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/excel/Drugscreen_str07-09/"/>
    </mc:Choice>
  </mc:AlternateContent>
  <xr:revisionPtr revIDLastSave="0" documentId="13_ncr:1_{247510BC-011D-A346-BFBC-8BBC8AB981FC}" xr6:coauthVersionLast="47" xr6:coauthVersionMax="47" xr10:uidLastSave="{00000000-0000-0000-0000-000000000000}"/>
  <bookViews>
    <workbookView xWindow="0" yWindow="600" windowWidth="28800" windowHeight="16100" activeTab="1" xr2:uid="{AE2C634A-BDA9-2745-997C-22DBEDE276F6}"/>
  </bookViews>
  <sheets>
    <sheet name="Dashboard" sheetId="8" r:id="rId1"/>
    <sheet name="MASTER" sheetId="10" r:id="rId2"/>
    <sheet name="Control D0" sheetId="2" r:id="rId3"/>
    <sheet name="Tabular_RAS21" sheetId="6" r:id="rId4"/>
    <sheet name="RAS21 D5" sheetId="4" r:id="rId5"/>
    <sheet name="OPT0014 D5" sheetId="11" r:id="rId6"/>
    <sheet name="Tabular_OPT0014" sheetId="12" r:id="rId7"/>
  </sheets>
  <definedNames>
    <definedName name="_xlnm._FilterDatabase" localSheetId="1" hidden="1">MASTER!$A$1:$W$1583</definedName>
    <definedName name="_xlnm._FilterDatabase" localSheetId="6" hidden="1">Tabular_OPT0014!$A$1:$O$385</definedName>
    <definedName name="_xlnm._FilterDatabase" localSheetId="3" hidden="1">Tabular_RAS21!$A$1:$O$385</definedName>
    <definedName name="_xlchart.v1.0" hidden="1">'Control D0'!$C$38:$Y$38</definedName>
    <definedName name="_xlchart.v1.1" hidden="1">'Control D0'!$C$39:$Y$39</definedName>
    <definedName name="_xlchart.v1.2" hidden="1">'Control D0'!$C$36:$Y$36</definedName>
    <definedName name="_xlchart.v1.3" hidden="1">'Control D0'!$C$37:$Y$37</definedName>
    <definedName name="_xlchart.v1.4" hidden="1">'Control D0'!$C$38:$Y$38</definedName>
    <definedName name="_xlchart.v1.5" hidden="1">'Control D0'!$C$39:$Y$39</definedName>
    <definedName name="_xlchart.v1.6" hidden="1">'Control D0'!$C$38:$Y$38</definedName>
    <definedName name="_xlchart.v1.7" hidden="1">'Control D0'!$C$39:$Y$39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C38" i="2"/>
  <c r="F21" i="2"/>
  <c r="E22" i="2"/>
  <c r="E21" i="2"/>
  <c r="D22" i="2"/>
  <c r="D21" i="2"/>
  <c r="C22" i="2" l="1"/>
  <c r="B3" i="8"/>
  <c r="G771" i="10" s="1"/>
  <c r="B4" i="8"/>
  <c r="G2" i="10" s="1"/>
  <c r="B5" i="8"/>
  <c r="G1158" i="10" s="1"/>
  <c r="B2" i="8"/>
  <c r="G387" i="10" s="1"/>
  <c r="D2" i="8"/>
  <c r="E5" i="8"/>
  <c r="E4" i="8"/>
  <c r="D4" i="8"/>
  <c r="E3" i="8"/>
  <c r="D3" i="8"/>
  <c r="E2" i="8"/>
  <c r="D5" i="8"/>
  <c r="H387" i="10" l="1"/>
  <c r="G1533" i="10"/>
  <c r="G1525" i="10"/>
  <c r="G1517" i="10"/>
  <c r="G1509" i="10"/>
  <c r="G1501" i="10"/>
  <c r="G1493" i="10"/>
  <c r="G1485" i="10"/>
  <c r="G1477" i="10"/>
  <c r="G1469" i="10"/>
  <c r="G1461" i="10"/>
  <c r="G1453" i="10"/>
  <c r="G1445" i="10"/>
  <c r="G1437" i="10"/>
  <c r="G1429" i="10"/>
  <c r="G1421" i="10"/>
  <c r="G1413" i="10"/>
  <c r="G1405" i="10"/>
  <c r="G1397" i="10"/>
  <c r="G1389" i="10"/>
  <c r="G1381" i="10"/>
  <c r="G1373" i="10"/>
  <c r="G1365" i="10"/>
  <c r="G1357" i="10"/>
  <c r="G1349" i="10"/>
  <c r="G1341" i="10"/>
  <c r="G1333" i="10"/>
  <c r="G1325" i="10"/>
  <c r="G1317" i="10"/>
  <c r="G1309" i="10"/>
  <c r="G1301" i="10"/>
  <c r="G1293" i="10"/>
  <c r="G1285" i="10"/>
  <c r="G1277" i="10"/>
  <c r="G1269" i="10"/>
  <c r="G1261" i="10"/>
  <c r="G1253" i="10"/>
  <c r="G1245" i="10"/>
  <c r="G1237" i="10"/>
  <c r="G1229" i="10"/>
  <c r="G1221" i="10"/>
  <c r="G1213" i="10"/>
  <c r="G1205" i="10"/>
  <c r="G1197" i="10"/>
  <c r="G1189" i="10"/>
  <c r="G1181" i="10"/>
  <c r="G1173" i="10"/>
  <c r="G1165" i="10"/>
  <c r="G1157" i="10"/>
  <c r="G1532" i="10"/>
  <c r="G1524" i="10"/>
  <c r="G1516" i="10"/>
  <c r="G1508" i="10"/>
  <c r="G1500" i="10"/>
  <c r="G1492" i="10"/>
  <c r="G1484" i="10"/>
  <c r="G1476" i="10"/>
  <c r="G1468" i="10"/>
  <c r="G1460" i="10"/>
  <c r="G1452" i="10"/>
  <c r="G1444" i="10"/>
  <c r="G1436" i="10"/>
  <c r="G1428" i="10"/>
  <c r="G1420" i="10"/>
  <c r="G1412" i="10"/>
  <c r="G1404" i="10"/>
  <c r="G1396" i="10"/>
  <c r="G1388" i="10"/>
  <c r="G1380" i="10"/>
  <c r="G1372" i="10"/>
  <c r="G1364" i="10"/>
  <c r="G1356" i="10"/>
  <c r="G1348" i="10"/>
  <c r="G1340" i="10"/>
  <c r="G1332" i="10"/>
  <c r="G1324" i="10"/>
  <c r="G1316" i="10"/>
  <c r="G1308" i="10"/>
  <c r="G1300" i="10"/>
  <c r="G1292" i="10"/>
  <c r="G1284" i="10"/>
  <c r="G1276" i="10"/>
  <c r="G1268" i="10"/>
  <c r="G1260" i="10"/>
  <c r="G1252" i="10"/>
  <c r="G1244" i="10"/>
  <c r="G1236" i="10"/>
  <c r="G1228" i="10"/>
  <c r="G1220" i="10"/>
  <c r="G1212" i="10"/>
  <c r="G1204" i="10"/>
  <c r="G1196" i="10"/>
  <c r="G1188" i="10"/>
  <c r="G1180" i="10"/>
  <c r="G1172" i="10"/>
  <c r="G1164" i="10"/>
  <c r="G1156" i="10"/>
  <c r="G1531" i="10"/>
  <c r="G1523" i="10"/>
  <c r="G1515" i="10"/>
  <c r="G1507" i="10"/>
  <c r="G1499" i="10"/>
  <c r="G1491" i="10"/>
  <c r="G1483" i="10"/>
  <c r="G1475" i="10"/>
  <c r="G1467" i="10"/>
  <c r="G1459" i="10"/>
  <c r="G1451" i="10"/>
  <c r="G1443" i="10"/>
  <c r="G1435" i="10"/>
  <c r="G1427" i="10"/>
  <c r="G1419" i="10"/>
  <c r="G1411" i="10"/>
  <c r="G1403" i="10"/>
  <c r="G1395" i="10"/>
  <c r="G1387" i="10"/>
  <c r="G1379" i="10"/>
  <c r="G1371" i="10"/>
  <c r="G1363" i="10"/>
  <c r="G1355" i="10"/>
  <c r="G1347" i="10"/>
  <c r="G1339" i="10"/>
  <c r="G1331" i="10"/>
  <c r="G1323" i="10"/>
  <c r="G1315" i="10"/>
  <c r="G1307" i="10"/>
  <c r="G1299" i="10"/>
  <c r="G1291" i="10"/>
  <c r="G1283" i="10"/>
  <c r="G1275" i="10"/>
  <c r="G1267" i="10"/>
  <c r="G1259" i="10"/>
  <c r="G1251" i="10"/>
  <c r="G1243" i="10"/>
  <c r="G1235" i="10"/>
  <c r="G1227" i="10"/>
  <c r="G1219" i="10"/>
  <c r="G1211" i="10"/>
  <c r="G1203" i="10"/>
  <c r="G1195" i="10"/>
  <c r="G1187" i="10"/>
  <c r="G1179" i="10"/>
  <c r="G1171" i="10"/>
  <c r="G1163" i="10"/>
  <c r="G1155" i="10"/>
  <c r="G1154" i="10"/>
  <c r="G1530" i="10"/>
  <c r="G1522" i="10"/>
  <c r="G1514" i="10"/>
  <c r="G1506" i="10"/>
  <c r="G1498" i="10"/>
  <c r="G1490" i="10"/>
  <c r="G1482" i="10"/>
  <c r="G1474" i="10"/>
  <c r="G1466" i="10"/>
  <c r="G1458" i="10"/>
  <c r="G1450" i="10"/>
  <c r="G1442" i="10"/>
  <c r="G1434" i="10"/>
  <c r="G1426" i="10"/>
  <c r="G1418" i="10"/>
  <c r="G1410" i="10"/>
  <c r="G1402" i="10"/>
  <c r="G1394" i="10"/>
  <c r="G1386" i="10"/>
  <c r="G1378" i="10"/>
  <c r="G1370" i="10"/>
  <c r="G1362" i="10"/>
  <c r="G1354" i="10"/>
  <c r="G1346" i="10"/>
  <c r="G1338" i="10"/>
  <c r="G1330" i="10"/>
  <c r="G1322" i="10"/>
  <c r="G1314" i="10"/>
  <c r="G1306" i="10"/>
  <c r="G1298" i="10"/>
  <c r="G1290" i="10"/>
  <c r="G1282" i="10"/>
  <c r="G1274" i="10"/>
  <c r="G1266" i="10"/>
  <c r="G1258" i="10"/>
  <c r="G1250" i="10"/>
  <c r="G1242" i="10"/>
  <c r="G1234" i="10"/>
  <c r="G1226" i="10"/>
  <c r="G1218" i="10"/>
  <c r="G1210" i="10"/>
  <c r="G1202" i="10"/>
  <c r="G1194" i="10"/>
  <c r="G1186" i="10"/>
  <c r="G1178" i="10"/>
  <c r="G1170" i="10"/>
  <c r="G1162" i="10"/>
  <c r="G1537" i="10"/>
  <c r="G1529" i="10"/>
  <c r="G1521" i="10"/>
  <c r="G1513" i="10"/>
  <c r="G1505" i="10"/>
  <c r="G1497" i="10"/>
  <c r="G1489" i="10"/>
  <c r="G1481" i="10"/>
  <c r="G1473" i="10"/>
  <c r="G1465" i="10"/>
  <c r="G1457" i="10"/>
  <c r="G1449" i="10"/>
  <c r="G1441" i="10"/>
  <c r="G1433" i="10"/>
  <c r="G1425" i="10"/>
  <c r="G1417" i="10"/>
  <c r="G1409" i="10"/>
  <c r="G1401" i="10"/>
  <c r="G1393" i="10"/>
  <c r="G1385" i="10"/>
  <c r="G1377" i="10"/>
  <c r="G1369" i="10"/>
  <c r="G1361" i="10"/>
  <c r="G1353" i="10"/>
  <c r="G1345" i="10"/>
  <c r="G1337" i="10"/>
  <c r="G1329" i="10"/>
  <c r="G1321" i="10"/>
  <c r="G1313" i="10"/>
  <c r="G1305" i="10"/>
  <c r="G1297" i="10"/>
  <c r="G1289" i="10"/>
  <c r="G1281" i="10"/>
  <c r="G1273" i="10"/>
  <c r="G1265" i="10"/>
  <c r="G1257" i="10"/>
  <c r="G1249" i="10"/>
  <c r="G1241" i="10"/>
  <c r="G1233" i="10"/>
  <c r="G1225" i="10"/>
  <c r="G1217" i="10"/>
  <c r="G1209" i="10"/>
  <c r="G1201" i="10"/>
  <c r="G1193" i="10"/>
  <c r="G1185" i="10"/>
  <c r="G1177" i="10"/>
  <c r="G1169" i="10"/>
  <c r="G1161" i="10"/>
  <c r="G1536" i="10"/>
  <c r="G1528" i="10"/>
  <c r="G1520" i="10"/>
  <c r="G1512" i="10"/>
  <c r="G1504" i="10"/>
  <c r="G1496" i="10"/>
  <c r="G1488" i="10"/>
  <c r="G1480" i="10"/>
  <c r="G1472" i="10"/>
  <c r="G1464" i="10"/>
  <c r="G1456" i="10"/>
  <c r="G1448" i="10"/>
  <c r="G1440" i="10"/>
  <c r="G1432" i="10"/>
  <c r="G1424" i="10"/>
  <c r="G1416" i="10"/>
  <c r="G1408" i="10"/>
  <c r="G1400" i="10"/>
  <c r="G1392" i="10"/>
  <c r="G1384" i="10"/>
  <c r="G1376" i="10"/>
  <c r="G1368" i="10"/>
  <c r="G1360" i="10"/>
  <c r="G1352" i="10"/>
  <c r="G1344" i="10"/>
  <c r="G1336" i="10"/>
  <c r="G1328" i="10"/>
  <c r="G1320" i="10"/>
  <c r="G1312" i="10"/>
  <c r="G1304" i="10"/>
  <c r="G1296" i="10"/>
  <c r="G1288" i="10"/>
  <c r="G1280" i="10"/>
  <c r="G1272" i="10"/>
  <c r="G1264" i="10"/>
  <c r="G1256" i="10"/>
  <c r="G1248" i="10"/>
  <c r="G1240" i="10"/>
  <c r="G1232" i="10"/>
  <c r="G1224" i="10"/>
  <c r="G1216" i="10"/>
  <c r="G1208" i="10"/>
  <c r="G1200" i="10"/>
  <c r="G1192" i="10"/>
  <c r="G1184" i="10"/>
  <c r="G1176" i="10"/>
  <c r="G1168" i="10"/>
  <c r="G1160" i="10"/>
  <c r="G1535" i="10"/>
  <c r="G1527" i="10"/>
  <c r="G1519" i="10"/>
  <c r="G1511" i="10"/>
  <c r="G1503" i="10"/>
  <c r="G1495" i="10"/>
  <c r="G1487" i="10"/>
  <c r="G1479" i="10"/>
  <c r="G1471" i="10"/>
  <c r="G1463" i="10"/>
  <c r="G1455" i="10"/>
  <c r="G1447" i="10"/>
  <c r="G1439" i="10"/>
  <c r="G1431" i="10"/>
  <c r="G1423" i="10"/>
  <c r="G1415" i="10"/>
  <c r="G1407" i="10"/>
  <c r="G1399" i="10"/>
  <c r="G1391" i="10"/>
  <c r="G1383" i="10"/>
  <c r="G1375" i="10"/>
  <c r="G1367" i="10"/>
  <c r="G1359" i="10"/>
  <c r="G1351" i="10"/>
  <c r="G1343" i="10"/>
  <c r="G1335" i="10"/>
  <c r="G1327" i="10"/>
  <c r="G1319" i="10"/>
  <c r="G1311" i="10"/>
  <c r="G1303" i="10"/>
  <c r="G1295" i="10"/>
  <c r="G1287" i="10"/>
  <c r="G1279" i="10"/>
  <c r="G1271" i="10"/>
  <c r="G1263" i="10"/>
  <c r="G1255" i="10"/>
  <c r="G1247" i="10"/>
  <c r="G1239" i="10"/>
  <c r="G1231" i="10"/>
  <c r="G1223" i="10"/>
  <c r="G1215" i="10"/>
  <c r="G1207" i="10"/>
  <c r="G1199" i="10"/>
  <c r="G1191" i="10"/>
  <c r="G1183" i="10"/>
  <c r="G1175" i="10"/>
  <c r="G1167" i="10"/>
  <c r="G1159" i="10"/>
  <c r="G1534" i="10"/>
  <c r="G1526" i="10"/>
  <c r="G1518" i="10"/>
  <c r="G1510" i="10"/>
  <c r="G1502" i="10"/>
  <c r="G1494" i="10"/>
  <c r="G1486" i="10"/>
  <c r="G1478" i="10"/>
  <c r="G1470" i="10"/>
  <c r="G1462" i="10"/>
  <c r="G1454" i="10"/>
  <c r="G1446" i="10"/>
  <c r="G1438" i="10"/>
  <c r="G1430" i="10"/>
  <c r="G1422" i="10"/>
  <c r="G1414" i="10"/>
  <c r="G1406" i="10"/>
  <c r="G1398" i="10"/>
  <c r="G1390" i="10"/>
  <c r="G1382" i="10"/>
  <c r="G1374" i="10"/>
  <c r="G1366" i="10"/>
  <c r="G1358" i="10"/>
  <c r="G1350" i="10"/>
  <c r="G1342" i="10"/>
  <c r="G1334" i="10"/>
  <c r="G1326" i="10"/>
  <c r="G1318" i="10"/>
  <c r="G1310" i="10"/>
  <c r="G1302" i="10"/>
  <c r="G1294" i="10"/>
  <c r="G1286" i="10"/>
  <c r="G1278" i="10"/>
  <c r="G1270" i="10"/>
  <c r="G1262" i="10"/>
  <c r="G1254" i="10"/>
  <c r="G1246" i="10"/>
  <c r="G1238" i="10"/>
  <c r="G1230" i="10"/>
  <c r="G1222" i="10"/>
  <c r="G1214" i="10"/>
  <c r="G1206" i="10"/>
  <c r="G1198" i="10"/>
  <c r="G1190" i="10"/>
  <c r="G1182" i="10"/>
  <c r="G1174" i="10"/>
  <c r="G1166" i="10"/>
  <c r="G386" i="10"/>
  <c r="H386" i="10" s="1"/>
  <c r="G762" i="10"/>
  <c r="H762" i="10" s="1"/>
  <c r="G754" i="10"/>
  <c r="H754" i="10" s="1"/>
  <c r="G746" i="10"/>
  <c r="H746" i="10" s="1"/>
  <c r="G738" i="10"/>
  <c r="H738" i="10" s="1"/>
  <c r="G730" i="10"/>
  <c r="H730" i="10" s="1"/>
  <c r="G722" i="10"/>
  <c r="H722" i="10" s="1"/>
  <c r="G714" i="10"/>
  <c r="H714" i="10" s="1"/>
  <c r="G706" i="10"/>
  <c r="H706" i="10" s="1"/>
  <c r="G698" i="10"/>
  <c r="H698" i="10" s="1"/>
  <c r="G690" i="10"/>
  <c r="H690" i="10" s="1"/>
  <c r="G682" i="10"/>
  <c r="H682" i="10" s="1"/>
  <c r="G674" i="10"/>
  <c r="H674" i="10" s="1"/>
  <c r="G666" i="10"/>
  <c r="H666" i="10" s="1"/>
  <c r="G658" i="10"/>
  <c r="H658" i="10" s="1"/>
  <c r="G650" i="10"/>
  <c r="H650" i="10" s="1"/>
  <c r="G642" i="10"/>
  <c r="H642" i="10" s="1"/>
  <c r="G634" i="10"/>
  <c r="H634" i="10" s="1"/>
  <c r="G626" i="10"/>
  <c r="H626" i="10" s="1"/>
  <c r="G618" i="10"/>
  <c r="H618" i="10" s="1"/>
  <c r="G610" i="10"/>
  <c r="H610" i="10" s="1"/>
  <c r="G602" i="10"/>
  <c r="H602" i="10" s="1"/>
  <c r="G594" i="10"/>
  <c r="H594" i="10" s="1"/>
  <c r="G586" i="10"/>
  <c r="H586" i="10" s="1"/>
  <c r="G578" i="10"/>
  <c r="H578" i="10" s="1"/>
  <c r="G570" i="10"/>
  <c r="H570" i="10" s="1"/>
  <c r="G562" i="10"/>
  <c r="H562" i="10" s="1"/>
  <c r="G554" i="10"/>
  <c r="H554" i="10" s="1"/>
  <c r="G546" i="10"/>
  <c r="H546" i="10" s="1"/>
  <c r="G538" i="10"/>
  <c r="H538" i="10" s="1"/>
  <c r="G530" i="10"/>
  <c r="H530" i="10" s="1"/>
  <c r="G522" i="10"/>
  <c r="H522" i="10" s="1"/>
  <c r="G514" i="10"/>
  <c r="H514" i="10" s="1"/>
  <c r="G506" i="10"/>
  <c r="H506" i="10" s="1"/>
  <c r="G498" i="10"/>
  <c r="H498" i="10" s="1"/>
  <c r="G490" i="10"/>
  <c r="H490" i="10" s="1"/>
  <c r="G482" i="10"/>
  <c r="H482" i="10" s="1"/>
  <c r="G474" i="10"/>
  <c r="H474" i="10" s="1"/>
  <c r="G466" i="10"/>
  <c r="H466" i="10" s="1"/>
  <c r="G458" i="10"/>
  <c r="H458" i="10" s="1"/>
  <c r="G450" i="10"/>
  <c r="H450" i="10" s="1"/>
  <c r="G442" i="10"/>
  <c r="H442" i="10" s="1"/>
  <c r="G434" i="10"/>
  <c r="H434" i="10" s="1"/>
  <c r="G426" i="10"/>
  <c r="H426" i="10" s="1"/>
  <c r="G418" i="10"/>
  <c r="H418" i="10" s="1"/>
  <c r="G410" i="10"/>
  <c r="H410" i="10" s="1"/>
  <c r="G402" i="10"/>
  <c r="H402" i="10" s="1"/>
  <c r="G394" i="10"/>
  <c r="H394" i="10" s="1"/>
  <c r="G769" i="10"/>
  <c r="H769" i="10" s="1"/>
  <c r="G761" i="10"/>
  <c r="H761" i="10" s="1"/>
  <c r="G753" i="10"/>
  <c r="H753" i="10" s="1"/>
  <c r="G745" i="10"/>
  <c r="H745" i="10" s="1"/>
  <c r="G737" i="10"/>
  <c r="H737" i="10" s="1"/>
  <c r="G729" i="10"/>
  <c r="H729" i="10" s="1"/>
  <c r="G721" i="10"/>
  <c r="H721" i="10" s="1"/>
  <c r="G713" i="10"/>
  <c r="H713" i="10" s="1"/>
  <c r="G705" i="10"/>
  <c r="H705" i="10" s="1"/>
  <c r="G697" i="10"/>
  <c r="H697" i="10" s="1"/>
  <c r="G689" i="10"/>
  <c r="H689" i="10" s="1"/>
  <c r="G681" i="10"/>
  <c r="H681" i="10" s="1"/>
  <c r="G673" i="10"/>
  <c r="H673" i="10" s="1"/>
  <c r="G665" i="10"/>
  <c r="H665" i="10" s="1"/>
  <c r="G657" i="10"/>
  <c r="H657" i="10" s="1"/>
  <c r="G649" i="10"/>
  <c r="H649" i="10" s="1"/>
  <c r="G641" i="10"/>
  <c r="H641" i="10" s="1"/>
  <c r="G633" i="10"/>
  <c r="H633" i="10" s="1"/>
  <c r="G625" i="10"/>
  <c r="H625" i="10" s="1"/>
  <c r="G617" i="10"/>
  <c r="H617" i="10" s="1"/>
  <c r="G609" i="10"/>
  <c r="H609" i="10" s="1"/>
  <c r="G601" i="10"/>
  <c r="H601" i="10" s="1"/>
  <c r="G593" i="10"/>
  <c r="H593" i="10" s="1"/>
  <c r="G585" i="10"/>
  <c r="H585" i="10" s="1"/>
  <c r="G577" i="10"/>
  <c r="H577" i="10" s="1"/>
  <c r="G569" i="10"/>
  <c r="H569" i="10" s="1"/>
  <c r="G561" i="10"/>
  <c r="H561" i="10" s="1"/>
  <c r="G553" i="10"/>
  <c r="H553" i="10" s="1"/>
  <c r="G545" i="10"/>
  <c r="H545" i="10" s="1"/>
  <c r="G537" i="10"/>
  <c r="H537" i="10" s="1"/>
  <c r="G529" i="10"/>
  <c r="H529" i="10" s="1"/>
  <c r="G521" i="10"/>
  <c r="H521" i="10" s="1"/>
  <c r="G513" i="10"/>
  <c r="H513" i="10" s="1"/>
  <c r="G505" i="10"/>
  <c r="H505" i="10" s="1"/>
  <c r="G497" i="10"/>
  <c r="H497" i="10" s="1"/>
  <c r="G489" i="10"/>
  <c r="H489" i="10" s="1"/>
  <c r="G481" i="10"/>
  <c r="H481" i="10" s="1"/>
  <c r="G473" i="10"/>
  <c r="H473" i="10" s="1"/>
  <c r="G465" i="10"/>
  <c r="H465" i="10" s="1"/>
  <c r="G457" i="10"/>
  <c r="H457" i="10" s="1"/>
  <c r="G449" i="10"/>
  <c r="H449" i="10" s="1"/>
  <c r="G441" i="10"/>
  <c r="H441" i="10" s="1"/>
  <c r="G433" i="10"/>
  <c r="H433" i="10" s="1"/>
  <c r="G425" i="10"/>
  <c r="H425" i="10" s="1"/>
  <c r="G417" i="10"/>
  <c r="H417" i="10" s="1"/>
  <c r="G409" i="10"/>
  <c r="H409" i="10" s="1"/>
  <c r="G401" i="10"/>
  <c r="H401" i="10" s="1"/>
  <c r="G393" i="10"/>
  <c r="H393" i="10" s="1"/>
  <c r="G768" i="10"/>
  <c r="H768" i="10" s="1"/>
  <c r="G760" i="10"/>
  <c r="H760" i="10" s="1"/>
  <c r="G752" i="10"/>
  <c r="H752" i="10" s="1"/>
  <c r="G744" i="10"/>
  <c r="H744" i="10" s="1"/>
  <c r="G736" i="10"/>
  <c r="H736" i="10" s="1"/>
  <c r="G728" i="10"/>
  <c r="H728" i="10" s="1"/>
  <c r="G720" i="10"/>
  <c r="H720" i="10" s="1"/>
  <c r="G712" i="10"/>
  <c r="H712" i="10" s="1"/>
  <c r="G704" i="10"/>
  <c r="H704" i="10" s="1"/>
  <c r="G696" i="10"/>
  <c r="H696" i="10" s="1"/>
  <c r="G688" i="10"/>
  <c r="H688" i="10" s="1"/>
  <c r="G680" i="10"/>
  <c r="H680" i="10" s="1"/>
  <c r="G672" i="10"/>
  <c r="H672" i="10" s="1"/>
  <c r="G664" i="10"/>
  <c r="H664" i="10" s="1"/>
  <c r="G656" i="10"/>
  <c r="H656" i="10" s="1"/>
  <c r="G648" i="10"/>
  <c r="H648" i="10" s="1"/>
  <c r="G640" i="10"/>
  <c r="H640" i="10" s="1"/>
  <c r="G632" i="10"/>
  <c r="H632" i="10" s="1"/>
  <c r="G624" i="10"/>
  <c r="H624" i="10" s="1"/>
  <c r="G616" i="10"/>
  <c r="H616" i="10" s="1"/>
  <c r="G608" i="10"/>
  <c r="H608" i="10" s="1"/>
  <c r="G600" i="10"/>
  <c r="H600" i="10" s="1"/>
  <c r="G592" i="10"/>
  <c r="H592" i="10" s="1"/>
  <c r="M2" i="8" s="1"/>
  <c r="G584" i="10"/>
  <c r="H584" i="10" s="1"/>
  <c r="G576" i="10"/>
  <c r="H576" i="10" s="1"/>
  <c r="G568" i="10"/>
  <c r="H568" i="10" s="1"/>
  <c r="G560" i="10"/>
  <c r="H560" i="10" s="1"/>
  <c r="G552" i="10"/>
  <c r="H552" i="10" s="1"/>
  <c r="G544" i="10"/>
  <c r="H544" i="10" s="1"/>
  <c r="G536" i="10"/>
  <c r="H536" i="10" s="1"/>
  <c r="G528" i="10"/>
  <c r="H528" i="10" s="1"/>
  <c r="G520" i="10"/>
  <c r="H520" i="10" s="1"/>
  <c r="G512" i="10"/>
  <c r="H512" i="10" s="1"/>
  <c r="G504" i="10"/>
  <c r="H504" i="10" s="1"/>
  <c r="G496" i="10"/>
  <c r="H496" i="10" s="1"/>
  <c r="G488" i="10"/>
  <c r="H488" i="10" s="1"/>
  <c r="G480" i="10"/>
  <c r="H480" i="10" s="1"/>
  <c r="G472" i="10"/>
  <c r="H472" i="10" s="1"/>
  <c r="G464" i="10"/>
  <c r="H464" i="10" s="1"/>
  <c r="G456" i="10"/>
  <c r="H456" i="10" s="1"/>
  <c r="G448" i="10"/>
  <c r="H448" i="10" s="1"/>
  <c r="G440" i="10"/>
  <c r="H440" i="10" s="1"/>
  <c r="G432" i="10"/>
  <c r="H432" i="10" s="1"/>
  <c r="G424" i="10"/>
  <c r="H424" i="10" s="1"/>
  <c r="G416" i="10"/>
  <c r="H416" i="10" s="1"/>
  <c r="G408" i="10"/>
  <c r="H408" i="10" s="1"/>
  <c r="G400" i="10"/>
  <c r="H400" i="10" s="1"/>
  <c r="G392" i="10"/>
  <c r="H392" i="10" s="1"/>
  <c r="G767" i="10"/>
  <c r="H767" i="10" s="1"/>
  <c r="G759" i="10"/>
  <c r="H759" i="10" s="1"/>
  <c r="G751" i="10"/>
  <c r="H751" i="10" s="1"/>
  <c r="G743" i="10"/>
  <c r="H743" i="10" s="1"/>
  <c r="G735" i="10"/>
  <c r="H735" i="10" s="1"/>
  <c r="G727" i="10"/>
  <c r="H727" i="10" s="1"/>
  <c r="G719" i="10"/>
  <c r="H719" i="10" s="1"/>
  <c r="G711" i="10"/>
  <c r="H711" i="10" s="1"/>
  <c r="G703" i="10"/>
  <c r="H703" i="10" s="1"/>
  <c r="G695" i="10"/>
  <c r="H695" i="10" s="1"/>
  <c r="G687" i="10"/>
  <c r="H687" i="10" s="1"/>
  <c r="G679" i="10"/>
  <c r="H679" i="10" s="1"/>
  <c r="G671" i="10"/>
  <c r="H671" i="10" s="1"/>
  <c r="G663" i="10"/>
  <c r="H663" i="10" s="1"/>
  <c r="G655" i="10"/>
  <c r="H655" i="10" s="1"/>
  <c r="G647" i="10"/>
  <c r="H647" i="10" s="1"/>
  <c r="G639" i="10"/>
  <c r="H639" i="10" s="1"/>
  <c r="G631" i="10"/>
  <c r="H631" i="10" s="1"/>
  <c r="G623" i="10"/>
  <c r="H623" i="10" s="1"/>
  <c r="G615" i="10"/>
  <c r="H615" i="10" s="1"/>
  <c r="G607" i="10"/>
  <c r="H607" i="10" s="1"/>
  <c r="G599" i="10"/>
  <c r="H599" i="10" s="1"/>
  <c r="G591" i="10"/>
  <c r="H591" i="10" s="1"/>
  <c r="G583" i="10"/>
  <c r="H583" i="10" s="1"/>
  <c r="G575" i="10"/>
  <c r="H575" i="10" s="1"/>
  <c r="G567" i="10"/>
  <c r="H567" i="10" s="1"/>
  <c r="G559" i="10"/>
  <c r="H559" i="10" s="1"/>
  <c r="G551" i="10"/>
  <c r="H551" i="10" s="1"/>
  <c r="G543" i="10"/>
  <c r="H543" i="10" s="1"/>
  <c r="G535" i="10"/>
  <c r="H535" i="10" s="1"/>
  <c r="G527" i="10"/>
  <c r="H527" i="10" s="1"/>
  <c r="G519" i="10"/>
  <c r="H519" i="10" s="1"/>
  <c r="G511" i="10"/>
  <c r="H511" i="10" s="1"/>
  <c r="G503" i="10"/>
  <c r="H503" i="10" s="1"/>
  <c r="G495" i="10"/>
  <c r="H495" i="10" s="1"/>
  <c r="G487" i="10"/>
  <c r="H487" i="10" s="1"/>
  <c r="G479" i="10"/>
  <c r="H479" i="10" s="1"/>
  <c r="G471" i="10"/>
  <c r="H471" i="10" s="1"/>
  <c r="G463" i="10"/>
  <c r="H463" i="10" s="1"/>
  <c r="G455" i="10"/>
  <c r="H455" i="10" s="1"/>
  <c r="G447" i="10"/>
  <c r="H447" i="10" s="1"/>
  <c r="G439" i="10"/>
  <c r="H439" i="10" s="1"/>
  <c r="G431" i="10"/>
  <c r="H431" i="10" s="1"/>
  <c r="G423" i="10"/>
  <c r="H423" i="10" s="1"/>
  <c r="G415" i="10"/>
  <c r="H415" i="10" s="1"/>
  <c r="G407" i="10"/>
  <c r="H407" i="10" s="1"/>
  <c r="G399" i="10"/>
  <c r="H399" i="10" s="1"/>
  <c r="G391" i="10"/>
  <c r="H391" i="10" s="1"/>
  <c r="G766" i="10"/>
  <c r="H766" i="10" s="1"/>
  <c r="G758" i="10"/>
  <c r="H758" i="10" s="1"/>
  <c r="G750" i="10"/>
  <c r="H750" i="10" s="1"/>
  <c r="G742" i="10"/>
  <c r="H742" i="10" s="1"/>
  <c r="G734" i="10"/>
  <c r="H734" i="10" s="1"/>
  <c r="G726" i="10"/>
  <c r="H726" i="10" s="1"/>
  <c r="G718" i="10"/>
  <c r="H718" i="10" s="1"/>
  <c r="G710" i="10"/>
  <c r="H710" i="10" s="1"/>
  <c r="G702" i="10"/>
  <c r="H702" i="10" s="1"/>
  <c r="G694" i="10"/>
  <c r="H694" i="10" s="1"/>
  <c r="G686" i="10"/>
  <c r="H686" i="10" s="1"/>
  <c r="G678" i="10"/>
  <c r="H678" i="10" s="1"/>
  <c r="G670" i="10"/>
  <c r="H670" i="10" s="1"/>
  <c r="G662" i="10"/>
  <c r="H662" i="10" s="1"/>
  <c r="G654" i="10"/>
  <c r="H654" i="10" s="1"/>
  <c r="G646" i="10"/>
  <c r="H646" i="10" s="1"/>
  <c r="G638" i="10"/>
  <c r="H638" i="10" s="1"/>
  <c r="G630" i="10"/>
  <c r="H630" i="10" s="1"/>
  <c r="G622" i="10"/>
  <c r="H622" i="10" s="1"/>
  <c r="G614" i="10"/>
  <c r="H614" i="10" s="1"/>
  <c r="G606" i="10"/>
  <c r="H606" i="10" s="1"/>
  <c r="G598" i="10"/>
  <c r="H598" i="10" s="1"/>
  <c r="G590" i="10"/>
  <c r="H590" i="10" s="1"/>
  <c r="G582" i="10"/>
  <c r="H582" i="10" s="1"/>
  <c r="K2" i="8" s="1"/>
  <c r="G574" i="10"/>
  <c r="H574" i="10" s="1"/>
  <c r="G566" i="10"/>
  <c r="H566" i="10" s="1"/>
  <c r="G558" i="10"/>
  <c r="H558" i="10" s="1"/>
  <c r="G550" i="10"/>
  <c r="H550" i="10" s="1"/>
  <c r="G542" i="10"/>
  <c r="H542" i="10" s="1"/>
  <c r="G534" i="10"/>
  <c r="H534" i="10" s="1"/>
  <c r="G526" i="10"/>
  <c r="H526" i="10" s="1"/>
  <c r="G518" i="10"/>
  <c r="H518" i="10" s="1"/>
  <c r="G510" i="10"/>
  <c r="H510" i="10" s="1"/>
  <c r="G502" i="10"/>
  <c r="H502" i="10" s="1"/>
  <c r="G494" i="10"/>
  <c r="H494" i="10" s="1"/>
  <c r="G486" i="10"/>
  <c r="H486" i="10" s="1"/>
  <c r="G478" i="10"/>
  <c r="H478" i="10" s="1"/>
  <c r="G470" i="10"/>
  <c r="H470" i="10" s="1"/>
  <c r="G462" i="10"/>
  <c r="H462" i="10" s="1"/>
  <c r="G454" i="10"/>
  <c r="H454" i="10" s="1"/>
  <c r="G446" i="10"/>
  <c r="H446" i="10" s="1"/>
  <c r="G438" i="10"/>
  <c r="H438" i="10" s="1"/>
  <c r="G430" i="10"/>
  <c r="H430" i="10" s="1"/>
  <c r="G422" i="10"/>
  <c r="H422" i="10" s="1"/>
  <c r="G414" i="10"/>
  <c r="H414" i="10" s="1"/>
  <c r="G406" i="10"/>
  <c r="H406" i="10" s="1"/>
  <c r="G398" i="10"/>
  <c r="H398" i="10" s="1"/>
  <c r="G390" i="10"/>
  <c r="H390" i="10" s="1"/>
  <c r="G765" i="10"/>
  <c r="H765" i="10" s="1"/>
  <c r="G757" i="10"/>
  <c r="H757" i="10" s="1"/>
  <c r="G749" i="10"/>
  <c r="H749" i="10" s="1"/>
  <c r="G741" i="10"/>
  <c r="H741" i="10" s="1"/>
  <c r="G733" i="10"/>
  <c r="H733" i="10" s="1"/>
  <c r="G725" i="10"/>
  <c r="H725" i="10" s="1"/>
  <c r="G717" i="10"/>
  <c r="H717" i="10" s="1"/>
  <c r="G709" i="10"/>
  <c r="H709" i="10" s="1"/>
  <c r="G701" i="10"/>
  <c r="H701" i="10" s="1"/>
  <c r="G693" i="10"/>
  <c r="H693" i="10" s="1"/>
  <c r="G685" i="10"/>
  <c r="H685" i="10" s="1"/>
  <c r="G677" i="10"/>
  <c r="H677" i="10" s="1"/>
  <c r="G669" i="10"/>
  <c r="H669" i="10" s="1"/>
  <c r="G661" i="10"/>
  <c r="H661" i="10" s="1"/>
  <c r="G653" i="10"/>
  <c r="H653" i="10" s="1"/>
  <c r="G645" i="10"/>
  <c r="H645" i="10" s="1"/>
  <c r="G637" i="10"/>
  <c r="H637" i="10" s="1"/>
  <c r="G629" i="10"/>
  <c r="H629" i="10" s="1"/>
  <c r="G621" i="10"/>
  <c r="H621" i="10" s="1"/>
  <c r="G613" i="10"/>
  <c r="H613" i="10" s="1"/>
  <c r="G605" i="10"/>
  <c r="H605" i="10" s="1"/>
  <c r="G597" i="10"/>
  <c r="H597" i="10" s="1"/>
  <c r="G589" i="10"/>
  <c r="H589" i="10" s="1"/>
  <c r="G581" i="10"/>
  <c r="H581" i="10" s="1"/>
  <c r="G573" i="10"/>
  <c r="H573" i="10" s="1"/>
  <c r="G565" i="10"/>
  <c r="H565" i="10" s="1"/>
  <c r="G557" i="10"/>
  <c r="H557" i="10" s="1"/>
  <c r="G549" i="10"/>
  <c r="H549" i="10" s="1"/>
  <c r="G541" i="10"/>
  <c r="H541" i="10" s="1"/>
  <c r="G533" i="10"/>
  <c r="H533" i="10" s="1"/>
  <c r="G525" i="10"/>
  <c r="H525" i="10" s="1"/>
  <c r="G517" i="10"/>
  <c r="H517" i="10" s="1"/>
  <c r="G509" i="10"/>
  <c r="H509" i="10" s="1"/>
  <c r="G501" i="10"/>
  <c r="H501" i="10" s="1"/>
  <c r="G493" i="10"/>
  <c r="H493" i="10" s="1"/>
  <c r="G485" i="10"/>
  <c r="H485" i="10" s="1"/>
  <c r="G477" i="10"/>
  <c r="H477" i="10" s="1"/>
  <c r="G469" i="10"/>
  <c r="H469" i="10" s="1"/>
  <c r="G461" i="10"/>
  <c r="H461" i="10" s="1"/>
  <c r="G453" i="10"/>
  <c r="H453" i="10" s="1"/>
  <c r="G445" i="10"/>
  <c r="H445" i="10" s="1"/>
  <c r="G437" i="10"/>
  <c r="H437" i="10" s="1"/>
  <c r="G429" i="10"/>
  <c r="H429" i="10" s="1"/>
  <c r="G421" i="10"/>
  <c r="H421" i="10" s="1"/>
  <c r="G413" i="10"/>
  <c r="H413" i="10" s="1"/>
  <c r="G405" i="10"/>
  <c r="H405" i="10" s="1"/>
  <c r="I2" i="8" s="1"/>
  <c r="G397" i="10"/>
  <c r="H397" i="10" s="1"/>
  <c r="G389" i="10"/>
  <c r="H389" i="10" s="1"/>
  <c r="G764" i="10"/>
  <c r="H764" i="10" s="1"/>
  <c r="G756" i="10"/>
  <c r="H756" i="10" s="1"/>
  <c r="G748" i="10"/>
  <c r="H748" i="10" s="1"/>
  <c r="G740" i="10"/>
  <c r="H740" i="10" s="1"/>
  <c r="G732" i="10"/>
  <c r="H732" i="10" s="1"/>
  <c r="G724" i="10"/>
  <c r="H724" i="10" s="1"/>
  <c r="G716" i="10"/>
  <c r="H716" i="10" s="1"/>
  <c r="G708" i="10"/>
  <c r="H708" i="10" s="1"/>
  <c r="G700" i="10"/>
  <c r="H700" i="10" s="1"/>
  <c r="G692" i="10"/>
  <c r="H692" i="10" s="1"/>
  <c r="G684" i="10"/>
  <c r="H684" i="10" s="1"/>
  <c r="G676" i="10"/>
  <c r="H676" i="10" s="1"/>
  <c r="G668" i="10"/>
  <c r="H668" i="10" s="1"/>
  <c r="G660" i="10"/>
  <c r="H660" i="10" s="1"/>
  <c r="G652" i="10"/>
  <c r="H652" i="10" s="1"/>
  <c r="G644" i="10"/>
  <c r="H644" i="10" s="1"/>
  <c r="G636" i="10"/>
  <c r="H636" i="10" s="1"/>
  <c r="G628" i="10"/>
  <c r="H628" i="10" s="1"/>
  <c r="G620" i="10"/>
  <c r="H620" i="10" s="1"/>
  <c r="G612" i="10"/>
  <c r="H612" i="10" s="1"/>
  <c r="G604" i="10"/>
  <c r="H604" i="10" s="1"/>
  <c r="G596" i="10"/>
  <c r="H596" i="10" s="1"/>
  <c r="G588" i="10"/>
  <c r="H588" i="10" s="1"/>
  <c r="G580" i="10"/>
  <c r="H580" i="10" s="1"/>
  <c r="G572" i="10"/>
  <c r="H572" i="10" s="1"/>
  <c r="G564" i="10"/>
  <c r="H564" i="10" s="1"/>
  <c r="G556" i="10"/>
  <c r="H556" i="10" s="1"/>
  <c r="G548" i="10"/>
  <c r="H548" i="10" s="1"/>
  <c r="G540" i="10"/>
  <c r="H540" i="10" s="1"/>
  <c r="G532" i="10"/>
  <c r="H532" i="10" s="1"/>
  <c r="G524" i="10"/>
  <c r="H524" i="10" s="1"/>
  <c r="G516" i="10"/>
  <c r="H516" i="10" s="1"/>
  <c r="G508" i="10"/>
  <c r="H508" i="10" s="1"/>
  <c r="G500" i="10"/>
  <c r="H500" i="10" s="1"/>
  <c r="G492" i="10"/>
  <c r="H492" i="10" s="1"/>
  <c r="G484" i="10"/>
  <c r="H484" i="10" s="1"/>
  <c r="G476" i="10"/>
  <c r="H476" i="10" s="1"/>
  <c r="G468" i="10"/>
  <c r="H468" i="10" s="1"/>
  <c r="G460" i="10"/>
  <c r="H460" i="10" s="1"/>
  <c r="G452" i="10"/>
  <c r="H452" i="10" s="1"/>
  <c r="G444" i="10"/>
  <c r="H444" i="10" s="1"/>
  <c r="G436" i="10"/>
  <c r="H436" i="10" s="1"/>
  <c r="G428" i="10"/>
  <c r="H428" i="10" s="1"/>
  <c r="G420" i="10"/>
  <c r="H420" i="10" s="1"/>
  <c r="G412" i="10"/>
  <c r="H412" i="10" s="1"/>
  <c r="G404" i="10"/>
  <c r="H404" i="10" s="1"/>
  <c r="G396" i="10"/>
  <c r="H396" i="10" s="1"/>
  <c r="G388" i="10"/>
  <c r="H388" i="10" s="1"/>
  <c r="G763" i="10"/>
  <c r="H763" i="10" s="1"/>
  <c r="G755" i="10"/>
  <c r="H755" i="10" s="1"/>
  <c r="G747" i="10"/>
  <c r="H747" i="10" s="1"/>
  <c r="G739" i="10"/>
  <c r="H739" i="10" s="1"/>
  <c r="G731" i="10"/>
  <c r="H731" i="10" s="1"/>
  <c r="G723" i="10"/>
  <c r="H723" i="10" s="1"/>
  <c r="G715" i="10"/>
  <c r="H715" i="10" s="1"/>
  <c r="G707" i="10"/>
  <c r="H707" i="10" s="1"/>
  <c r="G699" i="10"/>
  <c r="H699" i="10" s="1"/>
  <c r="G691" i="10"/>
  <c r="H691" i="10" s="1"/>
  <c r="G683" i="10"/>
  <c r="H683" i="10" s="1"/>
  <c r="G675" i="10"/>
  <c r="H675" i="10" s="1"/>
  <c r="G667" i="10"/>
  <c r="H667" i="10" s="1"/>
  <c r="G659" i="10"/>
  <c r="H659" i="10" s="1"/>
  <c r="G651" i="10"/>
  <c r="H651" i="10" s="1"/>
  <c r="G643" i="10"/>
  <c r="H643" i="10" s="1"/>
  <c r="G635" i="10"/>
  <c r="H635" i="10" s="1"/>
  <c r="G627" i="10"/>
  <c r="H627" i="10" s="1"/>
  <c r="G619" i="10"/>
  <c r="H619" i="10" s="1"/>
  <c r="G611" i="10"/>
  <c r="H611" i="10" s="1"/>
  <c r="G603" i="10"/>
  <c r="H603" i="10" s="1"/>
  <c r="G595" i="10"/>
  <c r="H595" i="10" s="1"/>
  <c r="G587" i="10"/>
  <c r="H587" i="10" s="1"/>
  <c r="G579" i="10"/>
  <c r="H579" i="10" s="1"/>
  <c r="G571" i="10"/>
  <c r="H571" i="10" s="1"/>
  <c r="G563" i="10"/>
  <c r="H563" i="10" s="1"/>
  <c r="G555" i="10"/>
  <c r="H555" i="10" s="1"/>
  <c r="G547" i="10"/>
  <c r="H547" i="10" s="1"/>
  <c r="G539" i="10"/>
  <c r="H539" i="10" s="1"/>
  <c r="G531" i="10"/>
  <c r="H531" i="10" s="1"/>
  <c r="G523" i="10"/>
  <c r="H523" i="10" s="1"/>
  <c r="G515" i="10"/>
  <c r="H515" i="10" s="1"/>
  <c r="G507" i="10"/>
  <c r="H507" i="10" s="1"/>
  <c r="G499" i="10"/>
  <c r="H499" i="10" s="1"/>
  <c r="G491" i="10"/>
  <c r="H491" i="10" s="1"/>
  <c r="G483" i="10"/>
  <c r="H483" i="10" s="1"/>
  <c r="G475" i="10"/>
  <c r="H475" i="10" s="1"/>
  <c r="G467" i="10"/>
  <c r="H467" i="10" s="1"/>
  <c r="G459" i="10"/>
  <c r="H459" i="10" s="1"/>
  <c r="G451" i="10"/>
  <c r="H451" i="10" s="1"/>
  <c r="G443" i="10"/>
  <c r="H443" i="10" s="1"/>
  <c r="G435" i="10"/>
  <c r="H435" i="10" s="1"/>
  <c r="G427" i="10"/>
  <c r="H427" i="10" s="1"/>
  <c r="G419" i="10"/>
  <c r="H419" i="10" s="1"/>
  <c r="G411" i="10"/>
  <c r="H411" i="10" s="1"/>
  <c r="G403" i="10"/>
  <c r="H403" i="10" s="1"/>
  <c r="G395" i="10"/>
  <c r="H395" i="10" s="1"/>
  <c r="G770" i="10"/>
  <c r="G1146" i="10"/>
  <c r="G1138" i="10"/>
  <c r="G1130" i="10"/>
  <c r="G1122" i="10"/>
  <c r="G1114" i="10"/>
  <c r="G1106" i="10"/>
  <c r="G1098" i="10"/>
  <c r="G1090" i="10"/>
  <c r="G1082" i="10"/>
  <c r="G1074" i="10"/>
  <c r="G1066" i="10"/>
  <c r="G1058" i="10"/>
  <c r="G1050" i="10"/>
  <c r="G1042" i="10"/>
  <c r="G1034" i="10"/>
  <c r="G1026" i="10"/>
  <c r="G1018" i="10"/>
  <c r="G1010" i="10"/>
  <c r="G1002" i="10"/>
  <c r="G994" i="10"/>
  <c r="G986" i="10"/>
  <c r="G978" i="10"/>
  <c r="G970" i="10"/>
  <c r="G962" i="10"/>
  <c r="G954" i="10"/>
  <c r="G946" i="10"/>
  <c r="G938" i="10"/>
  <c r="G930" i="10"/>
  <c r="G922" i="10"/>
  <c r="G914" i="10"/>
  <c r="G906" i="10"/>
  <c r="G898" i="10"/>
  <c r="G890" i="10"/>
  <c r="G882" i="10"/>
  <c r="G874" i="10"/>
  <c r="G866" i="10"/>
  <c r="G858" i="10"/>
  <c r="G850" i="10"/>
  <c r="G842" i="10"/>
  <c r="G834" i="10"/>
  <c r="G826" i="10"/>
  <c r="G818" i="10"/>
  <c r="G810" i="10"/>
  <c r="G802" i="10"/>
  <c r="G794" i="10"/>
  <c r="G786" i="10"/>
  <c r="G778" i="10"/>
  <c r="G1153" i="10"/>
  <c r="G1145" i="10"/>
  <c r="G1137" i="10"/>
  <c r="G1129" i="10"/>
  <c r="G1121" i="10"/>
  <c r="G1113" i="10"/>
  <c r="G1105" i="10"/>
  <c r="G1097" i="10"/>
  <c r="G1089" i="10"/>
  <c r="G1081" i="10"/>
  <c r="G1073" i="10"/>
  <c r="G1065" i="10"/>
  <c r="G1057" i="10"/>
  <c r="G1049" i="10"/>
  <c r="G1041" i="10"/>
  <c r="G1033" i="10"/>
  <c r="G1025" i="10"/>
  <c r="G1017" i="10"/>
  <c r="G1009" i="10"/>
  <c r="G1001" i="10"/>
  <c r="G993" i="10"/>
  <c r="G985" i="10"/>
  <c r="G977" i="10"/>
  <c r="G969" i="10"/>
  <c r="G961" i="10"/>
  <c r="G953" i="10"/>
  <c r="G945" i="10"/>
  <c r="G937" i="10"/>
  <c r="G929" i="10"/>
  <c r="G921" i="10"/>
  <c r="G913" i="10"/>
  <c r="G905" i="10"/>
  <c r="G897" i="10"/>
  <c r="G889" i="10"/>
  <c r="G881" i="10"/>
  <c r="G873" i="10"/>
  <c r="G865" i="10"/>
  <c r="G857" i="10"/>
  <c r="G849" i="10"/>
  <c r="G841" i="10"/>
  <c r="G833" i="10"/>
  <c r="G825" i="10"/>
  <c r="G817" i="10"/>
  <c r="G809" i="10"/>
  <c r="G801" i="10"/>
  <c r="G793" i="10"/>
  <c r="G785" i="10"/>
  <c r="G777" i="10"/>
  <c r="G1152" i="10"/>
  <c r="G1144" i="10"/>
  <c r="G1136" i="10"/>
  <c r="G1128" i="10"/>
  <c r="G1120" i="10"/>
  <c r="G1112" i="10"/>
  <c r="G1104" i="10"/>
  <c r="G1096" i="10"/>
  <c r="G1088" i="10"/>
  <c r="G1080" i="10"/>
  <c r="G1072" i="10"/>
  <c r="G1064" i="10"/>
  <c r="G1056" i="10"/>
  <c r="G1048" i="10"/>
  <c r="G1040" i="10"/>
  <c r="G1032" i="10"/>
  <c r="G1024" i="10"/>
  <c r="G1016" i="10"/>
  <c r="G1008" i="10"/>
  <c r="G1000" i="10"/>
  <c r="G992" i="10"/>
  <c r="G984" i="10"/>
  <c r="G976" i="10"/>
  <c r="G968" i="10"/>
  <c r="G960" i="10"/>
  <c r="G952" i="10"/>
  <c r="G944" i="10"/>
  <c r="G936" i="10"/>
  <c r="G928" i="10"/>
  <c r="G920" i="10"/>
  <c r="G912" i="10"/>
  <c r="G904" i="10"/>
  <c r="G896" i="10"/>
  <c r="G888" i="10"/>
  <c r="G880" i="10"/>
  <c r="G872" i="10"/>
  <c r="G864" i="10"/>
  <c r="G856" i="10"/>
  <c r="G848" i="10"/>
  <c r="G840" i="10"/>
  <c r="G832" i="10"/>
  <c r="G824" i="10"/>
  <c r="G816" i="10"/>
  <c r="G808" i="10"/>
  <c r="G800" i="10"/>
  <c r="G792" i="10"/>
  <c r="G784" i="10"/>
  <c r="G776" i="10"/>
  <c r="G1151" i="10"/>
  <c r="G1143" i="10"/>
  <c r="G1135" i="10"/>
  <c r="G1127" i="10"/>
  <c r="G1119" i="10"/>
  <c r="G1111" i="10"/>
  <c r="G1103" i="10"/>
  <c r="G1095" i="10"/>
  <c r="G1087" i="10"/>
  <c r="G1079" i="10"/>
  <c r="G1071" i="10"/>
  <c r="G1063" i="10"/>
  <c r="G1055" i="10"/>
  <c r="G1047" i="10"/>
  <c r="G1039" i="10"/>
  <c r="G1031" i="10"/>
  <c r="G1023" i="10"/>
  <c r="G1015" i="10"/>
  <c r="G1007" i="10"/>
  <c r="G999" i="10"/>
  <c r="G991" i="10"/>
  <c r="G983" i="10"/>
  <c r="G975" i="10"/>
  <c r="G967" i="10"/>
  <c r="G959" i="10"/>
  <c r="G951" i="10"/>
  <c r="G943" i="10"/>
  <c r="G935" i="10"/>
  <c r="G927" i="10"/>
  <c r="G919" i="10"/>
  <c r="G911" i="10"/>
  <c r="G903" i="10"/>
  <c r="G895" i="10"/>
  <c r="G887" i="10"/>
  <c r="G879" i="10"/>
  <c r="G871" i="10"/>
  <c r="G863" i="10"/>
  <c r="G855" i="10"/>
  <c r="G847" i="10"/>
  <c r="G839" i="10"/>
  <c r="G831" i="10"/>
  <c r="G823" i="10"/>
  <c r="G815" i="10"/>
  <c r="G807" i="10"/>
  <c r="G799" i="10"/>
  <c r="G791" i="10"/>
  <c r="G783" i="10"/>
  <c r="G775" i="10"/>
  <c r="G1150" i="10"/>
  <c r="G1142" i="10"/>
  <c r="G1134" i="10"/>
  <c r="G1126" i="10"/>
  <c r="G1118" i="10"/>
  <c r="G1110" i="10"/>
  <c r="G1102" i="10"/>
  <c r="G1094" i="10"/>
  <c r="G1086" i="10"/>
  <c r="G1078" i="10"/>
  <c r="G1070" i="10"/>
  <c r="G1062" i="10"/>
  <c r="G1054" i="10"/>
  <c r="G1046" i="10"/>
  <c r="G1038" i="10"/>
  <c r="G1030" i="10"/>
  <c r="G1022" i="10"/>
  <c r="G1014" i="10"/>
  <c r="G1006" i="10"/>
  <c r="G998" i="10"/>
  <c r="G990" i="10"/>
  <c r="G982" i="10"/>
  <c r="G974" i="10"/>
  <c r="G966" i="10"/>
  <c r="G958" i="10"/>
  <c r="G950" i="10"/>
  <c r="G942" i="10"/>
  <c r="G934" i="10"/>
  <c r="G926" i="10"/>
  <c r="G918" i="10"/>
  <c r="G910" i="10"/>
  <c r="G902" i="10"/>
  <c r="G894" i="10"/>
  <c r="G886" i="10"/>
  <c r="G878" i="10"/>
  <c r="G870" i="10"/>
  <c r="G862" i="10"/>
  <c r="G854" i="10"/>
  <c r="G846" i="10"/>
  <c r="G838" i="10"/>
  <c r="G830" i="10"/>
  <c r="G822" i="10"/>
  <c r="G814" i="10"/>
  <c r="G806" i="10"/>
  <c r="G798" i="10"/>
  <c r="G790" i="10"/>
  <c r="G782" i="10"/>
  <c r="G774" i="10"/>
  <c r="G1149" i="10"/>
  <c r="G1141" i="10"/>
  <c r="G1133" i="10"/>
  <c r="G1125" i="10"/>
  <c r="G1117" i="10"/>
  <c r="G1109" i="10"/>
  <c r="G1101" i="10"/>
  <c r="G1093" i="10"/>
  <c r="G1085" i="10"/>
  <c r="G1077" i="10"/>
  <c r="G1069" i="10"/>
  <c r="G1061" i="10"/>
  <c r="G1053" i="10"/>
  <c r="G1045" i="10"/>
  <c r="G1037" i="10"/>
  <c r="G1029" i="10"/>
  <c r="G1021" i="10"/>
  <c r="G1013" i="10"/>
  <c r="G1005" i="10"/>
  <c r="G997" i="10"/>
  <c r="G989" i="10"/>
  <c r="G981" i="10"/>
  <c r="G973" i="10"/>
  <c r="G965" i="10"/>
  <c r="G957" i="10"/>
  <c r="G949" i="10"/>
  <c r="G941" i="10"/>
  <c r="G933" i="10"/>
  <c r="G925" i="10"/>
  <c r="G917" i="10"/>
  <c r="G909" i="10"/>
  <c r="G901" i="10"/>
  <c r="G893" i="10"/>
  <c r="G885" i="10"/>
  <c r="G877" i="10"/>
  <c r="G869" i="10"/>
  <c r="G861" i="10"/>
  <c r="G853" i="10"/>
  <c r="G845" i="10"/>
  <c r="G837" i="10"/>
  <c r="G829" i="10"/>
  <c r="G821" i="10"/>
  <c r="G813" i="10"/>
  <c r="G805" i="10"/>
  <c r="G797" i="10"/>
  <c r="G789" i="10"/>
  <c r="G781" i="10"/>
  <c r="G773" i="10"/>
  <c r="G1148" i="10"/>
  <c r="G1140" i="10"/>
  <c r="G1132" i="10"/>
  <c r="G1124" i="10"/>
  <c r="G1116" i="10"/>
  <c r="G1108" i="10"/>
  <c r="G1100" i="10"/>
  <c r="G1092" i="10"/>
  <c r="G1084" i="10"/>
  <c r="G1076" i="10"/>
  <c r="G1068" i="10"/>
  <c r="G1060" i="10"/>
  <c r="G1052" i="10"/>
  <c r="G1044" i="10"/>
  <c r="G1036" i="10"/>
  <c r="G1028" i="10"/>
  <c r="G1020" i="10"/>
  <c r="G1012" i="10"/>
  <c r="G1004" i="10"/>
  <c r="G996" i="10"/>
  <c r="G988" i="10"/>
  <c r="G980" i="10"/>
  <c r="G972" i="10"/>
  <c r="G964" i="10"/>
  <c r="G956" i="10"/>
  <c r="G948" i="10"/>
  <c r="G940" i="10"/>
  <c r="G932" i="10"/>
  <c r="G924" i="10"/>
  <c r="G916" i="10"/>
  <c r="G908" i="10"/>
  <c r="G900" i="10"/>
  <c r="G892" i="10"/>
  <c r="G884" i="10"/>
  <c r="G876" i="10"/>
  <c r="G868" i="10"/>
  <c r="G860" i="10"/>
  <c r="G852" i="10"/>
  <c r="G844" i="10"/>
  <c r="G836" i="10"/>
  <c r="G828" i="10"/>
  <c r="G820" i="10"/>
  <c r="G812" i="10"/>
  <c r="G804" i="10"/>
  <c r="G796" i="10"/>
  <c r="G788" i="10"/>
  <c r="G780" i="10"/>
  <c r="G772" i="10"/>
  <c r="G1147" i="10"/>
  <c r="G1139" i="10"/>
  <c r="G1131" i="10"/>
  <c r="G1123" i="10"/>
  <c r="G1115" i="10"/>
  <c r="G1107" i="10"/>
  <c r="G1099" i="10"/>
  <c r="G1091" i="10"/>
  <c r="G1083" i="10"/>
  <c r="G1075" i="10"/>
  <c r="G1067" i="10"/>
  <c r="G1059" i="10"/>
  <c r="G1051" i="10"/>
  <c r="G1043" i="10"/>
  <c r="G1035" i="10"/>
  <c r="G1027" i="10"/>
  <c r="G1019" i="10"/>
  <c r="G1011" i="10"/>
  <c r="G1003" i="10"/>
  <c r="G995" i="10"/>
  <c r="G987" i="10"/>
  <c r="G979" i="10"/>
  <c r="G971" i="10"/>
  <c r="G963" i="10"/>
  <c r="G955" i="10"/>
  <c r="G947" i="10"/>
  <c r="G939" i="10"/>
  <c r="G931" i="10"/>
  <c r="G923" i="10"/>
  <c r="G915" i="10"/>
  <c r="G907" i="10"/>
  <c r="G899" i="10"/>
  <c r="G891" i="10"/>
  <c r="G883" i="10"/>
  <c r="G875" i="10"/>
  <c r="G867" i="10"/>
  <c r="G859" i="10"/>
  <c r="G851" i="10"/>
  <c r="G843" i="10"/>
  <c r="G835" i="10"/>
  <c r="G827" i="10"/>
  <c r="G819" i="10"/>
  <c r="G811" i="10"/>
  <c r="G803" i="10"/>
  <c r="G795" i="10"/>
  <c r="G787" i="10"/>
  <c r="G779" i="10"/>
  <c r="G378" i="10"/>
  <c r="G370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385" i="10"/>
  <c r="G377" i="10"/>
  <c r="G369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84" i="10"/>
  <c r="G376" i="10"/>
  <c r="G368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83" i="10"/>
  <c r="G375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82" i="10"/>
  <c r="G374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381" i="10"/>
  <c r="G373" i="10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80" i="10"/>
  <c r="G372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4" i="10"/>
  <c r="G379" i="10"/>
  <c r="G371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" i="10"/>
  <c r="J2" i="8" l="1"/>
  <c r="N2" i="8"/>
  <c r="O2" i="8"/>
  <c r="L2" i="8"/>
  <c r="X37" i="2"/>
  <c r="H36" i="2"/>
  <c r="Y36" i="2"/>
  <c r="O37" i="2"/>
  <c r="B21" i="2"/>
  <c r="B22" i="2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22" i="4"/>
  <c r="G13" i="8" l="1"/>
  <c r="D38" i="2"/>
  <c r="C5" i="8"/>
  <c r="Q37" i="2"/>
  <c r="X36" i="2"/>
  <c r="S36" i="2"/>
  <c r="P37" i="2"/>
  <c r="Q36" i="2"/>
  <c r="C37" i="2"/>
  <c r="J36" i="2"/>
  <c r="J37" i="2"/>
  <c r="I36" i="2"/>
  <c r="H37" i="2"/>
  <c r="R36" i="2"/>
  <c r="Y37" i="2"/>
  <c r="I37" i="2"/>
  <c r="P36" i="2"/>
  <c r="W37" i="2"/>
  <c r="G37" i="2"/>
  <c r="C36" i="2"/>
  <c r="K36" i="2"/>
  <c r="R37" i="2"/>
  <c r="L39" i="2"/>
  <c r="C39" i="2"/>
  <c r="S38" i="2"/>
  <c r="S39" i="2"/>
  <c r="K39" i="2"/>
  <c r="J38" i="2"/>
  <c r="R39" i="2"/>
  <c r="Q38" i="2"/>
  <c r="Y39" i="2"/>
  <c r="I39" i="2"/>
  <c r="H38" i="2"/>
  <c r="P39" i="2"/>
  <c r="W38" i="2"/>
  <c r="G38" i="2"/>
  <c r="W39" i="2"/>
  <c r="O39" i="2"/>
  <c r="G39" i="2"/>
  <c r="V38" i="2"/>
  <c r="N38" i="2"/>
  <c r="F38" i="2"/>
  <c r="D39" i="2"/>
  <c r="J39" i="2"/>
  <c r="I38" i="2"/>
  <c r="Q39" i="2"/>
  <c r="P38" i="2"/>
  <c r="X39" i="2"/>
  <c r="H39" i="2"/>
  <c r="O38" i="2"/>
  <c r="V39" i="2"/>
  <c r="N39" i="2"/>
  <c r="F39" i="2"/>
  <c r="U38" i="2"/>
  <c r="M38" i="2"/>
  <c r="E38" i="2"/>
  <c r="T39" i="2"/>
  <c r="K38" i="2"/>
  <c r="R38" i="2"/>
  <c r="Y38" i="2"/>
  <c r="X38" i="2"/>
  <c r="U39" i="2"/>
  <c r="M39" i="2"/>
  <c r="E39" i="2"/>
  <c r="T38" i="2"/>
  <c r="L38" i="2"/>
  <c r="W36" i="2"/>
  <c r="O36" i="2"/>
  <c r="G36" i="2"/>
  <c r="V37" i="2"/>
  <c r="N37" i="2"/>
  <c r="F37" i="2"/>
  <c r="V36" i="2"/>
  <c r="N36" i="2"/>
  <c r="F36" i="2"/>
  <c r="U37" i="2"/>
  <c r="M37" i="2"/>
  <c r="E37" i="2"/>
  <c r="U36" i="2"/>
  <c r="M36" i="2"/>
  <c r="E36" i="2"/>
  <c r="T37" i="2"/>
  <c r="L37" i="2"/>
  <c r="D37" i="2"/>
  <c r="T36" i="2"/>
  <c r="L36" i="2"/>
  <c r="D36" i="2"/>
  <c r="S37" i="2"/>
  <c r="K37" i="2"/>
  <c r="F22" i="2"/>
  <c r="H266" i="10"/>
  <c r="H1158" i="10" l="1"/>
  <c r="H1239" i="10"/>
  <c r="H1247" i="10"/>
  <c r="H1254" i="10"/>
  <c r="H1383" i="10"/>
  <c r="H1512" i="10"/>
  <c r="H1258" i="10"/>
  <c r="H1379" i="10"/>
  <c r="H1508" i="10"/>
  <c r="H1175" i="10"/>
  <c r="H1438" i="10"/>
  <c r="H1262" i="10"/>
  <c r="H1391" i="10"/>
  <c r="H1520" i="10"/>
  <c r="H1266" i="10"/>
  <c r="H1387" i="10"/>
  <c r="H1516" i="10"/>
  <c r="H1431" i="10"/>
  <c r="H1442" i="10"/>
  <c r="H1526" i="10"/>
  <c r="H1272" i="10"/>
  <c r="H1401" i="10"/>
  <c r="H1530" i="10"/>
  <c r="H1268" i="10"/>
  <c r="H1397" i="10"/>
  <c r="H1180" i="10"/>
  <c r="H1215" i="10"/>
  <c r="H1344" i="10"/>
  <c r="H1473" i="10"/>
  <c r="H1211" i="10"/>
  <c r="H1340" i="10"/>
  <c r="H1469" i="10"/>
  <c r="H1178" i="10"/>
  <c r="H1375" i="10"/>
  <c r="H1222" i="10"/>
  <c r="H1351" i="10"/>
  <c r="H1161" i="10"/>
  <c r="H5" i="8" s="1"/>
  <c r="H1290" i="10"/>
  <c r="H1411" i="10"/>
  <c r="H1157" i="10"/>
  <c r="H1303" i="10"/>
  <c r="H1172" i="10"/>
  <c r="H1186" i="10"/>
  <c r="H1230" i="10"/>
  <c r="H1359" i="10"/>
  <c r="H1488" i="10"/>
  <c r="H1234" i="10"/>
  <c r="H1355" i="10"/>
  <c r="H1484" i="10"/>
  <c r="H1304" i="10"/>
  <c r="H1312" i="10"/>
  <c r="H1318" i="10"/>
  <c r="H1447" i="10"/>
  <c r="H1193" i="10"/>
  <c r="H1322" i="10"/>
  <c r="H1443" i="10"/>
  <c r="H1189" i="10"/>
  <c r="H1176" i="10"/>
  <c r="H1184" i="10"/>
  <c r="H1326" i="10"/>
  <c r="H1455" i="10"/>
  <c r="H1201" i="10"/>
  <c r="H1330" i="10"/>
  <c r="H1451" i="10"/>
  <c r="H1197" i="10"/>
  <c r="H1432" i="10"/>
  <c r="H1499" i="10"/>
  <c r="H1207" i="10"/>
  <c r="H1336" i="10"/>
  <c r="H1465" i="10"/>
  <c r="H1203" i="10"/>
  <c r="H1332" i="10"/>
  <c r="H1461" i="10"/>
  <c r="H1181" i="10"/>
  <c r="H1279" i="10"/>
  <c r="H1408" i="10"/>
  <c r="H1537" i="10"/>
  <c r="H1275" i="10"/>
  <c r="H1404" i="10"/>
  <c r="H1533" i="10"/>
  <c r="H1434" i="10"/>
  <c r="H1248" i="10"/>
  <c r="H1286" i="10"/>
  <c r="H1415" i="10"/>
  <c r="H1225" i="10"/>
  <c r="H1354" i="10"/>
  <c r="L5" i="8" s="1"/>
  <c r="H1475" i="10"/>
  <c r="H1221" i="10"/>
  <c r="H1495" i="10"/>
  <c r="H1364" i="10"/>
  <c r="H1506" i="10"/>
  <c r="H1294" i="10"/>
  <c r="H1423" i="10"/>
  <c r="H1169" i="10"/>
  <c r="H1298" i="10"/>
  <c r="H1419" i="10"/>
  <c r="H1165" i="10"/>
  <c r="H1478" i="10"/>
  <c r="H1305" i="10"/>
  <c r="H1313" i="10"/>
  <c r="H1382" i="10"/>
  <c r="H1511" i="10"/>
  <c r="H1257" i="10"/>
  <c r="H1386" i="10"/>
  <c r="H1507" i="10"/>
  <c r="H1253" i="10"/>
  <c r="H1241" i="10"/>
  <c r="H1185" i="10"/>
  <c r="H1390" i="10"/>
  <c r="H1519" i="10"/>
  <c r="H1265" i="10"/>
  <c r="H1394" i="10"/>
  <c r="H1515" i="10"/>
  <c r="H1261" i="10"/>
  <c r="H1497" i="10"/>
  <c r="H1245" i="10"/>
  <c r="H1271" i="10"/>
  <c r="H1400" i="10"/>
  <c r="H1529" i="10"/>
  <c r="H1267" i="10"/>
  <c r="H1396" i="10"/>
  <c r="H1525" i="10"/>
  <c r="H1214" i="10"/>
  <c r="H1343" i="10"/>
  <c r="H1472" i="10"/>
  <c r="H1218" i="10"/>
  <c r="H1339" i="10"/>
  <c r="H1468" i="10"/>
  <c r="H1302" i="10"/>
  <c r="H1299" i="10"/>
  <c r="H1504" i="10"/>
  <c r="H1350" i="10"/>
  <c r="K5" i="8" s="1"/>
  <c r="H1479" i="10"/>
  <c r="H1289" i="10"/>
  <c r="H1418" i="10"/>
  <c r="H1156" i="10"/>
  <c r="H1285" i="10"/>
  <c r="H1368" i="10"/>
  <c r="H1429" i="10"/>
  <c r="H1307" i="10"/>
  <c r="H1358" i="10"/>
  <c r="H1487" i="10"/>
  <c r="H1233" i="10"/>
  <c r="H1362" i="10"/>
  <c r="H1483" i="10"/>
  <c r="H1229" i="10"/>
  <c r="H1306" i="10"/>
  <c r="H1314" i="10"/>
  <c r="H1446" i="10"/>
  <c r="H1192" i="10"/>
  <c r="H1321" i="10"/>
  <c r="H1450" i="10"/>
  <c r="H1188" i="10"/>
  <c r="H1317" i="10"/>
  <c r="H1242" i="10"/>
  <c r="H1250" i="10"/>
  <c r="H1454" i="10"/>
  <c r="H1200" i="10"/>
  <c r="H1329" i="10"/>
  <c r="H1458" i="10"/>
  <c r="H1196" i="10"/>
  <c r="H1325" i="10"/>
  <c r="H1427" i="10"/>
  <c r="H1206" i="10"/>
  <c r="H1335" i="10"/>
  <c r="H1464" i="10"/>
  <c r="H1210" i="10"/>
  <c r="H1331" i="10"/>
  <c r="H1460" i="10"/>
  <c r="H1246" i="10"/>
  <c r="H1278" i="10"/>
  <c r="H1407" i="10"/>
  <c r="H1536" i="10"/>
  <c r="H1282" i="10"/>
  <c r="H1403" i="10"/>
  <c r="H1532" i="10"/>
  <c r="H1494" i="10"/>
  <c r="H1491" i="10"/>
  <c r="H1441" i="10"/>
  <c r="H1414" i="10"/>
  <c r="H1160" i="10"/>
  <c r="H1353" i="10"/>
  <c r="H1482" i="10"/>
  <c r="H1220" i="10"/>
  <c r="H1349" i="10"/>
  <c r="H1177" i="10"/>
  <c r="H1310" i="10"/>
  <c r="H1308" i="10"/>
  <c r="H1422" i="10"/>
  <c r="H1168" i="10"/>
  <c r="H1297" i="10"/>
  <c r="H1426" i="10"/>
  <c r="H1164" i="10"/>
  <c r="H1293" i="10"/>
  <c r="H1235" i="10"/>
  <c r="H1371" i="10"/>
  <c r="H1510" i="10"/>
  <c r="H1256" i="10"/>
  <c r="H1385" i="10"/>
  <c r="H1514" i="10"/>
  <c r="H1252" i="10"/>
  <c r="H1381" i="10"/>
  <c r="H1171" i="10"/>
  <c r="H1435" i="10"/>
  <c r="H1518" i="10"/>
  <c r="H1264" i="10"/>
  <c r="H1393" i="10"/>
  <c r="H1522" i="10"/>
  <c r="H1260" i="10"/>
  <c r="H1389" i="10"/>
  <c r="H1237" i="10"/>
  <c r="H1270" i="10"/>
  <c r="H1399" i="10"/>
  <c r="H1528" i="10"/>
  <c r="H1274" i="10"/>
  <c r="H1395" i="10"/>
  <c r="H1524" i="10"/>
  <c r="H1311" i="10"/>
  <c r="H1342" i="10"/>
  <c r="H1471" i="10"/>
  <c r="H1217" i="10"/>
  <c r="H1346" i="10"/>
  <c r="H1467" i="10"/>
  <c r="H1213" i="10"/>
  <c r="H1367" i="10"/>
  <c r="H1428" i="10"/>
  <c r="H1378" i="10"/>
  <c r="H1224" i="10"/>
  <c r="H1417" i="10"/>
  <c r="H1155" i="10"/>
  <c r="F5" i="8" s="1"/>
  <c r="H1284" i="10"/>
  <c r="H1413" i="10"/>
  <c r="H1433" i="10"/>
  <c r="H1183" i="10"/>
  <c r="H1500" i="10"/>
  <c r="H1486" i="10"/>
  <c r="H1232" i="10"/>
  <c r="H1361" i="10"/>
  <c r="H1490" i="10"/>
  <c r="H1228" i="10"/>
  <c r="H1357" i="10"/>
  <c r="H1236" i="10"/>
  <c r="H1372" i="10"/>
  <c r="H1191" i="10"/>
  <c r="H1320" i="10"/>
  <c r="H1449" i="10"/>
  <c r="H1187" i="10"/>
  <c r="H1316" i="10"/>
  <c r="H1300" i="10"/>
  <c r="H1436" i="10"/>
  <c r="H1199" i="10"/>
  <c r="H1328" i="10"/>
  <c r="H1457" i="10"/>
  <c r="H1195" i="10"/>
  <c r="H1324" i="10"/>
  <c r="H1453" i="10"/>
  <c r="H1374" i="10"/>
  <c r="H1334" i="10"/>
  <c r="H1463" i="10"/>
  <c r="H1209" i="10"/>
  <c r="H1459" i="10"/>
  <c r="H1205" i="10"/>
  <c r="H1440" i="10"/>
  <c r="H1406" i="10"/>
  <c r="H1535" i="10"/>
  <c r="H1281" i="10"/>
  <c r="H1410" i="10"/>
  <c r="H1531" i="10"/>
  <c r="H1277" i="10"/>
  <c r="H1493" i="10"/>
  <c r="H1243" i="10"/>
  <c r="H1159" i="10"/>
  <c r="H1288" i="10"/>
  <c r="H1219" i="10"/>
  <c r="H1348" i="10"/>
  <c r="H1477" i="10"/>
  <c r="H1503" i="10"/>
  <c r="H1501" i="10"/>
  <c r="H1445" i="10"/>
  <c r="H1338" i="10"/>
  <c r="H1240" i="10"/>
  <c r="H1481" i="10"/>
  <c r="H1370" i="10"/>
  <c r="H1173" i="10"/>
  <c r="H1437" i="10"/>
  <c r="H1255" i="10"/>
  <c r="H1384" i="10"/>
  <c r="H1513" i="10"/>
  <c r="H1251" i="10"/>
  <c r="H1380" i="10"/>
  <c r="H1509" i="10"/>
  <c r="H1492" i="10"/>
  <c r="H1309" i="10"/>
  <c r="H1263" i="10"/>
  <c r="H1392" i="10"/>
  <c r="H1521" i="10"/>
  <c r="H1259" i="10"/>
  <c r="H1388" i="10"/>
  <c r="H1517" i="10"/>
  <c r="H1439" i="10"/>
  <c r="H1398" i="10"/>
  <c r="H1527" i="10"/>
  <c r="H1301" i="10"/>
  <c r="H1190" i="10"/>
  <c r="H1319" i="10"/>
  <c r="H1448" i="10"/>
  <c r="H1194" i="10"/>
  <c r="H1315" i="10"/>
  <c r="H1444" i="10"/>
  <c r="H1238" i="10"/>
  <c r="H1366" i="10"/>
  <c r="H1523" i="10"/>
  <c r="H1216" i="10"/>
  <c r="H1341" i="10"/>
  <c r="H1223" i="10"/>
  <c r="H1412" i="10"/>
  <c r="H1416" i="10"/>
  <c r="H1425" i="10"/>
  <c r="H1420" i="10"/>
  <c r="H1352" i="10"/>
  <c r="H1456" i="10"/>
  <c r="H1474" i="10"/>
  <c r="H1162" i="10"/>
  <c r="H1295" i="10"/>
  <c r="H1337" i="10"/>
  <c r="H1154" i="10"/>
  <c r="H1363" i="10"/>
  <c r="H1291" i="10"/>
  <c r="H1323" i="10"/>
  <c r="H1212" i="10"/>
  <c r="H1376" i="10"/>
  <c r="H1466" i="10"/>
  <c r="H1373" i="10"/>
  <c r="H1424" i="10"/>
  <c r="H1365" i="10"/>
  <c r="H1249" i="10"/>
  <c r="H1204" i="10"/>
  <c r="H1280" i="10"/>
  <c r="H1405" i="10"/>
  <c r="H1287" i="10"/>
  <c r="H1476" i="10"/>
  <c r="H1166" i="10"/>
  <c r="H1489" i="10"/>
  <c r="H1421" i="10"/>
  <c r="H1174" i="10"/>
  <c r="I5" i="8" s="1"/>
  <c r="H1485" i="10"/>
  <c r="H1505" i="10"/>
  <c r="H1227" i="10"/>
  <c r="H1202" i="10"/>
  <c r="H1179" i="10"/>
  <c r="H1226" i="10"/>
  <c r="H1296" i="10"/>
  <c r="H1402" i="10"/>
  <c r="H1244" i="10"/>
  <c r="H1360" i="10"/>
  <c r="H1534" i="10"/>
  <c r="H1276" i="10"/>
  <c r="H1347" i="10"/>
  <c r="H1356" i="10"/>
  <c r="H1198" i="10"/>
  <c r="H1462" i="10"/>
  <c r="H1269" i="10"/>
  <c r="H1345" i="10"/>
  <c r="H1496" i="10"/>
  <c r="H1167" i="10"/>
  <c r="H1170" i="10"/>
  <c r="H1273" i="10"/>
  <c r="H1182" i="10"/>
  <c r="H1498" i="10"/>
  <c r="H1502" i="10"/>
  <c r="H1470" i="10"/>
  <c r="H1283" i="10"/>
  <c r="H1292" i="10"/>
  <c r="H1452" i="10"/>
  <c r="H1377" i="10"/>
  <c r="H1327" i="10"/>
  <c r="H1208" i="10"/>
  <c r="H1333" i="10"/>
  <c r="H1409" i="10"/>
  <c r="H1369" i="10"/>
  <c r="H1480" i="10"/>
  <c r="H1430" i="10"/>
  <c r="H1231" i="10"/>
  <c r="H1163" i="10"/>
  <c r="H1041" i="10"/>
  <c r="H1153" i="10"/>
  <c r="H316" i="10"/>
  <c r="H197" i="10"/>
  <c r="H150" i="10"/>
  <c r="H119" i="10"/>
  <c r="H72" i="10"/>
  <c r="H25" i="10"/>
  <c r="H187" i="10"/>
  <c r="H377" i="10"/>
  <c r="H60" i="10"/>
  <c r="H370" i="10"/>
  <c r="H251" i="10"/>
  <c r="H269" i="10"/>
  <c r="H380" i="10"/>
  <c r="H121" i="10"/>
  <c r="H58" i="10"/>
  <c r="H191" i="10"/>
  <c r="H246" i="10"/>
  <c r="H365" i="10"/>
  <c r="H279" i="10"/>
  <c r="H238" i="10"/>
  <c r="H306" i="10"/>
  <c r="H199" i="10"/>
  <c r="H180" i="10"/>
  <c r="H240" i="10"/>
  <c r="H62" i="10"/>
  <c r="H116" i="10"/>
  <c r="H113" i="10"/>
  <c r="H152" i="10"/>
  <c r="H307" i="10"/>
  <c r="H271" i="10"/>
  <c r="H188" i="10"/>
  <c r="H243" i="10"/>
  <c r="H372" i="10"/>
  <c r="H144" i="10"/>
  <c r="H124" i="10"/>
  <c r="H277" i="10"/>
  <c r="H322" i="10"/>
  <c r="H51" i="10"/>
  <c r="H53" i="10"/>
  <c r="H318" i="10"/>
  <c r="H193" i="10"/>
  <c r="H59" i="10"/>
  <c r="H315" i="10"/>
  <c r="H61" i="10"/>
  <c r="H373" i="10"/>
  <c r="H326" i="10"/>
  <c r="H248" i="10"/>
  <c r="H201" i="10"/>
  <c r="H82" i="10"/>
  <c r="H115" i="10"/>
  <c r="H371" i="10"/>
  <c r="H244" i="10"/>
  <c r="H117" i="10"/>
  <c r="H15" i="10"/>
  <c r="H367" i="10"/>
  <c r="H320" i="10"/>
  <c r="H273" i="10"/>
  <c r="H170" i="10"/>
  <c r="H123" i="10"/>
  <c r="H379" i="10"/>
  <c r="H252" i="10"/>
  <c r="H125" i="10"/>
  <c r="H70" i="10"/>
  <c r="H23" i="10"/>
  <c r="H375" i="10"/>
  <c r="H328" i="10"/>
  <c r="H281" i="10"/>
  <c r="H178" i="10"/>
  <c r="H179" i="10"/>
  <c r="H52" i="10"/>
  <c r="H308" i="10"/>
  <c r="H189" i="10"/>
  <c r="H142" i="10"/>
  <c r="H111" i="10"/>
  <c r="H64" i="10"/>
  <c r="H17" i="10"/>
  <c r="H369" i="10"/>
  <c r="H354" i="10"/>
  <c r="H918" i="10"/>
  <c r="H987" i="10"/>
  <c r="H873" i="10"/>
  <c r="H979" i="10"/>
  <c r="H1136" i="10"/>
  <c r="H1037" i="10"/>
  <c r="H1057" i="10"/>
  <c r="H896" i="10"/>
  <c r="H785" i="10"/>
  <c r="H1128" i="10"/>
  <c r="H1000" i="10"/>
  <c r="H857" i="10"/>
  <c r="H1063" i="10"/>
  <c r="H935" i="10"/>
  <c r="H1106" i="10"/>
  <c r="H978" i="10"/>
  <c r="H832" i="10"/>
  <c r="H1137" i="10"/>
  <c r="H1009" i="10"/>
  <c r="H872" i="10"/>
  <c r="H803" i="10"/>
  <c r="H867" i="10"/>
  <c r="H931" i="10"/>
  <c r="H995" i="10"/>
  <c r="H1059" i="10"/>
  <c r="H1123" i="10"/>
  <c r="H804" i="10"/>
  <c r="H868" i="10"/>
  <c r="H932" i="10"/>
  <c r="H996" i="10"/>
  <c r="H1060" i="10"/>
  <c r="H1124" i="10"/>
  <c r="H805" i="10"/>
  <c r="H869" i="10"/>
  <c r="H933" i="10"/>
  <c r="H997" i="10"/>
  <c r="H1061" i="10"/>
  <c r="H1125" i="10"/>
  <c r="H806" i="10"/>
  <c r="H870" i="10"/>
  <c r="H934" i="10"/>
  <c r="H998" i="10"/>
  <c r="H1062" i="10"/>
  <c r="H1126" i="10"/>
  <c r="H807" i="10"/>
  <c r="H871" i="10"/>
  <c r="H1088" i="10"/>
  <c r="H960" i="10"/>
  <c r="H802" i="10"/>
  <c r="H1151" i="10"/>
  <c r="H1023" i="10"/>
  <c r="H888" i="10"/>
  <c r="H1112" i="10"/>
  <c r="H984" i="10"/>
  <c r="H834" i="10"/>
  <c r="H1047" i="10"/>
  <c r="H919" i="10"/>
  <c r="H1090" i="10"/>
  <c r="H962" i="10"/>
  <c r="H809" i="10"/>
  <c r="H1121" i="10"/>
  <c r="H993" i="10"/>
  <c r="H849" i="10"/>
  <c r="H811" i="10"/>
  <c r="H875" i="10"/>
  <c r="H939" i="10"/>
  <c r="H1003" i="10"/>
  <c r="H1067" i="10"/>
  <c r="H1131" i="10"/>
  <c r="H812" i="10"/>
  <c r="H876" i="10"/>
  <c r="H940" i="10"/>
  <c r="H1004" i="10"/>
  <c r="H1068" i="10"/>
  <c r="H1132" i="10"/>
  <c r="H813" i="10"/>
  <c r="H877" i="10"/>
  <c r="H941" i="10"/>
  <c r="H1005" i="10"/>
  <c r="H1069" i="10"/>
  <c r="H1133" i="10"/>
  <c r="H814" i="10"/>
  <c r="H878" i="10"/>
  <c r="H942" i="10"/>
  <c r="H1006" i="10"/>
  <c r="H1070" i="10"/>
  <c r="H1134" i="10"/>
  <c r="H815" i="10"/>
  <c r="H879" i="10"/>
  <c r="H1072" i="10"/>
  <c r="H944" i="10"/>
  <c r="H784" i="10"/>
  <c r="H1135" i="10"/>
  <c r="H1007" i="10"/>
  <c r="H865" i="10"/>
  <c r="H1096" i="10"/>
  <c r="H968" i="10"/>
  <c r="H816" i="10"/>
  <c r="H1031" i="10"/>
  <c r="H897" i="10"/>
  <c r="H1074" i="10"/>
  <c r="H946" i="10"/>
  <c r="H786" i="10"/>
  <c r="H1105" i="10"/>
  <c r="H977" i="10"/>
  <c r="H826" i="10"/>
  <c r="H819" i="10"/>
  <c r="H883" i="10"/>
  <c r="H947" i="10"/>
  <c r="H1011" i="10"/>
  <c r="H1075" i="10"/>
  <c r="H1139" i="10"/>
  <c r="H820" i="10"/>
  <c r="H884" i="10"/>
  <c r="H948" i="10"/>
  <c r="H1012" i="10"/>
  <c r="H1076" i="10"/>
  <c r="H1140" i="10"/>
  <c r="H821" i="10"/>
  <c r="H885" i="10"/>
  <c r="H949" i="10"/>
  <c r="H1013" i="10"/>
  <c r="H1077" i="10"/>
  <c r="H1141" i="10"/>
  <c r="H822" i="10"/>
  <c r="H886" i="10"/>
  <c r="H950" i="10"/>
  <c r="H1014" i="10"/>
  <c r="H1078" i="10"/>
  <c r="H1142" i="10"/>
  <c r="H823" i="10"/>
  <c r="H887" i="10"/>
  <c r="H1080" i="10"/>
  <c r="H952" i="10"/>
  <c r="H793" i="10"/>
  <c r="H1143" i="10"/>
  <c r="H1015" i="10"/>
  <c r="H874" i="10"/>
  <c r="H1058" i="10"/>
  <c r="H930" i="10"/>
  <c r="H1089" i="10"/>
  <c r="H961" i="10"/>
  <c r="H808" i="10"/>
  <c r="H827" i="10"/>
  <c r="H891" i="10"/>
  <c r="H955" i="10"/>
  <c r="H1019" i="10"/>
  <c r="H1083" i="10"/>
  <c r="H1147" i="10"/>
  <c r="H828" i="10"/>
  <c r="H892" i="10"/>
  <c r="H956" i="10"/>
  <c r="H1020" i="10"/>
  <c r="H1084" i="10"/>
  <c r="H1148" i="10"/>
  <c r="H829" i="10"/>
  <c r="H893" i="10"/>
  <c r="H957" i="10"/>
  <c r="H1021" i="10"/>
  <c r="H1085" i="10"/>
  <c r="H1149" i="10"/>
  <c r="H830" i="10"/>
  <c r="H894" i="10"/>
  <c r="H958" i="10"/>
  <c r="H1022" i="10"/>
  <c r="H1086" i="10"/>
  <c r="H1150" i="10"/>
  <c r="H831" i="10"/>
  <c r="H895" i="10"/>
  <c r="H1064" i="10"/>
  <c r="H936" i="10"/>
  <c r="H1127" i="10"/>
  <c r="H999" i="10"/>
  <c r="H856" i="10"/>
  <c r="H1042" i="10"/>
  <c r="H914" i="10"/>
  <c r="H1073" i="10"/>
  <c r="H945" i="10"/>
  <c r="H771" i="10"/>
  <c r="H835" i="10"/>
  <c r="H899" i="10"/>
  <c r="H963" i="10"/>
  <c r="H1027" i="10"/>
  <c r="H1091" i="10"/>
  <c r="H772" i="10"/>
  <c r="H1016" i="10"/>
  <c r="H951" i="10"/>
  <c r="H770" i="10"/>
  <c r="H850" i="10"/>
  <c r="H1025" i="10"/>
  <c r="H851" i="10"/>
  <c r="H1035" i="10"/>
  <c r="H796" i="10"/>
  <c r="H924" i="10"/>
  <c r="H1052" i="10"/>
  <c r="H797" i="10"/>
  <c r="H925" i="10"/>
  <c r="H1053" i="10"/>
  <c r="H798" i="10"/>
  <c r="H926" i="10"/>
  <c r="H1054" i="10"/>
  <c r="H799" i="10"/>
  <c r="H1104" i="10"/>
  <c r="H912" i="10"/>
  <c r="H1039" i="10"/>
  <c r="H824" i="10"/>
  <c r="H1066" i="10"/>
  <c r="H938" i="10"/>
  <c r="H777" i="10"/>
  <c r="H1129" i="10"/>
  <c r="H1001" i="10"/>
  <c r="H858" i="10"/>
  <c r="H920" i="10"/>
  <c r="H833" i="10"/>
  <c r="H1138" i="10"/>
  <c r="H929" i="10"/>
  <c r="H859" i="10"/>
  <c r="H1043" i="10"/>
  <c r="H836" i="10"/>
  <c r="H964" i="10"/>
  <c r="H1092" i="10"/>
  <c r="H837" i="10"/>
  <c r="H965" i="10"/>
  <c r="H1093" i="10"/>
  <c r="H838" i="10"/>
  <c r="H966" i="10"/>
  <c r="K3" i="8" s="1"/>
  <c r="H1094" i="10"/>
  <c r="H839" i="10"/>
  <c r="H1056" i="10"/>
  <c r="H889" i="10"/>
  <c r="H991" i="10"/>
  <c r="H801" i="10"/>
  <c r="H1050" i="10"/>
  <c r="H922" i="10"/>
  <c r="H1113" i="10"/>
  <c r="H985" i="10"/>
  <c r="H840" i="10"/>
  <c r="H898" i="10"/>
  <c r="H810" i="10"/>
  <c r="H1122" i="10"/>
  <c r="H913" i="10"/>
  <c r="H907" i="10"/>
  <c r="H1051" i="10"/>
  <c r="H844" i="10"/>
  <c r="H972" i="10"/>
  <c r="H1100" i="10"/>
  <c r="H845" i="10"/>
  <c r="H973" i="10"/>
  <c r="H1101" i="10"/>
  <c r="H846" i="10"/>
  <c r="H974" i="10"/>
  <c r="H1102" i="10"/>
  <c r="H847" i="10"/>
  <c r="H1040" i="10"/>
  <c r="H866" i="10"/>
  <c r="H975" i="10"/>
  <c r="H778" i="10"/>
  <c r="H1034" i="10"/>
  <c r="H905" i="10"/>
  <c r="H1097" i="10"/>
  <c r="H969" i="10"/>
  <c r="H817" i="10"/>
  <c r="H880" i="10"/>
  <c r="H1111" i="10"/>
  <c r="H792" i="10"/>
  <c r="H1026" i="10"/>
  <c r="H890" i="10"/>
  <c r="H915" i="10"/>
  <c r="H1099" i="10"/>
  <c r="H852" i="10"/>
  <c r="H980" i="10"/>
  <c r="H1108" i="10"/>
  <c r="H853" i="10"/>
  <c r="H981" i="10"/>
  <c r="H1109" i="10"/>
  <c r="H854" i="10"/>
  <c r="H982" i="10"/>
  <c r="H1110" i="10"/>
  <c r="H855" i="10"/>
  <c r="H1024" i="10"/>
  <c r="H848" i="10"/>
  <c r="H1119" i="10"/>
  <c r="H959" i="10"/>
  <c r="H1146" i="10"/>
  <c r="H1018" i="10"/>
  <c r="H882" i="10"/>
  <c r="H1081" i="10"/>
  <c r="H953" i="10"/>
  <c r="H794" i="10"/>
  <c r="H1095" i="10"/>
  <c r="H779" i="10"/>
  <c r="H1107" i="10"/>
  <c r="H988" i="10"/>
  <c r="H861" i="10"/>
  <c r="H1117" i="10"/>
  <c r="H990" i="10"/>
  <c r="H863" i="10"/>
  <c r="H1008" i="10"/>
  <c r="H943" i="10"/>
  <c r="H1002" i="10"/>
  <c r="H937" i="10"/>
  <c r="H1116" i="10"/>
  <c r="H825" i="10"/>
  <c r="H776" i="10"/>
  <c r="H3" i="8" s="1"/>
  <c r="H994" i="10"/>
  <c r="H902" i="10"/>
  <c r="H1049" i="10"/>
  <c r="H1079" i="10"/>
  <c r="H787" i="10"/>
  <c r="H1115" i="10"/>
  <c r="H1028" i="10"/>
  <c r="H901" i="10"/>
  <c r="H774" i="10"/>
  <c r="H1030" i="10"/>
  <c r="H903" i="10"/>
  <c r="H992" i="10"/>
  <c r="H927" i="10"/>
  <c r="H986" i="10"/>
  <c r="H921" i="10"/>
  <c r="H1010" i="10"/>
  <c r="H923" i="10"/>
  <c r="H989" i="10"/>
  <c r="H1103" i="10"/>
  <c r="H1130" i="10"/>
  <c r="H1065" i="10"/>
  <c r="H773" i="10"/>
  <c r="H1114" i="10"/>
  <c r="H983" i="10"/>
  <c r="H795" i="10"/>
  <c r="H780" i="10"/>
  <c r="H1036" i="10"/>
  <c r="H909" i="10"/>
  <c r="H782" i="10"/>
  <c r="H1038" i="10"/>
  <c r="H911" i="10"/>
  <c r="H976" i="10"/>
  <c r="H906" i="10"/>
  <c r="H970" i="10"/>
  <c r="H904" i="10"/>
  <c r="H862" i="10"/>
  <c r="H1029" i="10"/>
  <c r="H1152" i="10"/>
  <c r="H967" i="10"/>
  <c r="H843" i="10"/>
  <c r="H788" i="10"/>
  <c r="H1044" i="10"/>
  <c r="H917" i="10"/>
  <c r="H790" i="10"/>
  <c r="H1046" i="10"/>
  <c r="H928" i="10"/>
  <c r="H842" i="10"/>
  <c r="H954" i="10"/>
  <c r="H1145" i="10"/>
  <c r="H881" i="10"/>
  <c r="H860" i="10"/>
  <c r="H1118" i="10"/>
  <c r="H864" i="10"/>
  <c r="H1144" i="10"/>
  <c r="H900" i="10"/>
  <c r="H775" i="10"/>
  <c r="H1087" i="10"/>
  <c r="H971" i="10"/>
  <c r="H841" i="10"/>
  <c r="H2" i="8"/>
  <c r="H1045" i="10"/>
  <c r="H910" i="10"/>
  <c r="H1120" i="10"/>
  <c r="H800" i="10"/>
  <c r="H1055" i="10"/>
  <c r="H789" i="10"/>
  <c r="I3" i="8" s="1"/>
  <c r="H818" i="10"/>
  <c r="H1071" i="10"/>
  <c r="H781" i="10"/>
  <c r="H1017" i="10"/>
  <c r="H1082" i="10"/>
  <c r="H791" i="10"/>
  <c r="H916" i="10"/>
  <c r="H1032" i="10"/>
  <c r="H1033" i="10"/>
  <c r="H1098" i="10"/>
  <c r="H783" i="10"/>
  <c r="H908" i="10"/>
  <c r="H1048" i="10"/>
  <c r="H259" i="10"/>
  <c r="H132" i="10"/>
  <c r="H69" i="10"/>
  <c r="H78" i="10"/>
  <c r="H127" i="10"/>
  <c r="H80" i="10"/>
  <c r="H305" i="10"/>
  <c r="H57" i="10"/>
  <c r="H195" i="10"/>
  <c r="H196" i="10"/>
  <c r="H133" i="10"/>
  <c r="H174" i="10"/>
  <c r="H207" i="10"/>
  <c r="H49" i="10"/>
  <c r="H338" i="10"/>
  <c r="H139" i="10"/>
  <c r="H76" i="10"/>
  <c r="H13" i="10"/>
  <c r="H213" i="10"/>
  <c r="H182" i="10"/>
  <c r="H135" i="10"/>
  <c r="H184" i="10"/>
  <c r="H217" i="10"/>
  <c r="H242" i="10"/>
  <c r="H19" i="10"/>
  <c r="H339" i="10"/>
  <c r="H212" i="10"/>
  <c r="H85" i="10"/>
  <c r="H149" i="10"/>
  <c r="H237" i="10"/>
  <c r="H317" i="10"/>
  <c r="H14" i="10"/>
  <c r="H110" i="10"/>
  <c r="H190" i="10"/>
  <c r="H270" i="10"/>
  <c r="H366" i="10"/>
  <c r="H63" i="10"/>
  <c r="H143" i="10"/>
  <c r="H239" i="10"/>
  <c r="H319" i="10"/>
  <c r="H16" i="10"/>
  <c r="H112" i="10"/>
  <c r="H192" i="10"/>
  <c r="H272" i="10"/>
  <c r="H368" i="10"/>
  <c r="H65" i="10"/>
  <c r="H145" i="10"/>
  <c r="H241" i="10"/>
  <c r="H321" i="10"/>
  <c r="H194" i="10"/>
  <c r="H18" i="10"/>
  <c r="H114" i="10"/>
  <c r="H250" i="10"/>
  <c r="H323" i="10"/>
  <c r="H260" i="10"/>
  <c r="H381" i="10"/>
  <c r="H47" i="10"/>
  <c r="H176" i="10"/>
  <c r="H385" i="10"/>
  <c r="H75" i="10"/>
  <c r="H331" i="10"/>
  <c r="H268" i="10"/>
  <c r="H309" i="10"/>
  <c r="H262" i="10"/>
  <c r="H8" i="10"/>
  <c r="H344" i="10"/>
  <c r="H362" i="10"/>
  <c r="H83" i="10"/>
  <c r="H20" i="10"/>
  <c r="H340" i="10"/>
  <c r="H219" i="10"/>
  <c r="H92" i="10"/>
  <c r="H348" i="10"/>
  <c r="H325" i="10"/>
  <c r="H198" i="10"/>
  <c r="K4" i="8" s="1"/>
  <c r="H374" i="10"/>
  <c r="H151" i="10"/>
  <c r="H247" i="10"/>
  <c r="H327" i="10"/>
  <c r="H24" i="10"/>
  <c r="H120" i="10"/>
  <c r="H200" i="10"/>
  <c r="H280" i="10"/>
  <c r="H376" i="10"/>
  <c r="H73" i="10"/>
  <c r="H153" i="10"/>
  <c r="H249" i="10"/>
  <c r="H329" i="10"/>
  <c r="H218" i="10"/>
  <c r="H26" i="10"/>
  <c r="H130" i="10"/>
  <c r="H3" i="10"/>
  <c r="H346" i="10"/>
  <c r="H226" i="10"/>
  <c r="H146" i="10"/>
  <c r="H74" i="10"/>
  <c r="H10" i="10"/>
  <c r="H258" i="10"/>
  <c r="H361" i="10"/>
  <c r="H297" i="10"/>
  <c r="H233" i="10"/>
  <c r="H169" i="10"/>
  <c r="H105" i="10"/>
  <c r="H41" i="10"/>
  <c r="H360" i="10"/>
  <c r="H296" i="10"/>
  <c r="H232" i="10"/>
  <c r="H168" i="10"/>
  <c r="H104" i="10"/>
  <c r="H40" i="10"/>
  <c r="H359" i="10"/>
  <c r="H295" i="10"/>
  <c r="H231" i="10"/>
  <c r="H167" i="10"/>
  <c r="H103" i="10"/>
  <c r="H39" i="10"/>
  <c r="H358" i="10"/>
  <c r="H294" i="10"/>
  <c r="H230" i="10"/>
  <c r="H166" i="10"/>
  <c r="H102" i="10"/>
  <c r="H38" i="10"/>
  <c r="H357" i="10"/>
  <c r="H293" i="10"/>
  <c r="H229" i="10"/>
  <c r="H330" i="10"/>
  <c r="H210" i="10"/>
  <c r="H138" i="10"/>
  <c r="H66" i="10"/>
  <c r="H378" i="10"/>
  <c r="H234" i="10"/>
  <c r="H353" i="10"/>
  <c r="H289" i="10"/>
  <c r="H225" i="10"/>
  <c r="H161" i="10"/>
  <c r="H97" i="10"/>
  <c r="H33" i="10"/>
  <c r="H352" i="10"/>
  <c r="H288" i="10"/>
  <c r="H224" i="10"/>
  <c r="H160" i="10"/>
  <c r="H96" i="10"/>
  <c r="H32" i="10"/>
  <c r="H351" i="10"/>
  <c r="H287" i="10"/>
  <c r="H223" i="10"/>
  <c r="H159" i="10"/>
  <c r="H95" i="10"/>
  <c r="H31" i="10"/>
  <c r="H350" i="10"/>
  <c r="H286" i="10"/>
  <c r="H222" i="10"/>
  <c r="H158" i="10"/>
  <c r="H94" i="10"/>
  <c r="H30" i="10"/>
  <c r="H349" i="10"/>
  <c r="H285" i="10"/>
  <c r="H221" i="10"/>
  <c r="H157" i="10"/>
  <c r="H298" i="10"/>
  <c r="H186" i="10"/>
  <c r="H122" i="10"/>
  <c r="H50" i="10"/>
  <c r="H131" i="10"/>
  <c r="H4" i="10"/>
  <c r="H5" i="10"/>
  <c r="H301" i="10"/>
  <c r="H334" i="10"/>
  <c r="H383" i="10"/>
  <c r="H336" i="10"/>
  <c r="H209" i="10"/>
  <c r="H90" i="10"/>
  <c r="H2" i="10"/>
  <c r="F4" i="8" s="1"/>
  <c r="H11" i="10"/>
  <c r="H267" i="10"/>
  <c r="H140" i="10"/>
  <c r="H332" i="10"/>
  <c r="H141" i="10"/>
  <c r="H86" i="10"/>
  <c r="H342" i="10"/>
  <c r="H215" i="10"/>
  <c r="H88" i="10"/>
  <c r="H137" i="10"/>
  <c r="H106" i="10"/>
  <c r="H211" i="10"/>
  <c r="H84" i="10"/>
  <c r="H276" i="10"/>
  <c r="H27" i="10"/>
  <c r="H155" i="10"/>
  <c r="H347" i="10"/>
  <c r="H156" i="10"/>
  <c r="H284" i="10"/>
  <c r="H93" i="10"/>
  <c r="H245" i="10"/>
  <c r="H118" i="10"/>
  <c r="H278" i="10"/>
  <c r="H35" i="10"/>
  <c r="H163" i="10"/>
  <c r="H291" i="10"/>
  <c r="H36" i="10"/>
  <c r="H164" i="10"/>
  <c r="H356" i="10"/>
  <c r="H101" i="10"/>
  <c r="H253" i="10"/>
  <c r="H46" i="10"/>
  <c r="H206" i="10"/>
  <c r="H382" i="10"/>
  <c r="H175" i="10"/>
  <c r="H335" i="10"/>
  <c r="H48" i="10"/>
  <c r="H128" i="10"/>
  <c r="H304" i="10"/>
  <c r="H384" i="10"/>
  <c r="H81" i="10"/>
  <c r="H177" i="10"/>
  <c r="H257" i="10"/>
  <c r="H337" i="10"/>
  <c r="H274" i="10"/>
  <c r="H34" i="10"/>
  <c r="H154" i="10"/>
  <c r="H282" i="10"/>
  <c r="H67" i="10"/>
  <c r="H68" i="10"/>
  <c r="H324" i="10"/>
  <c r="H205" i="10"/>
  <c r="H254" i="10"/>
  <c r="H303" i="10"/>
  <c r="H256" i="10"/>
  <c r="H129" i="10"/>
  <c r="H202" i="10"/>
  <c r="L4" i="8" s="1"/>
  <c r="H203" i="10"/>
  <c r="H12" i="10"/>
  <c r="H204" i="10"/>
  <c r="H77" i="10"/>
  <c r="H6" i="10"/>
  <c r="H55" i="10"/>
  <c r="H311" i="10"/>
  <c r="H264" i="10"/>
  <c r="H313" i="10"/>
  <c r="H98" i="10"/>
  <c r="H147" i="10"/>
  <c r="H275" i="10"/>
  <c r="H148" i="10"/>
  <c r="H21" i="10"/>
  <c r="H91" i="10"/>
  <c r="H283" i="10"/>
  <c r="H28" i="10"/>
  <c r="H220" i="10"/>
  <c r="H29" i="10"/>
  <c r="H165" i="10"/>
  <c r="H22" i="10"/>
  <c r="H71" i="10"/>
  <c r="H99" i="10"/>
  <c r="H227" i="10"/>
  <c r="H355" i="10"/>
  <c r="H100" i="10"/>
  <c r="H228" i="10"/>
  <c r="H292" i="10"/>
  <c r="H37" i="10"/>
  <c r="H173" i="10"/>
  <c r="H333" i="10"/>
  <c r="H126" i="10"/>
  <c r="H302" i="10"/>
  <c r="H79" i="10"/>
  <c r="H255" i="10"/>
  <c r="H208" i="10"/>
  <c r="H43" i="10"/>
  <c r="H107" i="10"/>
  <c r="H171" i="10"/>
  <c r="H235" i="10"/>
  <c r="H299" i="10"/>
  <c r="H363" i="10"/>
  <c r="H44" i="10"/>
  <c r="H108" i="10"/>
  <c r="H172" i="10"/>
  <c r="H236" i="10"/>
  <c r="H300" i="10"/>
  <c r="H364" i="10"/>
  <c r="H45" i="10"/>
  <c r="H109" i="10"/>
  <c r="H181" i="10"/>
  <c r="H261" i="10"/>
  <c r="H341" i="10"/>
  <c r="H54" i="10"/>
  <c r="H134" i="10"/>
  <c r="H214" i="10"/>
  <c r="H310" i="10"/>
  <c r="H7" i="10"/>
  <c r="H87" i="10"/>
  <c r="H183" i="10"/>
  <c r="H263" i="10"/>
  <c r="H343" i="10"/>
  <c r="H56" i="10"/>
  <c r="H136" i="10"/>
  <c r="H216" i="10"/>
  <c r="H312" i="10"/>
  <c r="H9" i="10"/>
  <c r="H89" i="10"/>
  <c r="H185" i="10"/>
  <c r="H265" i="10"/>
  <c r="H345" i="10"/>
  <c r="H290" i="10"/>
  <c r="H42" i="10"/>
  <c r="H162" i="10"/>
  <c r="H314" i="10"/>
  <c r="M3" i="8" l="1"/>
  <c r="N4" i="8"/>
  <c r="O4" i="8"/>
  <c r="J4" i="8"/>
  <c r="G4" i="8"/>
  <c r="N3" i="8"/>
  <c r="O3" i="8"/>
  <c r="J3" i="8"/>
  <c r="I4" i="8"/>
  <c r="L3" i="8"/>
  <c r="M4" i="8"/>
  <c r="J5" i="8"/>
  <c r="N5" i="8"/>
  <c r="O5" i="8"/>
  <c r="G5" i="8"/>
  <c r="F16" i="8" s="1"/>
  <c r="G3" i="8"/>
  <c r="H4" i="8"/>
  <c r="G2" i="8"/>
  <c r="F2" i="8"/>
  <c r="F3" i="8"/>
  <c r="F15" i="8" l="1"/>
  <c r="G14" i="8"/>
  <c r="G15" i="8"/>
  <c r="F13" i="8"/>
  <c r="F14" i="8"/>
  <c r="G16" i="8"/>
</calcChain>
</file>

<file path=xl/sharedStrings.xml><?xml version="1.0" encoding="utf-8"?>
<sst xmlns="http://schemas.openxmlformats.org/spreadsheetml/2006/main" count="13799" uniqueCount="469">
  <si>
    <t>Temperature(°C)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</si>
  <si>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</si>
  <si>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</si>
  <si>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</si>
  <si>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</si>
  <si>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</si>
  <si>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</si>
  <si>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</si>
  <si>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</si>
  <si>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</si>
  <si>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</si>
  <si>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</si>
  <si>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</si>
  <si>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</si>
  <si>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</si>
  <si>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</si>
  <si>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</si>
  <si>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RAS04</t>
  </si>
  <si>
    <t>Mean</t>
  </si>
  <si>
    <t>Median</t>
  </si>
  <si>
    <t>St dev</t>
  </si>
  <si>
    <t>St error</t>
  </si>
  <si>
    <t>Z-scores</t>
  </si>
  <si>
    <t>Waarden</t>
  </si>
  <si>
    <t>Dispensed
well</t>
  </si>
  <si>
    <t>Dispensed
row</t>
  </si>
  <si>
    <t>Dispensed
col</t>
  </si>
  <si>
    <t>Fluid name</t>
  </si>
  <si>
    <t>Concentration</t>
  </si>
  <si>
    <t>Conc. (µM)
5-FU</t>
  </si>
  <si>
    <t>Conc. (µM)
Oxaliplatin</t>
  </si>
  <si>
    <t>Conc. (µM)
SN-38</t>
  </si>
  <si>
    <t>Conc. (µM)
Lapatinib</t>
  </si>
  <si>
    <t>Conc. (µM)
Binimetinib</t>
  </si>
  <si>
    <t>Conc. (µM)
Alpelisib</t>
  </si>
  <si>
    <t>Conc. (µM)
CHEK1</t>
  </si>
  <si>
    <t>Conc. (µM)
Navitoclax</t>
  </si>
  <si>
    <t>Conc. (µM)
Vinorelbine</t>
  </si>
  <si>
    <t>Volume (nL)
DMSO normalization</t>
  </si>
  <si>
    <t>Volume (nL)
a+Tw normalization</t>
  </si>
  <si>
    <t>Total well volume (nL)</t>
  </si>
  <si>
    <t>DMSO %</t>
  </si>
  <si>
    <t>A01</t>
  </si>
  <si>
    <t>5-FU</t>
  </si>
  <si>
    <t>A02</t>
  </si>
  <si>
    <t>A03</t>
  </si>
  <si>
    <t>A04</t>
  </si>
  <si>
    <t>Oxaliplatin</t>
  </si>
  <si>
    <t>A05</t>
  </si>
  <si>
    <t>A06</t>
  </si>
  <si>
    <t>A07</t>
  </si>
  <si>
    <t>SN-38</t>
  </si>
  <si>
    <t>A08</t>
  </si>
  <si>
    <t>A09</t>
  </si>
  <si>
    <t>A10</t>
  </si>
  <si>
    <t>2 Fluids</t>
  </si>
  <si>
    <t>A11</t>
  </si>
  <si>
    <t>A12</t>
  </si>
  <si>
    <t>A13</t>
  </si>
  <si>
    <t>A14</t>
  </si>
  <si>
    <t>Navitoclax</t>
  </si>
  <si>
    <t>A15</t>
  </si>
  <si>
    <t>A16</t>
  </si>
  <si>
    <t>A17</t>
  </si>
  <si>
    <t>A18</t>
  </si>
  <si>
    <t>Lapatinib</t>
  </si>
  <si>
    <t>A19</t>
  </si>
  <si>
    <t>A20</t>
  </si>
  <si>
    <t>Binimetinib</t>
  </si>
  <si>
    <t>A21</t>
  </si>
  <si>
    <t>A22</t>
  </si>
  <si>
    <t>3 Fluids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</si>
  <si>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</si>
  <si>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</si>
  <si>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</si>
  <si>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</si>
  <si>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</si>
  <si>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</si>
  <si>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</si>
  <si>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</si>
  <si>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</si>
  <si>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</si>
  <si>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</si>
  <si>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</si>
  <si>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</si>
  <si>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</si>
  <si>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</si>
  <si>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</si>
  <si>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</si>
  <si>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</si>
  <si>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</si>
  <si>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</si>
  <si>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</si>
  <si>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</si>
  <si>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</si>
  <si>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</si>
  <si>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</si>
  <si>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</si>
  <si>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</si>
  <si>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</si>
  <si>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</si>
  <si>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</si>
  <si>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</si>
  <si>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</si>
  <si>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</si>
  <si>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</si>
  <si>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</si>
  <si>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</si>
  <si>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</si>
  <si>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</si>
  <si>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</si>
  <si>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</si>
  <si>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</si>
  <si>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</si>
  <si>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</si>
  <si>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</si>
  <si>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</si>
  <si>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</si>
  <si>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</si>
  <si>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</si>
  <si>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</si>
  <si>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</si>
  <si>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</si>
  <si>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</si>
  <si>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</si>
  <si>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</si>
  <si>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</si>
  <si>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</si>
  <si>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</si>
  <si>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</si>
  <si>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</si>
  <si>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</si>
  <si>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</si>
  <si>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</si>
  <si>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</si>
  <si>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</si>
  <si>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</si>
  <si>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</si>
  <si>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</si>
  <si>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</si>
  <si>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</si>
  <si>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</si>
  <si>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</si>
  <si>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</si>
  <si>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</si>
  <si>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</si>
  <si>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</si>
  <si>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</si>
  <si>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</si>
  <si>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</si>
  <si>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</si>
  <si>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</si>
  <si>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</si>
  <si>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</si>
  <si>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</si>
  <si>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</si>
  <si>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</si>
  <si>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</si>
  <si>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</si>
  <si>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</si>
  <si>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</si>
  <si>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</si>
  <si>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</si>
  <si>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</si>
  <si>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</si>
  <si>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</si>
  <si>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</si>
  <si>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</si>
  <si>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</si>
  <si>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</si>
  <si>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</si>
  <si>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</si>
  <si>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</si>
  <si>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</si>
  <si>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</si>
  <si>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</si>
  <si>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</si>
  <si>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</si>
  <si>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</si>
  <si>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</si>
  <si>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</si>
  <si>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</si>
  <si>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</si>
  <si>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</si>
  <si>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</si>
  <si>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</si>
  <si>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</si>
  <si>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</si>
  <si>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</si>
  <si>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</si>
  <si>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</si>
  <si>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</si>
  <si>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</si>
  <si>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</si>
  <si>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</si>
  <si>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</si>
  <si>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</si>
  <si>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</si>
  <si>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</si>
  <si>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</si>
  <si>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</si>
  <si>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</si>
  <si>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</si>
  <si>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</si>
  <si>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</si>
  <si>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</si>
  <si>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</si>
  <si>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</si>
  <si>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</si>
  <si>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</si>
  <si>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</si>
  <si>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</si>
  <si>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</si>
  <si>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</si>
  <si>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</si>
  <si>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</si>
  <si>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</si>
  <si>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</si>
  <si>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</si>
  <si>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</si>
  <si>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</si>
  <si>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</si>
  <si>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</si>
  <si>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</si>
  <si>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</si>
  <si>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</si>
  <si>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</si>
  <si>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</si>
  <si>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</si>
  <si>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</si>
  <si>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</si>
  <si>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</si>
  <si>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</si>
  <si>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</si>
  <si>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</si>
  <si>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</si>
  <si>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</si>
  <si>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</si>
  <si>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</si>
  <si>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</si>
  <si>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</si>
  <si>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</si>
  <si>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</si>
  <si>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</si>
  <si>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</si>
  <si>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</si>
  <si>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</si>
  <si>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Alpelisib</t>
  </si>
  <si>
    <t>I06</t>
  </si>
  <si>
    <t>I07</t>
  </si>
  <si>
    <t>I08</t>
  </si>
  <si>
    <t>I09</t>
  </si>
  <si>
    <t>CHEK1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</si>
  <si>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</si>
  <si>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</si>
  <si>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</si>
  <si>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</si>
  <si>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</si>
  <si>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</si>
  <si>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</si>
  <si>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</si>
  <si>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</si>
  <si>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</si>
  <si>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</si>
  <si>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</si>
  <si>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Vinorelbine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</si>
  <si>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</si>
  <si>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</si>
  <si>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</si>
  <si>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</si>
  <si>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</si>
  <si>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</si>
  <si>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</si>
  <si>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</si>
  <si>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</si>
  <si>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</si>
  <si>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</si>
  <si>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</si>
  <si>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</si>
  <si>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</si>
  <si>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</si>
  <si>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</si>
  <si>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</si>
  <si>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</si>
  <si>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</si>
  <si>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</si>
  <si>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</si>
  <si>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</si>
  <si>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</si>
  <si>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</si>
  <si>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</si>
  <si>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</si>
  <si>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</si>
  <si>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</si>
  <si>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</si>
  <si>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</si>
  <si>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</si>
  <si>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</si>
  <si>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</si>
  <si>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</si>
  <si>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</si>
  <si>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</si>
  <si>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</si>
  <si>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</si>
  <si>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</si>
  <si>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</si>
  <si>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</si>
  <si>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</si>
  <si>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</si>
  <si>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</si>
  <si>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</si>
  <si>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</si>
  <si>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</si>
  <si>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</si>
  <si>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</si>
  <si>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</si>
  <si>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</si>
  <si>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</si>
  <si>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</si>
  <si>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</si>
  <si>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</si>
  <si>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</si>
  <si>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</si>
  <si>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</si>
  <si>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</si>
  <si>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</si>
  <si>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</si>
  <si>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</si>
  <si>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</si>
  <si>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</si>
  <si>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</si>
  <si>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</si>
  <si>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</si>
  <si>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</si>
  <si>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</si>
  <si>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</si>
  <si>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</si>
  <si>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</si>
  <si>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</si>
  <si>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</si>
  <si>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</si>
  <si>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</si>
  <si>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</si>
  <si>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</si>
  <si>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</si>
  <si>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</si>
  <si>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</si>
  <si>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</si>
  <si>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</si>
  <si>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</si>
  <si>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</si>
  <si>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</si>
  <si>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</si>
  <si>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</si>
  <si>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</si>
  <si>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</si>
  <si>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</si>
  <si>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</si>
  <si>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</si>
  <si>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</si>
  <si>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</si>
  <si>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</si>
  <si>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</si>
  <si>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</si>
  <si>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</si>
  <si>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</si>
  <si>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</si>
  <si>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</si>
  <si>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</si>
  <si>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</si>
  <si>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</si>
  <si>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</si>
  <si>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</si>
  <si>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</si>
  <si>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</si>
  <si>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</si>
  <si>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</si>
  <si>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</si>
  <si>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</si>
  <si>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</si>
  <si>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</si>
  <si>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</si>
  <si>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</si>
  <si>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</si>
  <si>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</si>
  <si>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</si>
  <si>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</si>
  <si>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</si>
  <si>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</si>
  <si>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</si>
  <si>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</si>
  <si>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</si>
  <si>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</si>
  <si>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</si>
  <si>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</si>
  <si>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</si>
  <si>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</si>
  <si>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</si>
  <si>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</si>
  <si>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</si>
  <si>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</si>
  <si>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</si>
  <si>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</si>
  <si>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</si>
  <si>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</si>
  <si>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</si>
  <si>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</si>
  <si>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</si>
  <si>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</si>
  <si>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</si>
  <si>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</si>
  <si>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</si>
  <si>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</si>
  <si>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</si>
  <si>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</si>
  <si>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</si>
  <si>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</si>
  <si>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</si>
  <si>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</si>
  <si>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</si>
  <si>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</si>
  <si>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</si>
  <si>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</si>
  <si>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</si>
  <si>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</si>
  <si>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</si>
  <si>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</si>
  <si>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</si>
  <si>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</si>
  <si>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</si>
  <si>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</si>
  <si>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</si>
  <si>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</si>
  <si>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</si>
  <si>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</si>
  <si>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</si>
  <si>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</si>
  <si>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Value</t>
  </si>
  <si>
    <t>OPT0016</t>
  </si>
  <si>
    <t>Organoid</t>
  </si>
  <si>
    <t>D0_average</t>
  </si>
  <si>
    <t>OPT0112</t>
  </si>
  <si>
    <t>Timepoint</t>
  </si>
  <si>
    <t>D5</t>
  </si>
  <si>
    <t>DMSO_max</t>
  </si>
  <si>
    <t>Fluorescence</t>
  </si>
  <si>
    <t>DMSO_1</t>
  </si>
  <si>
    <t>Tween</t>
  </si>
  <si>
    <t>D5_DMSO1</t>
  </si>
  <si>
    <t>D5_Navi20</t>
  </si>
  <si>
    <t>GR</t>
  </si>
  <si>
    <t>5FU</t>
  </si>
  <si>
    <t>SN38</t>
  </si>
  <si>
    <t>RAS25</t>
  </si>
  <si>
    <t>RAS21</t>
  </si>
  <si>
    <t>Sample</t>
  </si>
  <si>
    <t>Position</t>
  </si>
  <si>
    <t>Z-value</t>
  </si>
  <si>
    <t>mean before</t>
  </si>
  <si>
    <t>mean after</t>
  </si>
  <si>
    <t>Value Corrected for Fluorescence</t>
  </si>
  <si>
    <t>D0</t>
  </si>
  <si>
    <t xml:space="preserve"> </t>
  </si>
  <si>
    <t>D0_ctrl</t>
  </si>
  <si>
    <t>D0_ctrl(outlier)</t>
  </si>
  <si>
    <t>SOC compound</t>
  </si>
  <si>
    <t>Targeted compound</t>
  </si>
  <si>
    <t>OPT0014</t>
  </si>
  <si>
    <t>OPT14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</si>
</sst>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606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4">
    <xf numFmtId="0" fontId="0" fillId="0" borderId="0" xfId="0"/>
    <xf numFmtId="0" fontId="1" fillId="0" borderId="0" xfId="1"/>
    <xf numFmtId="0" fontId="2" fillId="0" borderId="0" xfId="0" applyFont="1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" wrapText="1"/>
    </xf>
    <xf numFmtId="0" fontId="4" fillId="3" borderId="0" xfId="2" applyFont="1" applyFill="1" applyAlignment="1">
      <alignment horizontal="center" wrapText="1"/>
    </xf>
    <xf numFmtId="0" fontId="5" fillId="4" borderId="0" xfId="2" applyFont="1" applyFill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5" fillId="6" borderId="0" xfId="2" applyFont="1" applyFill="1" applyAlignment="1">
      <alignment horizontal="center" wrapText="1"/>
    </xf>
    <xf numFmtId="0" fontId="5" fillId="7" borderId="0" xfId="2" applyFont="1" applyFill="1" applyAlignment="1">
      <alignment horizontal="center" wrapText="1"/>
    </xf>
    <xf numFmtId="0" fontId="4" fillId="8" borderId="0" xfId="2" applyFont="1" applyFill="1" applyAlignment="1">
      <alignment horizontal="center" wrapText="1"/>
    </xf>
    <xf numFmtId="0" fontId="4" fillId="9" borderId="0" xfId="2" applyFont="1" applyFill="1" applyAlignment="1">
      <alignment horizontal="center" wrapText="1"/>
    </xf>
    <xf numFmtId="0" fontId="5" fillId="10" borderId="0" xfId="2" applyFont="1" applyFill="1" applyAlignment="1">
      <alignment horizontal="center" wrapText="1"/>
    </xf>
    <xf numFmtId="0" fontId="4" fillId="11" borderId="0" xfId="2" applyFont="1" applyFill="1" applyAlignment="1">
      <alignment horizontal="center" wrapText="1"/>
    </xf>
    <xf numFmtId="0" fontId="3" fillId="0" borderId="0" xfId="2"/>
    <xf numFmtId="0" fontId="3" fillId="0" borderId="0" xfId="2" applyAlignment="1">
      <alignment horizontal="center"/>
    </xf>
    <xf numFmtId="0" fontId="6" fillId="3" borderId="0" xfId="2" applyFont="1" applyFill="1" applyAlignment="1">
      <alignment horizontal="left"/>
    </xf>
    <xf numFmtId="0" fontId="6" fillId="3" borderId="0" xfId="2" applyFont="1" applyFill="1" applyAlignment="1">
      <alignment horizontal="center" wrapText="1"/>
    </xf>
    <xf numFmtId="0" fontId="7" fillId="4" borderId="0" xfId="2" applyFont="1" applyFill="1" applyAlignment="1">
      <alignment horizontal="left"/>
    </xf>
    <xf numFmtId="0" fontId="7" fillId="4" borderId="0" xfId="2" applyFont="1" applyFill="1" applyAlignment="1">
      <alignment horizontal="center" wrapText="1"/>
    </xf>
    <xf numFmtId="0" fontId="6" fillId="5" borderId="0" xfId="2" applyFont="1" applyFill="1" applyAlignment="1">
      <alignment horizontal="left"/>
    </xf>
    <xf numFmtId="0" fontId="6" fillId="5" borderId="0" xfId="2" applyFont="1" applyFill="1" applyAlignment="1">
      <alignment horizontal="center" wrapText="1"/>
    </xf>
    <xf numFmtId="0" fontId="7" fillId="10" borderId="0" xfId="2" applyFont="1" applyFill="1" applyAlignment="1">
      <alignment horizontal="left"/>
    </xf>
    <xf numFmtId="0" fontId="7" fillId="10" borderId="0" xfId="2" applyFont="1" applyFill="1" applyAlignment="1">
      <alignment horizontal="center" wrapText="1"/>
    </xf>
    <xf numFmtId="0" fontId="7" fillId="6" borderId="0" xfId="2" applyFont="1" applyFill="1" applyAlignment="1">
      <alignment horizontal="left"/>
    </xf>
    <xf numFmtId="0" fontId="7" fillId="6" borderId="0" xfId="2" applyFont="1" applyFill="1" applyAlignment="1">
      <alignment horizontal="center" wrapText="1"/>
    </xf>
    <xf numFmtId="0" fontId="7" fillId="7" borderId="0" xfId="2" applyFont="1" applyFill="1" applyAlignment="1">
      <alignment horizontal="left"/>
    </xf>
    <xf numFmtId="0" fontId="7" fillId="7" borderId="0" xfId="2" applyFont="1" applyFill="1" applyAlignment="1">
      <alignment horizontal="center" wrapText="1"/>
    </xf>
    <xf numFmtId="0" fontId="6" fillId="11" borderId="0" xfId="2" applyFont="1" applyFill="1" applyAlignment="1">
      <alignment horizontal="center" wrapText="1"/>
    </xf>
    <xf numFmtId="0" fontId="6" fillId="8" borderId="0" xfId="2" applyFont="1" applyFill="1" applyAlignment="1">
      <alignment horizontal="center" wrapText="1"/>
    </xf>
    <xf numFmtId="0" fontId="6" fillId="8" borderId="0" xfId="2" applyFont="1" applyFill="1" applyAlignment="1">
      <alignment horizontal="left"/>
    </xf>
    <xf numFmtId="0" fontId="6" fillId="9" borderId="0" xfId="2" applyFont="1" applyFill="1" applyAlignment="1">
      <alignment horizontal="left"/>
    </xf>
    <xf numFmtId="0" fontId="6" fillId="9" borderId="0" xfId="2" applyFont="1" applyFill="1" applyAlignment="1">
      <alignment horizontal="center" wrapText="1"/>
    </xf>
    <xf numFmtId="0" fontId="6" fillId="11" borderId="0" xfId="2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7" fillId="6" borderId="0" xfId="2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left"/>
    </xf>
    <xf numFmtId="0" fontId="10" fillId="3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11" fillId="10" borderId="0" xfId="0" applyFont="1" applyFill="1" applyAlignment="1">
      <alignment horizontal="center" wrapText="1"/>
    </xf>
    <xf numFmtId="0" fontId="10" fillId="11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 wrapText="1"/>
    </xf>
    <xf numFmtId="10" fontId="13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 wrapText="1"/>
    </xf>
    <xf numFmtId="0" fontId="13" fillId="10" borderId="0" xfId="0" applyFont="1" applyFill="1" applyAlignment="1">
      <alignment horizontal="left"/>
    </xf>
    <xf numFmtId="0" fontId="13" fillId="10" borderId="0" xfId="0" applyFont="1" applyFill="1" applyAlignment="1">
      <alignment horizontal="center" wrapText="1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 wrapText="1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 wrapText="1"/>
    </xf>
    <xf numFmtId="0" fontId="12" fillId="11" borderId="0" xfId="0" applyFont="1" applyFill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12" fillId="8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2" fillId="9" borderId="0" xfId="0" applyFont="1" applyFill="1" applyAlignment="1">
      <alignment horizontal="center" wrapText="1"/>
    </xf>
    <xf numFmtId="0" fontId="12" fillId="11" borderId="0" xfId="0" applyFont="1" applyFill="1" applyAlignment="1">
      <alignment horizontal="left"/>
    </xf>
  </cellXfs>
  <cellStyles count="3">
    <cellStyle name="Normal" xfId="0" builtinId="0"/>
    <cellStyle name="Normal 2" xfId="1" xr:uid="{E4A38B93-0677-BD46-9D01-BF6F9DBB4021}"/>
    <cellStyle name="Normal 3" xfId="2" xr:uid="{6723B85F-FB91-304A-9955-F22CB6BA93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GR</a:t>
            </a:r>
            <a:r>
              <a:rPr lang="nl-NL" b="1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033852710188404"/>
          <c:y val="0.21080437381409828"/>
          <c:w val="0.85411128157345495"/>
          <c:h val="0.713954952119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Dashboard!$G$1</c:f>
              <c:strCache>
                <c:ptCount val="1"/>
                <c:pt idx="0">
                  <c:v>Oxaliplatin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Dashboard!$G$2:$G$5</c:f>
              <c:numCache>
                <c:formatCode>General</c:formatCode>
                <c:ptCount val="4"/>
                <c:pt idx="0">
                  <c:v>1.2984664553897634</c:v>
                </c:pt>
                <c:pt idx="1">
                  <c:v>-0.53545764929529471</c:v>
                </c:pt>
                <c:pt idx="2">
                  <c:v>0.68844293333966744</c:v>
                </c:pt>
                <c:pt idx="3">
                  <c:v>-2.7296580781471125E-2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445D-9F9D-D8FCFDA08872}"/>
            </c:ext>
          </c:extLst>
        </c:ser>
        <c:ser>
          <c:idx val="1"/>
          <c:order val="1"/>
          <c:tx>
            <c:strRef>
              <c:f>Dashboard!$F$1</c:f>
              <c:strCache>
                <c:ptCount val="1"/>
                <c:pt idx="0">
                  <c:v>5FU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1.2355590949113329</c:v>
                </c:pt>
                <c:pt idx="1">
                  <c:v>-0.93739491998976288</c:v>
                </c:pt>
                <c:pt idx="2">
                  <c:v>-0.66646987404531488</c:v>
                </c:pt>
                <c:pt idx="3">
                  <c:v>-0.986680577842871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E-445D-9F9D-D8FCFDA08872}"/>
            </c:ext>
          </c:extLst>
        </c:ser>
        <c:ser>
          <c:idx val="2"/>
          <c:order val="2"/>
          <c:tx>
            <c:strRef>
              <c:f>Dashboard!$H$1</c:f>
              <c:strCache>
                <c:ptCount val="1"/>
                <c:pt idx="0">
                  <c:v>SN38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Dashboard!$H$2:$H$5</c:f>
              <c:numCache>
                <c:formatCode>General</c:formatCode>
                <c:ptCount val="4"/>
                <c:pt idx="0">
                  <c:v>0.96306092068613747</c:v>
                </c:pt>
                <c:pt idx="1">
                  <c:v>-0.976814130428033</c:v>
                </c:pt>
                <c:pt idx="2">
                  <c:v>-0.58951099673036267</c:v>
                </c:pt>
                <c:pt idx="3">
                  <c:v>-0.98484257261837949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E-445D-9F9D-D8FCFDA08872}"/>
            </c:ext>
          </c:extLst>
        </c:ser>
        <c:ser>
          <c:idx val="3"/>
          <c:order val="3"/>
          <c:tx>
            <c:strRef>
              <c:f>Dashboard!$I$1</c:f>
              <c:strCache>
                <c:ptCount val="1"/>
                <c:pt idx="0">
                  <c:v>Binimetinib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Dashboard!$A$2:$A$5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Dashboard!$I$2:$I$5</c:f>
              <c:numCache>
                <c:formatCode>General</c:formatCode>
                <c:ptCount val="4"/>
                <c:pt idx="0">
                  <c:v>-0.42690434285294543</c:v>
                </c:pt>
                <c:pt idx="1">
                  <c:v>-0.23434279951986103</c:v>
                </c:pt>
                <c:pt idx="2">
                  <c:v>0.57389075582467619</c:v>
                </c:pt>
                <c:pt idx="3">
                  <c:v>-0.37994885820856678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E-445D-9F9D-D8FCFDA0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7920"/>
        <c:axId val="122957088"/>
      </c:barChart>
      <c:catAx>
        <c:axId val="122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088"/>
        <c:crosses val="autoZero"/>
        <c:auto val="1"/>
        <c:lblAlgn val="ctr"/>
        <c:lblOffset val="100"/>
        <c:noMultiLvlLbl val="0"/>
      </c:catAx>
      <c:valAx>
        <c:axId val="1229570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Average GR</a:t>
            </a:r>
            <a:r>
              <a:rPr lang="nl-NL" b="1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033852710188404"/>
          <c:y val="0.21080437381409828"/>
          <c:w val="0.85411128157345495"/>
          <c:h val="0.713954952119768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 of Care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Dashboard!$E$13:$E$16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Dashboard!$F$13:$F$16</c:f>
              <c:numCache>
                <c:formatCode>General</c:formatCode>
                <c:ptCount val="4"/>
                <c:pt idx="0">
                  <c:v>1.1656954903290779</c:v>
                </c:pt>
                <c:pt idx="1">
                  <c:v>-0.81655556657103023</c:v>
                </c:pt>
                <c:pt idx="2">
                  <c:v>-0.18917931247867004</c:v>
                </c:pt>
                <c:pt idx="3">
                  <c:v>-0.66627324374757391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4-014D-8D22-F66983069B6F}"/>
            </c:ext>
          </c:extLst>
        </c:ser>
        <c:ser>
          <c:idx val="1"/>
          <c:order val="1"/>
          <c:tx>
            <c:v>Targeted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Dashboard!$E$13:$E$16</c:f>
              <c:strCache>
                <c:ptCount val="4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  <c:pt idx="3">
                  <c:v>RAS25</c:v>
                </c:pt>
              </c:strCache>
            </c:strRef>
          </c:cat>
          <c:val>
            <c:numRef>
              <c:f>Dashboard!$G$13:$G$16</c:f>
              <c:numCache>
                <c:formatCode>General</c:formatCode>
                <c:ptCount val="4"/>
                <c:pt idx="0">
                  <c:v>-0.73932547215452993</c:v>
                </c:pt>
                <c:pt idx="1">
                  <c:v>-0.28535224246227997</c:v>
                </c:pt>
                <c:pt idx="2">
                  <c:v>-0.15707648359097609</c:v>
                </c:pt>
                <c:pt idx="3">
                  <c:v>-0.5951713419443968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4-014D-8D22-F669830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7920"/>
        <c:axId val="122957088"/>
      </c:barChart>
      <c:catAx>
        <c:axId val="122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088"/>
        <c:crosses val="autoZero"/>
        <c:auto val="1"/>
        <c:lblAlgn val="ctr"/>
        <c:lblOffset val="100"/>
        <c:noMultiLvlLbl val="0"/>
      </c:catAx>
      <c:valAx>
        <c:axId val="1229570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>
      <cx:tx>
        <cx:txData>
          <cx:v>RAS25 Day 0 (one value excluded)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RAS25 Day 0 (one value excluded)</a:t>
          </a:r>
        </a:p>
      </cx:txPr>
    </cx:title>
    <cx:plotArea>
      <cx:plotAreaRegion>
        <cx:series layoutId="clusteredColumn" uniqueId="{64543021-32D6-CB4C-A919-3956EDBBB67D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4B9BE333-CB09-1548-8AC1-603052141E1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OPT0014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OPT0014</a:t>
          </a:r>
        </a:p>
      </cx:txPr>
    </cx:title>
    <cx:plotArea>
      <cx:plotAreaRegion>
        <cx:series layoutId="clusteredColumn" uniqueId="{16107578-1A37-FB40-A236-6C15D3BE74FF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507043AF-77A9-C341-8009-65C65917A112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</cx:chartData>
  <cx:chart>
    <cx:title pos="t" align="ctr" overlay="0">
      <cx:tx>
        <cx:txData>
          <cx:v>RAS21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RAS21</a:t>
          </a:r>
        </a:p>
      </cx:txPr>
    </cx:title>
    <cx:plotArea>
      <cx:plotAreaRegion>
        <cx:series layoutId="clusteredColumn" uniqueId="{64543021-32D6-CB4C-A919-3956EDBBB67D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4B9BE333-CB09-1548-8AC1-603052141E1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RAS04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RAS04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1869</xdr:colOff>
      <xdr:row>20</xdr:row>
      <xdr:rowOff>80308</xdr:rowOff>
    </xdr:from>
    <xdr:to>
      <xdr:col>25</xdr:col>
      <xdr:colOff>119528</xdr:colOff>
      <xdr:row>38</xdr:row>
      <xdr:rowOff>7469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D1FDC0-AB6C-449E-8971-39CFA605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194236</xdr:colOff>
      <xdr:row>2</xdr:row>
      <xdr:rowOff>0</xdr:rowOff>
    </xdr:from>
    <xdr:to>
      <xdr:col>24</xdr:col>
      <xdr:colOff>738956</xdr:colOff>
      <xdr:row>15</xdr:row>
      <xdr:rowOff>97175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FFF075-F727-5745-A97B-C27CF99D2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5536" y="406400"/>
              <a:ext cx="4608720" cy="273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149412</xdr:colOff>
      <xdr:row>20</xdr:row>
      <xdr:rowOff>14941</xdr:rowOff>
    </xdr:from>
    <xdr:to>
      <xdr:col>15</xdr:col>
      <xdr:colOff>267071</xdr:colOff>
      <xdr:row>37</xdr:row>
      <xdr:rowOff>151279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D3CC8B6C-9AE6-D842-9E87-524598C7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552939</xdr:colOff>
      <xdr:row>40</xdr:row>
      <xdr:rowOff>121138</xdr:rowOff>
    </xdr:from>
    <xdr:to>
      <xdr:col>8</xdr:col>
      <xdr:colOff>310662</xdr:colOff>
      <xdr:row>60</xdr:row>
      <xdr:rowOff>1954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EBADB8-1498-B1F5-EF85-CE07A92E6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939" y="8109438"/>
              <a:ext cx="5726723" cy="3690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620346</xdr:colOff>
      <xdr:row>40</xdr:row>
      <xdr:rowOff>117231</xdr:rowOff>
    </xdr:from>
    <xdr:to>
      <xdr:col>18</xdr:col>
      <xdr:colOff>234462</xdr:colOff>
      <xdr:row>60</xdr:row>
      <xdr:rowOff>39077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2A8AE3-3170-464F-83CF-B1891F494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2446" y="8105531"/>
              <a:ext cx="5672016" cy="3731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12700</xdr:colOff>
      <xdr:row>44</xdr:row>
      <xdr:rowOff>152400</xdr:rowOff>
    </xdr:from>
    <xdr:to>
      <xdr:col>25</xdr:col>
      <xdr:colOff>546100</xdr:colOff>
      <xdr:row>59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57621FD-2773-F244-89DB-D7CF245D2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5800" y="890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C8DA-199F-284C-8766-64F2C04737B5}">
  <dimension ref="A1:O16"/>
  <sheetViews>
    <sheetView zoomScale="85" zoomScaleNormal="85" workbookViewId="0">
      <selection activeCell="L8" sqref="L8"/>
    </sheetView>
  </sheetViews>
  <sheetFormatPr baseColWidth="10" defaultColWidth="10.6640625" defaultRowHeight="16" x14ac:dyDescent="0.2"/>
  <cols>
    <col min="3" max="3" width="11.1640625" bestFit="1" customWidth="1"/>
  </cols>
  <sheetData>
    <row r="1" spans="1:15" x14ac:dyDescent="0.2">
      <c r="A1" t="s">
        <v>439</v>
      </c>
      <c r="B1" t="s">
        <v>445</v>
      </c>
      <c r="C1" t="s">
        <v>440</v>
      </c>
      <c r="D1" t="s">
        <v>448</v>
      </c>
      <c r="E1" t="s">
        <v>449</v>
      </c>
      <c r="F1" t="s">
        <v>451</v>
      </c>
      <c r="G1" t="s">
        <v>47</v>
      </c>
      <c r="H1" t="s">
        <v>452</v>
      </c>
      <c r="I1" t="s">
        <v>68</v>
      </c>
      <c r="J1" t="s">
        <v>65</v>
      </c>
      <c r="K1" t="s">
        <v>247</v>
      </c>
      <c r="L1" t="s">
        <v>252</v>
      </c>
      <c r="M1" t="s">
        <v>60</v>
      </c>
      <c r="N1" t="s">
        <v>65</v>
      </c>
      <c r="O1" t="s">
        <v>65</v>
      </c>
    </row>
    <row r="2" spans="1:15" x14ac:dyDescent="0.2">
      <c r="A2" t="s">
        <v>17</v>
      </c>
      <c r="B2">
        <f>AVERAGEIFS(MASTER!$F$2:$F$1573,MASTER!$A$2:$A$1573,$A2,MASTER!$I$2:$I$1573,"Fluorescence")</f>
        <v>13.06925</v>
      </c>
      <c r="C2">
        <v>14526.685562500001</v>
      </c>
      <c r="D2">
        <f>AVERAGEIFS(MASTER!$F$2:$F$1573,MASTER!$A$2:$A$1573,$A2,MASTER!$I$2:$I$1573,"DMSO_1")</f>
        <v>47114.352500000001</v>
      </c>
      <c r="E2">
        <f>AVERAGEIFS(MASTER!$F$2:$F$1573,MASTER!$A$2:$A$1573,$A2,MASTER!$I$2:$I$1573,"Navitoclax",MASTER!$J$2:$J$1573,"&gt;10")</f>
        <v>440.79150000000004</v>
      </c>
      <c r="F2">
        <f>AVERAGEIFS(MASTER!$H$2:$H$1573,MASTER!$A$2:$A$1573,$A2,MASTER!$I$2:$I$1573,"5-FU",MASTER!$J$2:$J$1573,"&gt;1000")</f>
        <v>1.2355590949113329</v>
      </c>
      <c r="G2">
        <f>AVERAGEIFS(MASTER!$H$2:$H$1573,MASTER!$A$2:$A$1573,$A2,MASTER!$I$2:$I$1573,"Oxaliplatin",MASTER!$J$2:$J$1573,"&gt;400")</f>
        <v>1.2984664553897634</v>
      </c>
      <c r="H2">
        <f>AVERAGEIFS(MASTER!$H$2:$H$1573,MASTER!$A$2:$A$1573,$A2,MASTER!$I$2:$I$1573,"SN-38",MASTER!$J$2:$J$1573,"&gt;1,9")</f>
        <v>0.96306092068613747</v>
      </c>
      <c r="I2">
        <f>AVERAGEIFS(MASTER!$H$2:$H$1573,MASTER!$A$2:$A$1573,$A2,MASTER!$I$2:$I$1573,I$1,MASTER!$J$2:$J$1573,"&gt;10")</f>
        <v>-0.42690434285294543</v>
      </c>
      <c r="J2">
        <f>AVERAGEIFS(MASTER!$H$2:$H$1573,MASTER!$A$2:$A$1573,$A2,MASTER!$I$2:$I$1573,J$1,MASTER!$J$2:$J$1573,"&gt;10")</f>
        <v>-0.94964543123227285</v>
      </c>
      <c r="K2">
        <f>AVERAGEIFS(MASTER!$H$2:$H$1573,MASTER!$A$2:$A$1573,$A2,MASTER!$I$2:$I$1573,K$1,MASTER!$J$2:$J$1573,"&gt;10")</f>
        <v>-0.34651019697143404</v>
      </c>
      <c r="L2">
        <f>AVERAGEIFS(MASTER!$H$2:$H$1573,MASTER!$A$2:$A$1573,$A2,MASTER!$I$2:$I$1573,L$1,MASTER!$J$2:$J$1573,"&gt;10")</f>
        <v>-0.67762832022852115</v>
      </c>
      <c r="M2">
        <f>AVERAGEIFS(MASTER!$H$2:$H$1573,MASTER!$A$2:$A$1573,$A2,MASTER!$I$2:$I$1573,M$1,MASTER!$J$2:$J$1573,"&gt;10")</f>
        <v>-0.8752991513319901</v>
      </c>
      <c r="N2">
        <f>AVERAGEIFS(MASTER!$H$2:$H$1573,MASTER!$A$2:$A$1573,$A2,MASTER!$I$2:$I$1573,N$1,MASTER!$J$2:$J$1573,"&gt;10")</f>
        <v>-0.94964543123227285</v>
      </c>
      <c r="O2">
        <f>AVERAGEIFS(MASTER!$H$2:$H$1573,MASTER!$A$2:$A$1573,$A2,MASTER!$I$2:$I$1573,O$1,MASTER!$J$2:$J$1573,"&gt;10")</f>
        <v>-0.94964543123227285</v>
      </c>
    </row>
    <row r="3" spans="1:15" x14ac:dyDescent="0.2">
      <c r="A3" t="s">
        <v>441</v>
      </c>
      <c r="B3">
        <f>AVERAGEIFS(MASTER!$F$2:$F$1573,MASTER!$A$2:$A$1573,$A3,MASTER!$I$2:$I$1573,"Fluorescence")</f>
        <v>18.22175</v>
      </c>
      <c r="C3">
        <v>19342.26591304348</v>
      </c>
      <c r="D3">
        <f>AVERAGEIFS(MASTER!$F$2:$F$1573,MASTER!$A$2:$A$1573,$A3,MASTER!$I$2:$I$1573,"DMSO_1")</f>
        <v>48884.195833333324</v>
      </c>
      <c r="E3">
        <f>AVERAGEIFS(MASTER!$F$2:$F$1573,MASTER!$A$2:$A$1573,$A3,MASTER!$I$2:$I$1573,"Navitoclax",MASTER!$J$2:$J$1573,"&gt;10")</f>
        <v>152.82850000000002</v>
      </c>
      <c r="F3">
        <f>AVERAGEIFS(MASTER!$H$2:$H$1573,MASTER!$A$2:$A$1573,$A3,MASTER!$I$2:$I$1573,"5-FU",MASTER!$J$2:$J$1573,"&gt;1000")</f>
        <v>-0.93739491998976288</v>
      </c>
      <c r="G3">
        <f>AVERAGEIFS(MASTER!$H$2:$H$1573,MASTER!$A$2:$A$1573,$A3,MASTER!$I$2:$I$1573,"Oxaliplatin",MASTER!$J$2:$J$1573,"&gt;400")</f>
        <v>-0.53545764929529471</v>
      </c>
      <c r="H3">
        <f>AVERAGEIFS(MASTER!$H$2:$H$1573,MASTER!$A$2:$A$1573,$A3,MASTER!$I$2:$I$1573,"SN-38",MASTER!$J$2:$J$1573,"&gt;1,9")</f>
        <v>-0.976814130428033</v>
      </c>
      <c r="I3">
        <f>AVERAGEIFS(MASTER!$H$2:$H$1573,MASTER!$A$2:$A$1573,$A3,MASTER!$I$2:$I$1573,I$1,MASTER!$J$2:$J$1573,"&gt;10")</f>
        <v>-0.23434279951986103</v>
      </c>
      <c r="J3">
        <f>AVERAGEIFS(MASTER!$H$2:$H$1573,MASTER!$A$2:$A$1573,$A3,MASTER!$I$2:$I$1573,J$1,MASTER!$J$2:$J$1573,"&gt;10")</f>
        <v>0.16300779573624746</v>
      </c>
      <c r="K3">
        <f>AVERAGEIFS(MASTER!$H$2:$H$1573,MASTER!$A$2:$A$1573,$A3,MASTER!$I$2:$I$1573,K$1,MASTER!$J$2:$J$1573,"&gt;10")</f>
        <v>-0.66931382548478302</v>
      </c>
      <c r="L3">
        <f>AVERAGEIFS(MASTER!$H$2:$H$1573,MASTER!$A$2:$A$1573,$A3,MASTER!$I$2:$I$1573,L$1,MASTER!$J$2:$J$1573,"&gt;10")</f>
        <v>-0.60964301215541994</v>
      </c>
      <c r="M3">
        <f>AVERAGEIFS(MASTER!$H$2:$H$1573,MASTER!$A$2:$A$1573,$A3,MASTER!$I$2:$I$1573,M$1,MASTER!$J$2:$J$1573,"&gt;10")</f>
        <v>-0.97318944728463808</v>
      </c>
      <c r="N3">
        <f>AVERAGEIFS(MASTER!$H$2:$H$1573,MASTER!$A$2:$A$1573,$A3,MASTER!$I$2:$I$1573,N$1,MASTER!$J$2:$J$1573,"&gt;10")</f>
        <v>0.16300779573624746</v>
      </c>
      <c r="O3">
        <f>AVERAGEIFS(MASTER!$H$2:$H$1573,MASTER!$A$2:$A$1573,$A3,MASTER!$I$2:$I$1573,O$1,MASTER!$J$2:$J$1573,"&gt;10")</f>
        <v>0.16300779573624746</v>
      </c>
    </row>
    <row r="4" spans="1:15" x14ac:dyDescent="0.2">
      <c r="A4" t="s">
        <v>438</v>
      </c>
      <c r="B4">
        <f>AVERAGEIFS(MASTER!$F$2:$F$1573,MASTER!$A$2:$A$1573,$A4,MASTER!$I$2:$I$1573,"Fluorescence")</f>
        <v>24.594874999999998</v>
      </c>
      <c r="C4">
        <v>11041.879437500002</v>
      </c>
      <c r="D4">
        <f>AVERAGEIFS(MASTER!$F$2:$F$1573,MASTER!$A$2:$A$1573,$A4,MASTER!$I$2:$I$1573,"DMSO_1")</f>
        <v>53764.011750000005</v>
      </c>
      <c r="E4">
        <f>AVERAGEIFS(MASTER!$F$2:$F$1573,MASTER!$A$2:$A$1573,$A4,MASTER!$I$2:$I$1573,"Navitoclax",MASTER!$J$2:$J$1573,"&gt;10")</f>
        <v>2052.9245000000001</v>
      </c>
      <c r="F4">
        <f>AVERAGEIFS(MASTER!$H$2:$H$1573,MASTER!$A$2:$A$1573,$A4,MASTER!$I$2:$I$1573,"5-FU",MASTER!$J$2:$J$1573,"&gt;1000")</f>
        <v>-0.66646987404531488</v>
      </c>
      <c r="G4">
        <f>AVERAGEIFS(MASTER!$H$2:$H$1573,MASTER!$A$2:$A$1573,$A4,MASTER!$I$2:$I$1573,"Oxaliplatin",MASTER!$J$2:$J$1573,"&gt;400")</f>
        <v>0.68844293333966744</v>
      </c>
      <c r="H4">
        <f>AVERAGEIFS(MASTER!$H$2:$H$1573,MASTER!$A$2:$A$1573,$A4,MASTER!$I$2:$I$1573,"SN-38",MASTER!$J$2:$J$1573,"&gt;1,9")</f>
        <v>-0.58951099673036267</v>
      </c>
      <c r="I4">
        <f>AVERAGEIFS(MASTER!$H$2:$H$1573,MASTER!$A$2:$A$1573,$A4,MASTER!$I$2:$I$1573,I$1,MASTER!$J$2:$J$1573,"&gt;10")</f>
        <v>0.57389075582467619</v>
      </c>
      <c r="J4">
        <f>AVERAGEIFS(MASTER!$H$2:$H$1573,MASTER!$A$2:$A$1573,$A4,MASTER!$I$2:$I$1573,J$1,MASTER!$J$2:$J$1573,"&gt;10")</f>
        <v>-0.40509745765069771</v>
      </c>
      <c r="K4">
        <f>AVERAGEIFS(MASTER!$H$2:$H$1573,MASTER!$A$2:$A$1573,$A4,MASTER!$I$2:$I$1573,K$1,MASTER!$J$2:$J$1573,"&gt;10")</f>
        <v>0.51029532453922866</v>
      </c>
      <c r="L4">
        <f>AVERAGEIFS(MASTER!$H$2:$H$1573,MASTER!$A$2:$A$1573,$A4,MASTER!$I$2:$I$1573,L$1,MASTER!$J$2:$J$1573,"&gt;10")</f>
        <v>-0.44636502569357051</v>
      </c>
      <c r="M4">
        <f>AVERAGEIFS(MASTER!$H$2:$H$1573,MASTER!$A$2:$A$1573,$A4,MASTER!$I$2:$I$1573,M$1,MASTER!$J$2:$J$1573,"&gt;10")</f>
        <v>-0.52206406685507378</v>
      </c>
      <c r="N4">
        <f>AVERAGEIFS(MASTER!$H$2:$H$1573,MASTER!$A$2:$A$1573,$A4,MASTER!$I$2:$I$1573,N$1,MASTER!$J$2:$J$1573,"&gt;10")</f>
        <v>-0.40509745765069771</v>
      </c>
      <c r="O4">
        <f>AVERAGEIFS(MASTER!$H$2:$H$1573,MASTER!$A$2:$A$1573,$A4,MASTER!$I$2:$I$1573,O$1,MASTER!$J$2:$J$1573,"&gt;10")</f>
        <v>-0.40509745765069771</v>
      </c>
    </row>
    <row r="5" spans="1:15" x14ac:dyDescent="0.2">
      <c r="A5" t="s">
        <v>453</v>
      </c>
      <c r="B5">
        <f>AVERAGEIFS(MASTER!$F$2:$F$1573,MASTER!$A$2:$A$1573,$A5,MASTER!$I$2:$I$1573,"Fluorescence")</f>
        <v>138.79262499999999</v>
      </c>
      <c r="C5">
        <f>'Control D0'!C22</f>
        <v>27780.965413043479</v>
      </c>
      <c r="D5">
        <f>AVERAGEIFS(MASTER!$F$2:$F$1573,MASTER!$A$2:$A$1573,$A5,MASTER!$I$2:$I$1573,"DMSO_1")</f>
        <v>49187.446250000001</v>
      </c>
      <c r="E5">
        <f>AVERAGEIFS(MASTER!$F$2:$F$1573,MASTER!$A$2:$A$1573,$A5,MASTER!$I$2:$I$1573,"Navitoclax",MASTER!$J$2:$J$1573,"&gt;10")</f>
        <v>202.30770000000001</v>
      </c>
      <c r="F5">
        <f>AVERAGEIFS(MASTER!$H$2:$H$1573,MASTER!$A$2:$A$1573,$A5,MASTER!$I$2:$I$1573,"5-FU",MASTER!$J$2:$J$1573,"&gt;1000")</f>
        <v>-0.986680577842871</v>
      </c>
      <c r="G5">
        <f>AVERAGEIFS(MASTER!$H$2:$H$1573,MASTER!$A$2:$A$1573,$A5,MASTER!$I$2:$I$1573,"Oxaliplatin",MASTER!$J$2:$J$1573,"&gt;400")</f>
        <v>-2.7296580781471125E-2</v>
      </c>
      <c r="H5">
        <f>AVERAGEIFS(MASTER!$H$2:$H$1573,MASTER!$A$2:$A$1573,$A5,MASTER!$I$2:$I$1573,"SN-38",MASTER!$J$2:$J$1573,"&gt;1,9")</f>
        <v>-0.98484257261837949</v>
      </c>
      <c r="I5">
        <f>AVERAGEIFS(MASTER!$H$2:$H$1573,MASTER!$A$2:$A$1573,$A5,MASTER!$I$2:$I$1573,I$1,MASTER!$J$2:$J$1573,"&gt;10")</f>
        <v>-0.37994885820856678</v>
      </c>
      <c r="J5">
        <f>AVERAGEIFS(MASTER!$H$2:$H$1573,MASTER!$A$2:$A$1573,$A5,MASTER!$I$2:$I$1573,J$1,MASTER!$J$2:$J$1573,"&gt;10")</f>
        <v>-0.42015945804505961</v>
      </c>
      <c r="K5">
        <f>AVERAGEIFS(MASTER!$H$2:$H$1573,MASTER!$A$2:$A$1573,$A5,MASTER!$I$2:$I$1573,K$1,MASTER!$J$2:$J$1573,"&gt;10")</f>
        <v>-0.89284239528226839</v>
      </c>
      <c r="L5">
        <f>AVERAGEIFS(MASTER!$H$2:$H$1573,MASTER!$A$2:$A$1573,$A5,MASTER!$I$2:$I$1573,L$1,MASTER!$J$2:$J$1573,"&gt;10")</f>
        <v>-0.63292976598476347</v>
      </c>
      <c r="M5">
        <v>-1</v>
      </c>
      <c r="N5">
        <f>AVERAGEIFS(MASTER!$H$2:$H$1573,MASTER!$A$2:$A$1573,$A5,MASTER!$I$2:$I$1573,N$1,MASTER!$J$2:$J$1573,"&gt;10")</f>
        <v>-0.42015945804505961</v>
      </c>
      <c r="O5">
        <f>AVERAGEIFS(MASTER!$H$2:$H$1573,MASTER!$A$2:$A$1573,$A5,MASTER!$I$2:$I$1573,O$1,MASTER!$J$2:$J$1573,"&gt;10")</f>
        <v>-0.42015945804505961</v>
      </c>
    </row>
    <row r="12" spans="1:15" x14ac:dyDescent="0.2">
      <c r="F12" t="s">
        <v>465</v>
      </c>
      <c r="G12" t="s">
        <v>466</v>
      </c>
    </row>
    <row r="13" spans="1:15" x14ac:dyDescent="0.2">
      <c r="E13" t="s">
        <v>17</v>
      </c>
      <c r="F13">
        <f>AVERAGE(F2:H2)</f>
        <v>1.1656954903290779</v>
      </c>
      <c r="G13">
        <f>AVERAGE(I2:O2)</f>
        <v>-0.73932547215452993</v>
      </c>
    </row>
    <row r="14" spans="1:15" x14ac:dyDescent="0.2">
      <c r="E14" t="s">
        <v>441</v>
      </c>
      <c r="F14">
        <f t="shared" ref="F14:F16" si="0">AVERAGE(F3:H3)</f>
        <v>-0.81655556657103023</v>
      </c>
      <c r="G14">
        <f t="shared" ref="G14:G16" si="1">AVERAGE(I3:O3)</f>
        <v>-0.28535224246227997</v>
      </c>
    </row>
    <row r="15" spans="1:15" x14ac:dyDescent="0.2">
      <c r="E15" t="s">
        <v>438</v>
      </c>
      <c r="F15">
        <f t="shared" si="0"/>
        <v>-0.18917931247867004</v>
      </c>
      <c r="G15">
        <f t="shared" si="1"/>
        <v>-0.15707648359097609</v>
      </c>
    </row>
    <row r="16" spans="1:15" x14ac:dyDescent="0.2">
      <c r="E16" t="s">
        <v>453</v>
      </c>
      <c r="F16">
        <f t="shared" si="0"/>
        <v>-0.66627324374757391</v>
      </c>
      <c r="G16">
        <f t="shared" si="1"/>
        <v>-0.5951713419443968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7064-BAD1-5041-BFCC-00724AEEB7CC}">
  <dimension ref="A1:X2649"/>
  <sheetViews>
    <sheetView tabSelected="1" workbookViewId="0">
      <pane ySplit="1" topLeftCell="A2246" activePane="bottomLeft" state="frozen"/>
      <selection pane="bottomLeft" activeCell="C2259" sqref="C2259"/>
    </sheetView>
  </sheetViews>
  <sheetFormatPr baseColWidth="10" defaultColWidth="8.83203125" defaultRowHeight="16" x14ac:dyDescent="0.2"/>
  <cols>
    <col min="1" max="2" width="8.83203125" style="14"/>
    <col min="3" max="3" width="19" style="14" customWidth="1"/>
    <col min="4" max="4" width="7.5" style="14" customWidth="1"/>
    <col min="5" max="12" width="13.33203125" style="14" customWidth="1"/>
    <col min="13" max="19" width="19" style="14" customWidth="1"/>
    <col min="20" max="23" width="19" customWidth="1"/>
    <col min="24" max="38" width="19" style="14" customWidth="1"/>
    <col min="39" max="16384" width="8.83203125" style="14"/>
  </cols>
  <sheetData>
    <row r="1" spans="1:23" ht="43" x14ac:dyDescent="0.2">
      <c r="A1" s="14" t="s">
        <v>439</v>
      </c>
      <c r="B1" s="14" t="s">
        <v>442</v>
      </c>
      <c r="C1" s="4" t="s">
        <v>24</v>
      </c>
      <c r="D1" s="34" t="s">
        <v>25</v>
      </c>
      <c r="E1" s="34" t="s">
        <v>26</v>
      </c>
      <c r="F1" s="34" t="s">
        <v>437</v>
      </c>
      <c r="G1" s="34" t="s">
        <v>460</v>
      </c>
      <c r="H1" s="34" t="s">
        <v>450</v>
      </c>
      <c r="I1" s="3" t="s">
        <v>27</v>
      </c>
      <c r="J1" s="4" t="s">
        <v>28</v>
      </c>
      <c r="K1" s="5" t="s">
        <v>29</v>
      </c>
      <c r="L1" s="6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11" t="s">
        <v>35</v>
      </c>
      <c r="R1" s="12" t="s">
        <v>36</v>
      </c>
      <c r="S1" s="13" t="s">
        <v>37</v>
      </c>
      <c r="T1" s="38" t="s">
        <v>38</v>
      </c>
      <c r="U1" s="38" t="s">
        <v>39</v>
      </c>
      <c r="V1" s="34" t="s">
        <v>40</v>
      </c>
      <c r="W1" s="34" t="s">
        <v>41</v>
      </c>
    </row>
    <row r="2" spans="1:23" x14ac:dyDescent="0.2">
      <c r="A2" s="14" t="s">
        <v>438</v>
      </c>
      <c r="B2" s="14" t="s">
        <v>443</v>
      </c>
      <c r="C2" s="15" t="s">
        <v>42</v>
      </c>
      <c r="D2" s="35">
        <v>1</v>
      </c>
      <c r="E2" s="35">
        <v>1</v>
      </c>
      <c r="F2">
        <v>741.99199999999996</v>
      </c>
      <c r="G2">
        <f>F2-Dashboard!$B$4</f>
        <v>717.39712499999996</v>
      </c>
      <c r="H2">
        <f>2^(LOG(F2/Dashboard!$C$4,2)/LOG(Dashboard!$D$4/Dashboard!$C$4,2))-1</f>
        <v>-0.69344688779520758</v>
      </c>
      <c r="I2" s="16" t="s">
        <v>43</v>
      </c>
      <c r="J2" s="17">
        <v>1000.005</v>
      </c>
      <c r="K2" s="17">
        <v>1000.005</v>
      </c>
      <c r="T2" s="39">
        <v>81.599999999999994</v>
      </c>
      <c r="V2" s="35">
        <v>40899.795501020002</v>
      </c>
      <c r="W2" s="40">
        <v>2.1995219999999999E-2</v>
      </c>
    </row>
    <row r="3" spans="1:23" x14ac:dyDescent="0.2">
      <c r="A3" s="14" t="s">
        <v>438</v>
      </c>
      <c r="B3" s="14" t="s">
        <v>443</v>
      </c>
      <c r="C3" s="15" t="s">
        <v>44</v>
      </c>
      <c r="D3" s="35">
        <v>1</v>
      </c>
      <c r="E3" s="35">
        <v>2</v>
      </c>
      <c r="F3">
        <v>791.774</v>
      </c>
      <c r="G3">
        <f>F3-Dashboard!$B$4</f>
        <v>767.179125</v>
      </c>
      <c r="H3">
        <f>2^(LOG(F3/Dashboard!$C$4,2)/LOG(Dashboard!$D$4/Dashboard!$C$4,2))-1</f>
        <v>-0.6846046860444861</v>
      </c>
      <c r="I3" s="16" t="s">
        <v>43</v>
      </c>
      <c r="J3" s="17">
        <v>1000.005</v>
      </c>
      <c r="K3" s="17">
        <v>1000.005</v>
      </c>
      <c r="T3" s="39">
        <v>81.599999999999994</v>
      </c>
      <c r="V3" s="35">
        <v>40899.795501020002</v>
      </c>
      <c r="W3" s="40">
        <v>2.1995219999999999E-2</v>
      </c>
    </row>
    <row r="4" spans="1:23" x14ac:dyDescent="0.2">
      <c r="A4" s="14" t="s">
        <v>438</v>
      </c>
      <c r="B4" s="14" t="s">
        <v>443</v>
      </c>
      <c r="C4" s="15" t="s">
        <v>45</v>
      </c>
      <c r="D4" s="35">
        <v>1</v>
      </c>
      <c r="E4" s="35">
        <v>3</v>
      </c>
      <c r="F4">
        <v>1201.885</v>
      </c>
      <c r="G4">
        <f>F4-Dashboard!$B$4</f>
        <v>1177.290125</v>
      </c>
      <c r="H4">
        <f>2^(LOG(F4/Dashboard!$C$4,2)/LOG(Dashboard!$D$4/Dashboard!$C$4,2))-1</f>
        <v>-0.62135804829625085</v>
      </c>
      <c r="I4" s="16" t="s">
        <v>43</v>
      </c>
      <c r="J4" s="17">
        <v>1000.005</v>
      </c>
      <c r="K4" s="17">
        <v>1000.005</v>
      </c>
      <c r="T4" s="39">
        <v>81.599999999999994</v>
      </c>
      <c r="V4" s="35">
        <v>40899.795501020002</v>
      </c>
      <c r="W4" s="40">
        <v>2.1995219999999999E-2</v>
      </c>
    </row>
    <row r="5" spans="1:23" x14ac:dyDescent="0.2">
      <c r="A5" s="14" t="s">
        <v>438</v>
      </c>
      <c r="B5" s="14" t="s">
        <v>443</v>
      </c>
      <c r="C5" s="15" t="s">
        <v>46</v>
      </c>
      <c r="D5" s="35">
        <v>1</v>
      </c>
      <c r="E5" s="35">
        <v>4</v>
      </c>
      <c r="F5">
        <v>41530.226999999999</v>
      </c>
      <c r="G5">
        <f>F5-Dashboard!$B$4</f>
        <v>41505.632124999996</v>
      </c>
      <c r="H5">
        <f>2^(LOG(F5/Dashboard!$C$4,2)/LOG(Dashboard!$D$4/Dashboard!$C$4,2))-1</f>
        <v>0.7861998125369225</v>
      </c>
      <c r="I5" s="18" t="s">
        <v>47</v>
      </c>
      <c r="J5" s="19">
        <v>499.62336684069999</v>
      </c>
      <c r="L5" s="19">
        <v>499.62336684069999</v>
      </c>
      <c r="T5" s="39">
        <v>430.8</v>
      </c>
      <c r="U5" s="39">
        <v>533.67999999999995</v>
      </c>
      <c r="V5" s="35">
        <v>43118.879999999997</v>
      </c>
      <c r="W5" s="40">
        <v>9.9909830682058508E-3</v>
      </c>
    </row>
    <row r="6" spans="1:23" x14ac:dyDescent="0.2">
      <c r="A6" s="14" t="s">
        <v>438</v>
      </c>
      <c r="B6" s="14" t="s">
        <v>443</v>
      </c>
      <c r="C6" s="15" t="s">
        <v>48</v>
      </c>
      <c r="D6" s="35">
        <v>1</v>
      </c>
      <c r="E6" s="35">
        <v>5</v>
      </c>
      <c r="F6">
        <v>36381.324000000001</v>
      </c>
      <c r="G6">
        <f>F6-Dashboard!$B$4</f>
        <v>36356.729124999998</v>
      </c>
      <c r="H6">
        <f>2^(LOG(F6/Dashboard!$C$4,2)/LOG(Dashboard!$D$4/Dashboard!$C$4,2))-1</f>
        <v>0.68561086195803544</v>
      </c>
      <c r="I6" s="18" t="s">
        <v>47</v>
      </c>
      <c r="J6" s="19">
        <v>499.62336684069999</v>
      </c>
      <c r="L6" s="19">
        <v>499.62336684069999</v>
      </c>
      <c r="T6" s="39">
        <v>430.8</v>
      </c>
      <c r="U6" s="39">
        <v>533.67999999999995</v>
      </c>
      <c r="V6" s="35">
        <v>43118.879999999997</v>
      </c>
      <c r="W6" s="40">
        <v>9.9909830682058508E-3</v>
      </c>
    </row>
    <row r="7" spans="1:23" x14ac:dyDescent="0.2">
      <c r="A7" s="14" t="s">
        <v>438</v>
      </c>
      <c r="B7" s="14" t="s">
        <v>443</v>
      </c>
      <c r="C7" s="15" t="s">
        <v>49</v>
      </c>
      <c r="D7" s="35">
        <v>1</v>
      </c>
      <c r="E7" s="35">
        <v>6</v>
      </c>
      <c r="F7">
        <v>32000.488000000001</v>
      </c>
      <c r="G7">
        <f>F7-Dashboard!$B$4</f>
        <v>31975.893125000002</v>
      </c>
      <c r="H7">
        <f>2^(LOG(F7/Dashboard!$C$4,2)/LOG(Dashboard!$D$4/Dashboard!$C$4,2))-1</f>
        <v>0.59351812552404448</v>
      </c>
      <c r="I7" s="18" t="s">
        <v>47</v>
      </c>
      <c r="J7" s="19">
        <v>499.62336684069999</v>
      </c>
      <c r="L7" s="19">
        <v>499.62336684069999</v>
      </c>
      <c r="T7" s="39">
        <v>430.8</v>
      </c>
      <c r="U7" s="39">
        <v>533.67999999999995</v>
      </c>
      <c r="V7" s="35">
        <v>43118.879999999997</v>
      </c>
      <c r="W7" s="40">
        <v>9.9909830682058508E-3</v>
      </c>
    </row>
    <row r="8" spans="1:23" x14ac:dyDescent="0.2">
      <c r="A8" s="14" t="s">
        <v>438</v>
      </c>
      <c r="B8" s="14" t="s">
        <v>443</v>
      </c>
      <c r="C8" s="15" t="s">
        <v>50</v>
      </c>
      <c r="D8" s="35">
        <v>1</v>
      </c>
      <c r="E8" s="35">
        <v>7</v>
      </c>
      <c r="F8">
        <v>1787.4190000000001</v>
      </c>
      <c r="G8">
        <f>F8-Dashboard!$B$4</f>
        <v>1762.8241250000001</v>
      </c>
      <c r="H8">
        <f>2^(LOG(F8/Dashboard!$C$4,2)/LOG(Dashboard!$D$4/Dashboard!$C$4,2))-1</f>
        <v>-0.54948864634996986</v>
      </c>
      <c r="I8" s="20" t="s">
        <v>51</v>
      </c>
      <c r="J8" s="21">
        <v>1.999801999802</v>
      </c>
      <c r="M8" s="21">
        <v>1.999801999802</v>
      </c>
      <c r="T8" s="39">
        <v>363.6</v>
      </c>
      <c r="V8" s="35">
        <v>40404</v>
      </c>
      <c r="W8" s="40">
        <v>9.9990099990099994E-3</v>
      </c>
    </row>
    <row r="9" spans="1:23" x14ac:dyDescent="0.2">
      <c r="A9" s="14" t="s">
        <v>438</v>
      </c>
      <c r="B9" s="14" t="s">
        <v>443</v>
      </c>
      <c r="C9" s="15" t="s">
        <v>52</v>
      </c>
      <c r="D9" s="35">
        <v>1</v>
      </c>
      <c r="E9" s="35">
        <v>8</v>
      </c>
      <c r="F9">
        <v>1370.1959999999999</v>
      </c>
      <c r="G9">
        <f>F9-Dashboard!$B$4</f>
        <v>1345.6011249999999</v>
      </c>
      <c r="H9">
        <f>2^(LOG(F9/Dashboard!$C$4,2)/LOG(Dashboard!$D$4/Dashboard!$C$4,2))-1</f>
        <v>-0.59899148987324091</v>
      </c>
      <c r="I9" s="20" t="s">
        <v>51</v>
      </c>
      <c r="J9" s="21">
        <v>1.999801999802</v>
      </c>
      <c r="M9" s="21">
        <v>1.999801999802</v>
      </c>
      <c r="T9" s="39">
        <v>363.6</v>
      </c>
      <c r="V9" s="35">
        <v>40404</v>
      </c>
      <c r="W9" s="40">
        <v>9.9990099990099994E-3</v>
      </c>
    </row>
    <row r="10" spans="1:23" x14ac:dyDescent="0.2">
      <c r="A10" s="14" t="s">
        <v>438</v>
      </c>
      <c r="B10" s="14" t="s">
        <v>443</v>
      </c>
      <c r="C10" s="15" t="s">
        <v>53</v>
      </c>
      <c r="D10" s="35">
        <v>1</v>
      </c>
      <c r="E10" s="35">
        <v>9</v>
      </c>
      <c r="F10">
        <v>1211.367</v>
      </c>
      <c r="G10">
        <f>F10-Dashboard!$B$4</f>
        <v>1186.772125</v>
      </c>
      <c r="H10">
        <f>2^(LOG(F10/Dashboard!$C$4,2)/LOG(Dashboard!$D$4/Dashboard!$C$4,2))-1</f>
        <v>-0.62005285396787735</v>
      </c>
      <c r="I10" s="20" t="s">
        <v>51</v>
      </c>
      <c r="J10" s="21">
        <v>1.999801999802</v>
      </c>
      <c r="M10" s="21">
        <v>1.999801999802</v>
      </c>
      <c r="T10" s="39">
        <v>363.6</v>
      </c>
      <c r="V10" s="35">
        <v>40404</v>
      </c>
      <c r="W10" s="40">
        <v>9.9990099990099994E-3</v>
      </c>
    </row>
    <row r="11" spans="1:23" x14ac:dyDescent="0.2">
      <c r="A11" s="14" t="s">
        <v>438</v>
      </c>
      <c r="B11" s="14" t="s">
        <v>443</v>
      </c>
      <c r="C11" s="15" t="s">
        <v>54</v>
      </c>
      <c r="D11" s="35">
        <v>1</v>
      </c>
      <c r="E11" s="35">
        <v>10</v>
      </c>
      <c r="F11">
        <v>621.09299999999996</v>
      </c>
      <c r="G11">
        <f>F11-Dashboard!$B$4</f>
        <v>596.49812499999996</v>
      </c>
      <c r="H11">
        <f>2^(LOG(F11/Dashboard!$C$4,2)/LOG(Dashboard!$D$4/Dashboard!$C$4,2))-1</f>
        <v>-0.71641606507272115</v>
      </c>
      <c r="I11" s="14" t="s">
        <v>55</v>
      </c>
      <c r="K11" s="17">
        <v>1000.17615</v>
      </c>
      <c r="L11" s="19">
        <v>500.004456</v>
      </c>
      <c r="T11" s="39">
        <v>38.799999999999997</v>
      </c>
      <c r="V11" s="35">
        <v>43052.416316870003</v>
      </c>
      <c r="W11" s="40">
        <v>2.0904749999999899E-2</v>
      </c>
    </row>
    <row r="12" spans="1:23" x14ac:dyDescent="0.2">
      <c r="A12" s="14" t="s">
        <v>438</v>
      </c>
      <c r="B12" s="14" t="s">
        <v>443</v>
      </c>
      <c r="C12" s="15" t="s">
        <v>56</v>
      </c>
      <c r="D12" s="35">
        <v>1</v>
      </c>
      <c r="E12" s="35">
        <v>11</v>
      </c>
      <c r="F12">
        <v>1197.144</v>
      </c>
      <c r="G12">
        <f>F12-Dashboard!$B$4</f>
        <v>1172.549125</v>
      </c>
      <c r="H12">
        <f>2^(LOG(F12/Dashboard!$C$4,2)/LOG(Dashboard!$D$4/Dashboard!$C$4,2))-1</f>
        <v>-0.62201281633730598</v>
      </c>
      <c r="I12" s="14" t="s">
        <v>55</v>
      </c>
      <c r="K12" s="17">
        <v>1000.17615</v>
      </c>
      <c r="L12" s="19">
        <v>500.004456</v>
      </c>
      <c r="T12" s="39">
        <v>38.799999999999997</v>
      </c>
      <c r="V12" s="35">
        <v>43052.416316870003</v>
      </c>
      <c r="W12" s="40">
        <v>2.0904749999999899E-2</v>
      </c>
    </row>
    <row r="13" spans="1:23" x14ac:dyDescent="0.2">
      <c r="A13" s="14" t="s">
        <v>438</v>
      </c>
      <c r="B13" s="14" t="s">
        <v>443</v>
      </c>
      <c r="C13" s="15" t="s">
        <v>57</v>
      </c>
      <c r="D13" s="35">
        <v>1</v>
      </c>
      <c r="E13" s="35">
        <v>12</v>
      </c>
      <c r="F13">
        <v>341.36399999999998</v>
      </c>
      <c r="G13">
        <f>F13-Dashboard!$B$4</f>
        <v>316.76912499999997</v>
      </c>
      <c r="H13">
        <f>2^(LOG(F13/Dashboard!$C$4,2)/LOG(Dashboard!$D$4/Dashboard!$C$4,2))-1</f>
        <v>-0.78179947022433627</v>
      </c>
      <c r="I13" s="14" t="s">
        <v>55</v>
      </c>
      <c r="K13" s="17">
        <v>1000.005</v>
      </c>
      <c r="M13" s="21">
        <v>1.99512</v>
      </c>
      <c r="T13" s="39">
        <v>40.799999999999997</v>
      </c>
      <c r="V13" s="35">
        <v>40899.795501020002</v>
      </c>
      <c r="W13" s="40">
        <v>2.1995219999999999E-2</v>
      </c>
    </row>
    <row r="14" spans="1:23" x14ac:dyDescent="0.2">
      <c r="A14" s="14" t="s">
        <v>438</v>
      </c>
      <c r="B14" s="14" t="s">
        <v>443</v>
      </c>
      <c r="C14" s="15" t="s">
        <v>58</v>
      </c>
      <c r="D14" s="35">
        <v>1</v>
      </c>
      <c r="E14" s="35">
        <v>13</v>
      </c>
      <c r="F14">
        <v>220.464</v>
      </c>
      <c r="G14">
        <f>F14-Dashboard!$B$4</f>
        <v>195.869125</v>
      </c>
      <c r="H14">
        <f>2^(LOG(F14/Dashboard!$C$4,2)/LOG(Dashboard!$D$4/Dashboard!$C$4,2))-1</f>
        <v>-0.81981925606654293</v>
      </c>
      <c r="I14" s="14" t="s">
        <v>55</v>
      </c>
      <c r="K14" s="17">
        <v>1000.005</v>
      </c>
      <c r="M14" s="21">
        <v>1.99512</v>
      </c>
      <c r="T14" s="39">
        <v>40.799999999999997</v>
      </c>
      <c r="V14" s="35">
        <v>40899.795501020002</v>
      </c>
      <c r="W14" s="40">
        <v>2.1995219999999999E-2</v>
      </c>
    </row>
    <row r="15" spans="1:23" x14ac:dyDescent="0.2">
      <c r="A15" s="14" t="s">
        <v>438</v>
      </c>
      <c r="B15" s="14" t="s">
        <v>443</v>
      </c>
      <c r="C15" s="15" t="s">
        <v>59</v>
      </c>
      <c r="D15" s="35">
        <v>1</v>
      </c>
      <c r="E15" s="35">
        <v>14</v>
      </c>
      <c r="F15">
        <v>8989.2469999999994</v>
      </c>
      <c r="G15">
        <f>F15-Dashboard!$B$4</f>
        <v>8964.6521249999987</v>
      </c>
      <c r="H15">
        <f>2^(LOG(F15/Dashboard!$C$4,2)/LOG(Dashboard!$D$4/Dashboard!$C$4,2))-1</f>
        <v>-8.6123731884502397E-2</v>
      </c>
      <c r="I15" s="22" t="s">
        <v>60</v>
      </c>
      <c r="J15" s="23">
        <v>9.9990099990099992</v>
      </c>
      <c r="R15" s="23">
        <v>9.9990099990099992</v>
      </c>
      <c r="T15" s="39">
        <v>363.6</v>
      </c>
      <c r="V15" s="35">
        <v>40404</v>
      </c>
      <c r="W15" s="40">
        <v>9.9990099990099994E-3</v>
      </c>
    </row>
    <row r="16" spans="1:23" x14ac:dyDescent="0.2">
      <c r="A16" s="14" t="s">
        <v>438</v>
      </c>
      <c r="B16" s="14" t="s">
        <v>443</v>
      </c>
      <c r="C16" s="15" t="s">
        <v>61</v>
      </c>
      <c r="D16" s="35">
        <v>1</v>
      </c>
      <c r="E16" s="35">
        <v>15</v>
      </c>
      <c r="F16">
        <v>12936.267</v>
      </c>
      <c r="G16">
        <f>F16-Dashboard!$B$4</f>
        <v>12911.672124999999</v>
      </c>
      <c r="H16">
        <f>2^(LOG(F16/Dashboard!$C$4,2)/LOG(Dashboard!$D$4/Dashboard!$C$4,2))-1</f>
        <v>7.1796268026701915E-2</v>
      </c>
      <c r="I16" s="22" t="s">
        <v>60</v>
      </c>
      <c r="J16" s="23">
        <v>9.9990099990099992</v>
      </c>
      <c r="R16" s="23">
        <v>9.9990099990099992</v>
      </c>
      <c r="T16" s="39">
        <v>363.6</v>
      </c>
      <c r="V16" s="35">
        <v>40404</v>
      </c>
      <c r="W16" s="40">
        <v>9.9990099990099994E-3</v>
      </c>
    </row>
    <row r="17" spans="1:23" x14ac:dyDescent="0.2">
      <c r="A17" s="14" t="s">
        <v>438</v>
      </c>
      <c r="B17" s="14" t="s">
        <v>443</v>
      </c>
      <c r="C17" s="15" t="s">
        <v>62</v>
      </c>
      <c r="D17" s="35">
        <v>1</v>
      </c>
      <c r="E17" s="35">
        <v>16</v>
      </c>
      <c r="F17">
        <v>58001.031000000003</v>
      </c>
      <c r="G17">
        <f>F17-Dashboard!$B$4</f>
        <v>57976.436125</v>
      </c>
      <c r="H17">
        <f>2^(LOG(F17/Dashboard!$C$4,2)/LOG(Dashboard!$D$4/Dashboard!$C$4,2))-1</f>
        <v>1.0675499597640812</v>
      </c>
      <c r="I17" s="14" t="s">
        <v>444</v>
      </c>
      <c r="T17" s="39">
        <v>899.2</v>
      </c>
      <c r="V17" s="35">
        <v>40899</v>
      </c>
      <c r="W17" s="40">
        <v>2.1985867625125301E-2</v>
      </c>
    </row>
    <row r="18" spans="1:23" x14ac:dyDescent="0.2">
      <c r="A18" s="14" t="s">
        <v>438</v>
      </c>
      <c r="B18" s="14" t="s">
        <v>443</v>
      </c>
      <c r="C18" s="15" t="s">
        <v>63</v>
      </c>
      <c r="D18" s="35">
        <v>1</v>
      </c>
      <c r="E18" s="35">
        <v>17</v>
      </c>
      <c r="F18">
        <v>68244.320000000007</v>
      </c>
      <c r="G18">
        <f>F18-Dashboard!$B$4</f>
        <v>68219.725125000012</v>
      </c>
      <c r="H18">
        <f>2^(LOG(F18/Dashboard!$C$4,2)/LOG(Dashboard!$D$4/Dashboard!$C$4,2))-1</f>
        <v>1.2201629493926873</v>
      </c>
      <c r="I18" s="14" t="s">
        <v>444</v>
      </c>
      <c r="T18" s="39">
        <v>899.2</v>
      </c>
      <c r="V18" s="35">
        <v>40899</v>
      </c>
      <c r="W18" s="40">
        <v>2.1985867625125301E-2</v>
      </c>
    </row>
    <row r="19" spans="1:23" x14ac:dyDescent="0.2">
      <c r="A19" s="14" t="s">
        <v>438</v>
      </c>
      <c r="B19" s="14" t="s">
        <v>443</v>
      </c>
      <c r="C19" s="15" t="s">
        <v>64</v>
      </c>
      <c r="D19" s="35">
        <v>1</v>
      </c>
      <c r="E19" s="35">
        <v>18</v>
      </c>
      <c r="F19">
        <v>5385.9620000000004</v>
      </c>
      <c r="G19">
        <f>F19-Dashboard!$B$4</f>
        <v>5361.3671250000007</v>
      </c>
      <c r="H19">
        <f>2^(LOG(F19/Dashboard!$C$4,2)/LOG(Dashboard!$D$4/Dashboard!$C$4,2))-1</f>
        <v>-0.26974695824702377</v>
      </c>
      <c r="I19" s="24" t="s">
        <v>65</v>
      </c>
      <c r="J19" s="25">
        <v>19.998019998019998</v>
      </c>
      <c r="N19" s="25">
        <v>19.998019998019998</v>
      </c>
      <c r="T19" s="39">
        <v>323.2</v>
      </c>
      <c r="V19" s="35">
        <v>40404</v>
      </c>
      <c r="W19" s="40">
        <v>9.9990099990099994E-3</v>
      </c>
    </row>
    <row r="20" spans="1:23" x14ac:dyDescent="0.2">
      <c r="A20" s="14" t="s">
        <v>438</v>
      </c>
      <c r="B20" s="14" t="s">
        <v>443</v>
      </c>
      <c r="C20" s="15" t="s">
        <v>66</v>
      </c>
      <c r="D20" s="35">
        <v>1</v>
      </c>
      <c r="E20" s="35">
        <v>19</v>
      </c>
      <c r="F20">
        <v>1870.3889999999999</v>
      </c>
      <c r="G20">
        <f>F20-Dashboard!$B$4</f>
        <v>1845.7941249999999</v>
      </c>
      <c r="H20">
        <f>2^(LOG(F20/Dashboard!$C$4,2)/LOG(Dashboard!$D$4/Dashboard!$C$4,2))-1</f>
        <v>-0.54044795705437165</v>
      </c>
      <c r="I20" s="24" t="s">
        <v>65</v>
      </c>
      <c r="J20" s="25">
        <v>19.998019998019998</v>
      </c>
      <c r="N20" s="25">
        <v>19.998019998019998</v>
      </c>
      <c r="T20" s="39">
        <v>323.2</v>
      </c>
      <c r="V20" s="35">
        <v>40404</v>
      </c>
      <c r="W20" s="40">
        <v>9.9990099990099994E-3</v>
      </c>
    </row>
    <row r="21" spans="1:23" x14ac:dyDescent="0.2">
      <c r="A21" s="14" t="s">
        <v>438</v>
      </c>
      <c r="B21" s="14" t="s">
        <v>443</v>
      </c>
      <c r="C21" s="15" t="s">
        <v>67</v>
      </c>
      <c r="D21" s="35">
        <v>1</v>
      </c>
      <c r="E21" s="35">
        <v>20</v>
      </c>
      <c r="F21">
        <v>37125.686999999998</v>
      </c>
      <c r="G21">
        <f>F21-Dashboard!$B$4</f>
        <v>37101.092124999996</v>
      </c>
      <c r="H21">
        <f>2^(LOG(F21/Dashboard!$C$4,2)/LOG(Dashboard!$D$4/Dashboard!$C$4,2))-1</f>
        <v>0.70062688610801671</v>
      </c>
      <c r="I21" s="26" t="s">
        <v>68</v>
      </c>
      <c r="J21" s="27">
        <v>19.998019998019998</v>
      </c>
      <c r="O21" s="27">
        <v>19.998019998019998</v>
      </c>
      <c r="T21" s="39">
        <v>323.2</v>
      </c>
      <c r="V21" s="35">
        <v>40404</v>
      </c>
      <c r="W21" s="40">
        <v>9.9990099990099994E-3</v>
      </c>
    </row>
    <row r="22" spans="1:23" x14ac:dyDescent="0.2">
      <c r="A22" s="14" t="s">
        <v>438</v>
      </c>
      <c r="B22" s="14" t="s">
        <v>443</v>
      </c>
      <c r="C22" s="15" t="s">
        <v>69</v>
      </c>
      <c r="D22" s="35">
        <v>1</v>
      </c>
      <c r="E22" s="35">
        <v>21</v>
      </c>
      <c r="F22">
        <v>25680.516</v>
      </c>
      <c r="G22">
        <f>F22-Dashboard!$B$4</f>
        <v>25655.921125000001</v>
      </c>
      <c r="H22">
        <f>2^(LOG(F22/Dashboard!$C$4,2)/LOG(Dashboard!$D$4/Dashboard!$C$4,2))-1</f>
        <v>0.44715462554133567</v>
      </c>
      <c r="I22" s="26" t="s">
        <v>68</v>
      </c>
      <c r="J22" s="27">
        <v>19.998019998019998</v>
      </c>
      <c r="O22" s="27">
        <v>19.998019998019998</v>
      </c>
      <c r="T22" s="39">
        <v>323.2</v>
      </c>
      <c r="V22" s="35">
        <v>40404</v>
      </c>
      <c r="W22" s="40">
        <v>9.9990099990099994E-3</v>
      </c>
    </row>
    <row r="23" spans="1:23" x14ac:dyDescent="0.2">
      <c r="A23" s="14" t="s">
        <v>438</v>
      </c>
      <c r="B23" s="14" t="s">
        <v>443</v>
      </c>
      <c r="C23" s="15" t="s">
        <v>70</v>
      </c>
      <c r="D23" s="35">
        <v>1</v>
      </c>
      <c r="E23" s="35">
        <v>22</v>
      </c>
      <c r="F23">
        <v>2543.6350000000002</v>
      </c>
      <c r="G23">
        <f>F23-Dashboard!$B$4</f>
        <v>2519.0401250000004</v>
      </c>
      <c r="H23">
        <f>2^(LOG(F23/Dashboard!$C$4,2)/LOG(Dashboard!$D$4/Dashboard!$C$4,2))-1</f>
        <v>-0.47422052923817737</v>
      </c>
      <c r="I23" s="14" t="s">
        <v>71</v>
      </c>
      <c r="N23" s="25">
        <v>0.17325017325020001</v>
      </c>
      <c r="O23" s="27">
        <v>0.17325017325020001</v>
      </c>
      <c r="S23" s="28">
        <v>19.998019998019998</v>
      </c>
      <c r="T23" s="39">
        <v>321.60000000000002</v>
      </c>
      <c r="V23" s="35">
        <v>40404</v>
      </c>
      <c r="W23" s="40">
        <v>9.9940599940599902E-3</v>
      </c>
    </row>
    <row r="24" spans="1:23" x14ac:dyDescent="0.2">
      <c r="A24" s="14" t="s">
        <v>438</v>
      </c>
      <c r="B24" s="14" t="s">
        <v>443</v>
      </c>
      <c r="C24" s="15" t="s">
        <v>72</v>
      </c>
      <c r="D24" s="35">
        <v>1</v>
      </c>
      <c r="E24" s="35">
        <v>23</v>
      </c>
      <c r="F24">
        <v>1680.7429999999999</v>
      </c>
      <c r="G24">
        <f>F24-Dashboard!$B$4</f>
        <v>1656.1481249999999</v>
      </c>
      <c r="H24">
        <f>2^(LOG(F24/Dashboard!$C$4,2)/LOG(Dashboard!$D$4/Dashboard!$C$4,2))-1</f>
        <v>-0.56146628923856523</v>
      </c>
      <c r="I24" s="14" t="s">
        <v>71</v>
      </c>
      <c r="N24" s="25">
        <v>0.17325017325020001</v>
      </c>
      <c r="O24" s="27">
        <v>0.17325017325020001</v>
      </c>
      <c r="S24" s="28">
        <v>19.998019998019998</v>
      </c>
      <c r="T24" s="39">
        <v>321.60000000000002</v>
      </c>
      <c r="V24" s="35">
        <v>40404</v>
      </c>
      <c r="W24" s="40">
        <v>9.9940599940599902E-3</v>
      </c>
    </row>
    <row r="25" spans="1:23" x14ac:dyDescent="0.2">
      <c r="A25" s="14" t="s">
        <v>438</v>
      </c>
      <c r="B25" s="14" t="s">
        <v>443</v>
      </c>
      <c r="C25" s="15" t="s">
        <v>73</v>
      </c>
      <c r="D25" s="35">
        <v>1</v>
      </c>
      <c r="E25" s="35">
        <v>24</v>
      </c>
      <c r="F25">
        <v>7.1120000000000001</v>
      </c>
      <c r="G25">
        <f>F25-Dashboard!$B$4</f>
        <v>-17.482875</v>
      </c>
      <c r="H25">
        <f>2^(LOG(F25/Dashboard!$C$4,2)/LOG(Dashboard!$D$4/Dashboard!$C$4,2))-1</f>
        <v>-0.9599450511865063</v>
      </c>
      <c r="I25" s="14" t="s">
        <v>445</v>
      </c>
    </row>
    <row r="26" spans="1:23" x14ac:dyDescent="0.2">
      <c r="A26" s="14" t="s">
        <v>438</v>
      </c>
      <c r="B26" s="14" t="s">
        <v>443</v>
      </c>
      <c r="C26" s="15" t="s">
        <v>74</v>
      </c>
      <c r="D26" s="35">
        <v>2</v>
      </c>
      <c r="E26" s="35">
        <v>1</v>
      </c>
      <c r="F26">
        <v>15925.57</v>
      </c>
      <c r="G26">
        <f>F26-Dashboard!$B$4</f>
        <v>15900.975124999999</v>
      </c>
      <c r="H26">
        <f>2^(LOG(F26/Dashboard!$C$4,2)/LOG(Dashboard!$D$4/Dashboard!$C$4,2))-1</f>
        <v>0.1739456488725073</v>
      </c>
      <c r="I26" s="16" t="s">
        <v>43</v>
      </c>
      <c r="J26" s="17">
        <v>221.26522126520001</v>
      </c>
      <c r="K26" s="17">
        <v>221.26522126520001</v>
      </c>
      <c r="T26" s="39">
        <v>225.2</v>
      </c>
      <c r="V26" s="35">
        <v>40404</v>
      </c>
      <c r="W26" s="40">
        <v>9.9990099990100098E-3</v>
      </c>
    </row>
    <row r="27" spans="1:23" x14ac:dyDescent="0.2">
      <c r="A27" s="14" t="s">
        <v>438</v>
      </c>
      <c r="B27" s="14" t="s">
        <v>443</v>
      </c>
      <c r="C27" s="15" t="s">
        <v>75</v>
      </c>
      <c r="D27" s="35">
        <v>2</v>
      </c>
      <c r="E27" s="35">
        <v>2</v>
      </c>
      <c r="F27">
        <v>19846.513999999999</v>
      </c>
      <c r="G27">
        <f>F27-Dashboard!$B$4</f>
        <v>19821.919125</v>
      </c>
      <c r="H27">
        <f>2^(LOG(F27/Dashboard!$C$4,2)/LOG(Dashboard!$D$4/Dashboard!$C$4,2))-1</f>
        <v>0.29272455405243969</v>
      </c>
      <c r="I27" s="16" t="s">
        <v>43</v>
      </c>
      <c r="J27" s="17">
        <v>221.26522126520001</v>
      </c>
      <c r="K27" s="17">
        <v>221.26522126520001</v>
      </c>
      <c r="T27" s="39">
        <v>225.2</v>
      </c>
      <c r="V27" s="35">
        <v>40404</v>
      </c>
      <c r="W27" s="40">
        <v>9.9990099990100098E-3</v>
      </c>
    </row>
    <row r="28" spans="1:23" x14ac:dyDescent="0.2">
      <c r="A28" s="14" t="s">
        <v>438</v>
      </c>
      <c r="B28" s="14" t="s">
        <v>443</v>
      </c>
      <c r="C28" s="15" t="s">
        <v>76</v>
      </c>
      <c r="D28" s="35">
        <v>2</v>
      </c>
      <c r="E28" s="35">
        <v>3</v>
      </c>
      <c r="F28">
        <v>17238.873</v>
      </c>
      <c r="G28">
        <f>F28-Dashboard!$B$4</f>
        <v>17214.278125000001</v>
      </c>
      <c r="H28">
        <f>2^(LOG(F28/Dashboard!$C$4,2)/LOG(Dashboard!$D$4/Dashboard!$C$4,2))-1</f>
        <v>0.21539554934805505</v>
      </c>
      <c r="I28" s="16" t="s">
        <v>43</v>
      </c>
      <c r="J28" s="17">
        <v>221.26522126520001</v>
      </c>
      <c r="K28" s="17">
        <v>221.26522126520001</v>
      </c>
      <c r="T28" s="39">
        <v>225.2</v>
      </c>
      <c r="V28" s="35">
        <v>40404</v>
      </c>
      <c r="W28" s="40">
        <v>9.9990099990100098E-3</v>
      </c>
    </row>
    <row r="29" spans="1:23" x14ac:dyDescent="0.2">
      <c r="A29" s="14" t="s">
        <v>438</v>
      </c>
      <c r="B29" s="14" t="s">
        <v>443</v>
      </c>
      <c r="C29" s="15" t="s">
        <v>77</v>
      </c>
      <c r="D29" s="35">
        <v>2</v>
      </c>
      <c r="E29" s="35">
        <v>4</v>
      </c>
      <c r="F29">
        <v>65027.436999999998</v>
      </c>
      <c r="G29">
        <f>F29-Dashboard!$B$4</f>
        <v>65002.842124999996</v>
      </c>
      <c r="H29">
        <f>2^(LOG(F29/Dashboard!$C$4,2)/LOG(Dashboard!$D$4/Dashboard!$C$4,2))-1</f>
        <v>1.1737132779238864</v>
      </c>
      <c r="I29" s="18" t="s">
        <v>47</v>
      </c>
      <c r="J29" s="19">
        <v>106.4962726305</v>
      </c>
      <c r="L29" s="19">
        <v>106.4962726305</v>
      </c>
      <c r="T29" s="39">
        <v>430.8</v>
      </c>
      <c r="U29" s="39">
        <v>2228.8000000000002</v>
      </c>
      <c r="V29" s="35">
        <v>43118.879999999997</v>
      </c>
      <c r="W29" s="40">
        <v>9.9909830682058595E-3</v>
      </c>
    </row>
    <row r="30" spans="1:23" x14ac:dyDescent="0.2">
      <c r="A30" s="14" t="s">
        <v>438</v>
      </c>
      <c r="B30" s="14" t="s">
        <v>443</v>
      </c>
      <c r="C30" s="15" t="s">
        <v>78</v>
      </c>
      <c r="D30" s="35">
        <v>2</v>
      </c>
      <c r="E30" s="35">
        <v>5</v>
      </c>
      <c r="F30">
        <v>86327.116999999998</v>
      </c>
      <c r="G30">
        <f>F30-Dashboard!$B$4</f>
        <v>86302.522125000003</v>
      </c>
      <c r="H30">
        <f>2^(LOG(F30/Dashboard!$C$4,2)/LOG(Dashboard!$D$4/Dashboard!$C$4,2))-1</f>
        <v>1.4608516889160783</v>
      </c>
      <c r="I30" s="18" t="s">
        <v>47</v>
      </c>
      <c r="J30" s="19">
        <v>106.4962726305</v>
      </c>
      <c r="L30" s="19">
        <v>106.4962726305</v>
      </c>
      <c r="T30" s="39">
        <v>430.8</v>
      </c>
      <c r="U30" s="39">
        <v>2228.8000000000002</v>
      </c>
      <c r="V30" s="35">
        <v>43118.879999999997</v>
      </c>
      <c r="W30" s="40">
        <v>9.9909830682058595E-3</v>
      </c>
    </row>
    <row r="31" spans="1:23" x14ac:dyDescent="0.2">
      <c r="A31" s="14" t="s">
        <v>438</v>
      </c>
      <c r="B31" s="14" t="s">
        <v>443</v>
      </c>
      <c r="C31" s="15" t="s">
        <v>79</v>
      </c>
      <c r="D31" s="35">
        <v>2</v>
      </c>
      <c r="E31" s="35">
        <v>6</v>
      </c>
      <c r="F31">
        <v>77572.554999999993</v>
      </c>
      <c r="G31">
        <f>F31-Dashboard!$B$4</f>
        <v>77547.960124999998</v>
      </c>
      <c r="H31">
        <f>2^(LOG(F31/Dashboard!$C$4,2)/LOG(Dashboard!$D$4/Dashboard!$C$4,2))-1</f>
        <v>1.3482806277297601</v>
      </c>
      <c r="I31" s="18" t="s">
        <v>47</v>
      </c>
      <c r="J31" s="19">
        <v>106.4962726305</v>
      </c>
      <c r="L31" s="19">
        <v>106.4962726305</v>
      </c>
      <c r="T31" s="39">
        <v>430.8</v>
      </c>
      <c r="U31" s="39">
        <v>2228.8000000000002</v>
      </c>
      <c r="V31" s="35">
        <v>43118.879999999997</v>
      </c>
      <c r="W31" s="40">
        <v>9.9909830682058595E-3</v>
      </c>
    </row>
    <row r="32" spans="1:23" x14ac:dyDescent="0.2">
      <c r="A32" s="14" t="s">
        <v>438</v>
      </c>
      <c r="B32" s="14" t="s">
        <v>443</v>
      </c>
      <c r="C32" s="15" t="s">
        <v>80</v>
      </c>
      <c r="D32" s="35">
        <v>2</v>
      </c>
      <c r="E32" s="35">
        <v>7</v>
      </c>
      <c r="F32">
        <v>3003.5279999999998</v>
      </c>
      <c r="G32">
        <f>F32-Dashboard!$B$4</f>
        <v>2978.933125</v>
      </c>
      <c r="H32">
        <f>2^(LOG(F32/Dashboard!$C$4,2)/LOG(Dashboard!$D$4/Dashboard!$C$4,2))-1</f>
        <v>-0.43453010320537455</v>
      </c>
      <c r="I32" s="20" t="s">
        <v>51</v>
      </c>
      <c r="J32" s="21">
        <v>0.63360063360060004</v>
      </c>
      <c r="M32" s="21">
        <v>0.63360063360060004</v>
      </c>
      <c r="T32" s="39">
        <v>391.2</v>
      </c>
      <c r="V32" s="35">
        <v>40404</v>
      </c>
      <c r="W32" s="40">
        <v>9.9990099990099994E-3</v>
      </c>
    </row>
    <row r="33" spans="1:23" x14ac:dyDescent="0.2">
      <c r="A33" s="14" t="s">
        <v>438</v>
      </c>
      <c r="B33" s="14" t="s">
        <v>443</v>
      </c>
      <c r="C33" s="15" t="s">
        <v>81</v>
      </c>
      <c r="D33" s="35">
        <v>2</v>
      </c>
      <c r="E33" s="35">
        <v>8</v>
      </c>
      <c r="F33">
        <v>1796.9010000000001</v>
      </c>
      <c r="G33">
        <f>F33-Dashboard!$B$4</f>
        <v>1772.3061250000001</v>
      </c>
      <c r="H33">
        <f>2^(LOG(F33/Dashboard!$C$4,2)/LOG(Dashboard!$D$4/Dashboard!$C$4,2))-1</f>
        <v>-0.54844367926027549</v>
      </c>
      <c r="I33" s="20" t="s">
        <v>51</v>
      </c>
      <c r="J33" s="21">
        <v>0.63360063360060004</v>
      </c>
      <c r="M33" s="21">
        <v>0.63360063360060004</v>
      </c>
      <c r="T33" s="39">
        <v>391.2</v>
      </c>
      <c r="V33" s="35">
        <v>40404</v>
      </c>
      <c r="W33" s="40">
        <v>9.9990099990099994E-3</v>
      </c>
    </row>
    <row r="34" spans="1:23" x14ac:dyDescent="0.2">
      <c r="A34" s="14" t="s">
        <v>438</v>
      </c>
      <c r="B34" s="14" t="s">
        <v>443</v>
      </c>
      <c r="C34" s="15" t="s">
        <v>82</v>
      </c>
      <c r="D34" s="35">
        <v>2</v>
      </c>
      <c r="E34" s="35">
        <v>9</v>
      </c>
      <c r="F34">
        <v>1467.39</v>
      </c>
      <c r="G34">
        <f>F34-Dashboard!$B$4</f>
        <v>1442.7951250000001</v>
      </c>
      <c r="H34">
        <f>2^(LOG(F34/Dashboard!$C$4,2)/LOG(Dashboard!$D$4/Dashboard!$C$4,2))-1</f>
        <v>-0.58677500596840182</v>
      </c>
      <c r="I34" s="20" t="s">
        <v>51</v>
      </c>
      <c r="J34" s="21">
        <v>0.63360063360060004</v>
      </c>
      <c r="M34" s="21">
        <v>0.63360063360060004</v>
      </c>
      <c r="T34" s="39">
        <v>391.2</v>
      </c>
      <c r="V34" s="35">
        <v>40404</v>
      </c>
      <c r="W34" s="40">
        <v>9.9990099990099994E-3</v>
      </c>
    </row>
    <row r="35" spans="1:23" x14ac:dyDescent="0.2">
      <c r="A35" s="14" t="s">
        <v>438</v>
      </c>
      <c r="B35" s="14" t="s">
        <v>443</v>
      </c>
      <c r="C35" s="15" t="s">
        <v>83</v>
      </c>
      <c r="D35" s="35">
        <v>2</v>
      </c>
      <c r="E35" s="35">
        <v>10</v>
      </c>
      <c r="F35">
        <v>15401.672</v>
      </c>
      <c r="G35">
        <f>F35-Dashboard!$B$4</f>
        <v>15377.077125</v>
      </c>
      <c r="H35">
        <f>2^(LOG(F35/Dashboard!$C$4,2)/LOG(Dashboard!$D$4/Dashboard!$C$4,2))-1</f>
        <v>0.15687556066555386</v>
      </c>
      <c r="I35" s="14" t="s">
        <v>55</v>
      </c>
      <c r="K35" s="17">
        <v>221.23892617449999</v>
      </c>
      <c r="L35" s="19">
        <v>106.5328841961</v>
      </c>
      <c r="T35" s="39">
        <v>237.6</v>
      </c>
      <c r="U35" s="39">
        <v>1699.04</v>
      </c>
      <c r="V35" s="35">
        <v>42578.402286080003</v>
      </c>
      <c r="W35" s="40">
        <v>1.00050724575741E-2</v>
      </c>
    </row>
    <row r="36" spans="1:23" x14ac:dyDescent="0.2">
      <c r="A36" s="14" t="s">
        <v>438</v>
      </c>
      <c r="B36" s="14" t="s">
        <v>443</v>
      </c>
      <c r="C36" s="15" t="s">
        <v>84</v>
      </c>
      <c r="D36" s="35">
        <v>2</v>
      </c>
      <c r="E36" s="35">
        <v>11</v>
      </c>
      <c r="F36">
        <v>12355.474</v>
      </c>
      <c r="G36">
        <f>F36-Dashboard!$B$4</f>
        <v>12330.879124999999</v>
      </c>
      <c r="H36">
        <f>2^(LOG(F36/Dashboard!$C$4,2)/LOG(Dashboard!$D$4/Dashboard!$C$4,2))-1</f>
        <v>5.0452545837907259E-2</v>
      </c>
      <c r="I36" s="14" t="s">
        <v>55</v>
      </c>
      <c r="K36" s="17">
        <v>221.23892617449999</v>
      </c>
      <c r="L36" s="19">
        <v>106.5328841961</v>
      </c>
      <c r="T36" s="39">
        <v>237.6</v>
      </c>
      <c r="U36" s="39">
        <v>1699.04</v>
      </c>
      <c r="V36" s="35">
        <v>42578.402286080003</v>
      </c>
      <c r="W36" s="40">
        <v>1.00050724575741E-2</v>
      </c>
    </row>
    <row r="37" spans="1:23" x14ac:dyDescent="0.2">
      <c r="A37" s="14" t="s">
        <v>438</v>
      </c>
      <c r="B37" s="14" t="s">
        <v>443</v>
      </c>
      <c r="C37" s="15" t="s">
        <v>85</v>
      </c>
      <c r="D37" s="35">
        <v>2</v>
      </c>
      <c r="E37" s="35">
        <v>12</v>
      </c>
      <c r="F37">
        <v>1690.2249999999999</v>
      </c>
      <c r="G37">
        <f>F37-Dashboard!$B$4</f>
        <v>1665.6301249999999</v>
      </c>
      <c r="H37">
        <f>2^(LOG(F37/Dashboard!$C$4,2)/LOG(Dashboard!$D$4/Dashboard!$C$4,2))-1</f>
        <v>-0.56038464612782946</v>
      </c>
      <c r="I37" s="14" t="s">
        <v>55</v>
      </c>
      <c r="K37" s="17">
        <v>221.26522126520001</v>
      </c>
      <c r="M37" s="21">
        <v>0.63360063360060004</v>
      </c>
      <c r="T37" s="39">
        <v>212.4</v>
      </c>
      <c r="V37" s="35">
        <v>40404</v>
      </c>
      <c r="W37" s="40">
        <v>9.9990099990100098E-3</v>
      </c>
    </row>
    <row r="38" spans="1:23" x14ac:dyDescent="0.2">
      <c r="A38" s="14" t="s">
        <v>438</v>
      </c>
      <c r="B38" s="14" t="s">
        <v>443</v>
      </c>
      <c r="C38" s="15" t="s">
        <v>86</v>
      </c>
      <c r="D38" s="35">
        <v>2</v>
      </c>
      <c r="E38" s="35">
        <v>13</v>
      </c>
      <c r="F38">
        <v>1820.607</v>
      </c>
      <c r="G38">
        <f>F38-Dashboard!$B$4</f>
        <v>1796.012125</v>
      </c>
      <c r="H38">
        <f>2^(LOG(F38/Dashboard!$C$4,2)/LOG(Dashboard!$D$4/Dashboard!$C$4,2))-1</f>
        <v>-0.54584463740720612</v>
      </c>
      <c r="I38" s="14" t="s">
        <v>55</v>
      </c>
      <c r="K38" s="17">
        <v>221.26522126520001</v>
      </c>
      <c r="M38" s="21">
        <v>0.63360063360060004</v>
      </c>
      <c r="T38" s="39">
        <v>212.4</v>
      </c>
      <c r="V38" s="35">
        <v>40404</v>
      </c>
      <c r="W38" s="40">
        <v>9.9990099990100098E-3</v>
      </c>
    </row>
    <row r="39" spans="1:23" x14ac:dyDescent="0.2">
      <c r="A39" s="14" t="s">
        <v>438</v>
      </c>
      <c r="B39" s="14" t="s">
        <v>443</v>
      </c>
      <c r="C39" s="15" t="s">
        <v>87</v>
      </c>
      <c r="D39" s="35">
        <v>2</v>
      </c>
      <c r="E39" s="35">
        <v>14</v>
      </c>
      <c r="F39">
        <v>10674.731</v>
      </c>
      <c r="G39">
        <f>F39-Dashboard!$B$4</f>
        <v>10650.136124999999</v>
      </c>
      <c r="H39">
        <f>2^(LOG(F39/Dashboard!$C$4,2)/LOG(Dashboard!$D$4/Dashboard!$C$4,2))-1</f>
        <v>-1.4698703015465053E-2</v>
      </c>
      <c r="I39" s="22" t="s">
        <v>60</v>
      </c>
      <c r="J39" s="23">
        <v>9.9990099990099992</v>
      </c>
      <c r="R39" s="23">
        <v>9.9990099990099992</v>
      </c>
      <c r="T39" s="39">
        <v>363.6</v>
      </c>
      <c r="V39" s="35">
        <v>40404</v>
      </c>
      <c r="W39" s="40">
        <v>9.9990099990099994E-3</v>
      </c>
    </row>
    <row r="40" spans="1:23" x14ac:dyDescent="0.2">
      <c r="A40" s="14" t="s">
        <v>438</v>
      </c>
      <c r="B40" s="14" t="s">
        <v>443</v>
      </c>
      <c r="C40" s="15" t="s">
        <v>88</v>
      </c>
      <c r="D40" s="35">
        <v>2</v>
      </c>
      <c r="E40" s="35">
        <v>15</v>
      </c>
      <c r="F40">
        <v>11999.887000000001</v>
      </c>
      <c r="G40">
        <f>F40-Dashboard!$B$4</f>
        <v>11975.292125</v>
      </c>
      <c r="H40">
        <f>2^(LOG(F40/Dashboard!$C$4,2)/LOG(Dashboard!$D$4/Dashboard!$C$4,2))-1</f>
        <v>3.7105525849048693E-2</v>
      </c>
      <c r="I40" s="22" t="s">
        <v>60</v>
      </c>
      <c r="J40" s="23">
        <v>9.9990099990099992</v>
      </c>
      <c r="R40" s="23">
        <v>9.9990099990099992</v>
      </c>
      <c r="T40" s="39">
        <v>363.6</v>
      </c>
      <c r="V40" s="35">
        <v>40404</v>
      </c>
      <c r="W40" s="40">
        <v>9.9990099990099994E-3</v>
      </c>
    </row>
    <row r="41" spans="1:23" x14ac:dyDescent="0.2">
      <c r="A41" s="14" t="s">
        <v>438</v>
      </c>
      <c r="B41" s="14" t="s">
        <v>443</v>
      </c>
      <c r="C41" s="15" t="s">
        <v>89</v>
      </c>
      <c r="D41" s="35">
        <v>2</v>
      </c>
      <c r="E41" s="35">
        <v>16</v>
      </c>
      <c r="F41">
        <v>48985.707000000002</v>
      </c>
      <c r="G41">
        <f>F41-Dashboard!$B$4</f>
        <v>48961.112125</v>
      </c>
      <c r="H41">
        <f>2^(LOG(F41/Dashboard!$C$4,2)/LOG(Dashboard!$D$4/Dashboard!$C$4,2))-1</f>
        <v>0.92012409846915144</v>
      </c>
      <c r="I41" s="14" t="s">
        <v>444</v>
      </c>
      <c r="T41" s="39">
        <v>899.2</v>
      </c>
      <c r="V41" s="35">
        <v>40899</v>
      </c>
      <c r="W41" s="40">
        <v>2.1985867625125301E-2</v>
      </c>
    </row>
    <row r="42" spans="1:23" x14ac:dyDescent="0.2">
      <c r="A42" s="14" t="s">
        <v>438</v>
      </c>
      <c r="B42" s="14" t="s">
        <v>443</v>
      </c>
      <c r="C42" s="15" t="s">
        <v>90</v>
      </c>
      <c r="D42" s="35">
        <v>2</v>
      </c>
      <c r="E42" s="35">
        <v>17</v>
      </c>
      <c r="F42">
        <v>70740.539000000004</v>
      </c>
      <c r="G42">
        <f>F42-Dashboard!$B$4</f>
        <v>70715.944125000009</v>
      </c>
      <c r="H42">
        <f>2^(LOG(F42/Dashboard!$C$4,2)/LOG(Dashboard!$D$4/Dashboard!$C$4,2))-1</f>
        <v>1.2553648979402223</v>
      </c>
      <c r="I42" s="14" t="s">
        <v>444</v>
      </c>
      <c r="T42" s="39">
        <v>899.2</v>
      </c>
      <c r="V42" s="35">
        <v>40899</v>
      </c>
      <c r="W42" s="40">
        <v>2.1985867625125301E-2</v>
      </c>
    </row>
    <row r="43" spans="1:23" x14ac:dyDescent="0.2">
      <c r="A43" s="14" t="s">
        <v>438</v>
      </c>
      <c r="B43" s="14" t="s">
        <v>443</v>
      </c>
      <c r="C43" s="15" t="s">
        <v>91</v>
      </c>
      <c r="D43" s="35">
        <v>2</v>
      </c>
      <c r="E43" s="35">
        <v>18</v>
      </c>
      <c r="F43">
        <v>55597.262000000002</v>
      </c>
      <c r="G43">
        <f>F43-Dashboard!$B$4</f>
        <v>55572.667125</v>
      </c>
      <c r="H43">
        <f>2^(LOG(F43/Dashboard!$C$4,2)/LOG(Dashboard!$D$4/Dashboard!$C$4,2))-1</f>
        <v>1.0295815223962475</v>
      </c>
      <c r="I43" s="41" t="s">
        <v>65</v>
      </c>
      <c r="J43" s="25">
        <v>6.1380061380060003</v>
      </c>
      <c r="N43" s="25">
        <v>6.1380061380060003</v>
      </c>
      <c r="T43" s="39">
        <v>379.2</v>
      </c>
      <c r="V43" s="35">
        <v>40404</v>
      </c>
      <c r="W43" s="40">
        <v>9.9990099990099994E-3</v>
      </c>
    </row>
    <row r="44" spans="1:23" x14ac:dyDescent="0.2">
      <c r="A44" s="14" t="s">
        <v>438</v>
      </c>
      <c r="B44" s="14" t="s">
        <v>443</v>
      </c>
      <c r="C44" s="15" t="s">
        <v>92</v>
      </c>
      <c r="D44" s="35">
        <v>2</v>
      </c>
      <c r="E44" s="35">
        <v>19</v>
      </c>
      <c r="F44">
        <v>54423.824000000001</v>
      </c>
      <c r="G44">
        <f>F44-Dashboard!$B$4</f>
        <v>54399.229124999998</v>
      </c>
      <c r="H44">
        <f>2^(LOG(F44/Dashboard!$C$4,2)/LOG(Dashboard!$D$4/Dashboard!$C$4,2))-1</f>
        <v>1.0107111766107577</v>
      </c>
      <c r="I44" s="24" t="s">
        <v>65</v>
      </c>
      <c r="J44" s="25">
        <v>6.1380061380060003</v>
      </c>
      <c r="N44" s="25">
        <v>6.1380061380060003</v>
      </c>
      <c r="T44" s="39">
        <v>379.2</v>
      </c>
      <c r="V44" s="35">
        <v>40404</v>
      </c>
      <c r="W44" s="40">
        <v>9.9990099990099994E-3</v>
      </c>
    </row>
    <row r="45" spans="1:23" x14ac:dyDescent="0.2">
      <c r="A45" s="14" t="s">
        <v>438</v>
      </c>
      <c r="B45" s="14" t="s">
        <v>443</v>
      </c>
      <c r="C45" s="15" t="s">
        <v>93</v>
      </c>
      <c r="D45" s="35">
        <v>2</v>
      </c>
      <c r="E45" s="35">
        <v>20</v>
      </c>
      <c r="F45">
        <v>40430.277000000002</v>
      </c>
      <c r="G45">
        <f>F45-Dashboard!$B$4</f>
        <v>40405.682124999999</v>
      </c>
      <c r="H45">
        <f>2^(LOG(F45/Dashboard!$C$4,2)/LOG(Dashboard!$D$4/Dashboard!$C$4,2))-1</f>
        <v>0.76532733337613323</v>
      </c>
      <c r="I45" s="26" t="s">
        <v>68</v>
      </c>
      <c r="J45" s="27">
        <v>6.1380061380060003</v>
      </c>
      <c r="O45" s="27">
        <v>6.1380061380060003</v>
      </c>
      <c r="T45" s="39">
        <v>379.2</v>
      </c>
      <c r="V45" s="35">
        <v>40404</v>
      </c>
      <c r="W45" s="40">
        <v>9.9990099990099994E-3</v>
      </c>
    </row>
    <row r="46" spans="1:23" x14ac:dyDescent="0.2">
      <c r="A46" s="14" t="s">
        <v>438</v>
      </c>
      <c r="B46" s="14" t="s">
        <v>443</v>
      </c>
      <c r="C46" s="15" t="s">
        <v>94</v>
      </c>
      <c r="D46" s="35">
        <v>2</v>
      </c>
      <c r="E46" s="35">
        <v>21</v>
      </c>
      <c r="F46">
        <v>59150.766000000003</v>
      </c>
      <c r="G46">
        <f>F46-Dashboard!$B$4</f>
        <v>59126.171125000001</v>
      </c>
      <c r="H46">
        <f>2^(LOG(F46/Dashboard!$C$4,2)/LOG(Dashboard!$D$4/Dashboard!$C$4,2))-1</f>
        <v>1.0853978150433572</v>
      </c>
      <c r="I46" s="26" t="s">
        <v>68</v>
      </c>
      <c r="J46" s="27">
        <v>6.1380061380060003</v>
      </c>
      <c r="O46" s="27">
        <v>6.1380061380060003</v>
      </c>
      <c r="T46" s="39">
        <v>379.2</v>
      </c>
      <c r="V46" s="35">
        <v>40404</v>
      </c>
      <c r="W46" s="40">
        <v>9.9990099990099994E-3</v>
      </c>
    </row>
    <row r="47" spans="1:23" x14ac:dyDescent="0.2">
      <c r="A47" s="14" t="s">
        <v>438</v>
      </c>
      <c r="B47" s="14" t="s">
        <v>443</v>
      </c>
      <c r="C47" s="15" t="s">
        <v>95</v>
      </c>
      <c r="D47" s="35">
        <v>2</v>
      </c>
      <c r="E47" s="35">
        <v>22</v>
      </c>
      <c r="F47">
        <v>2579.1930000000002</v>
      </c>
      <c r="G47">
        <f>F47-Dashboard!$B$4</f>
        <v>2554.5981250000004</v>
      </c>
      <c r="H47">
        <f>2^(LOG(F47/Dashboard!$C$4,2)/LOG(Dashboard!$D$4/Dashboard!$C$4,2))-1</f>
        <v>-0.4710145673344508</v>
      </c>
      <c r="I47" s="14" t="s">
        <v>71</v>
      </c>
      <c r="N47" s="25">
        <v>0.17325017325020001</v>
      </c>
      <c r="O47" s="27">
        <v>0.17325017325020001</v>
      </c>
      <c r="S47" s="28">
        <v>6.1380061380060003</v>
      </c>
      <c r="T47" s="39">
        <v>378</v>
      </c>
      <c r="V47" s="35">
        <v>40404</v>
      </c>
      <c r="W47" s="40">
        <v>1.000396000396E-2</v>
      </c>
    </row>
    <row r="48" spans="1:23" x14ac:dyDescent="0.2">
      <c r="A48" s="14" t="s">
        <v>438</v>
      </c>
      <c r="B48" s="14" t="s">
        <v>443</v>
      </c>
      <c r="C48" s="15" t="s">
        <v>96</v>
      </c>
      <c r="D48" s="35">
        <v>2</v>
      </c>
      <c r="E48" s="35">
        <v>23</v>
      </c>
      <c r="F48">
        <v>3845.0839999999998</v>
      </c>
      <c r="G48">
        <f>F48-Dashboard!$B$4</f>
        <v>3820.4891250000001</v>
      </c>
      <c r="H48">
        <f>2^(LOG(F48/Dashboard!$C$4,2)/LOG(Dashboard!$D$4/Dashboard!$C$4,2))-1</f>
        <v>-0.36993660399368378</v>
      </c>
      <c r="I48" s="14" t="s">
        <v>71</v>
      </c>
      <c r="N48" s="25">
        <v>0.17325017325020001</v>
      </c>
      <c r="O48" s="27">
        <v>0.17325017325020001</v>
      </c>
      <c r="S48" s="28">
        <v>6.1380061380060003</v>
      </c>
      <c r="T48" s="39">
        <v>378</v>
      </c>
      <c r="V48" s="35">
        <v>40404</v>
      </c>
      <c r="W48" s="40">
        <v>1.000396000396E-2</v>
      </c>
    </row>
    <row r="49" spans="1:23" x14ac:dyDescent="0.2">
      <c r="A49" s="14" t="s">
        <v>438</v>
      </c>
      <c r="B49" s="14" t="s">
        <v>443</v>
      </c>
      <c r="C49" s="15" t="s">
        <v>97</v>
      </c>
      <c r="D49" s="35">
        <v>2</v>
      </c>
      <c r="E49" s="35">
        <v>24</v>
      </c>
      <c r="F49">
        <v>16.594000000000001</v>
      </c>
      <c r="G49">
        <f>F49-Dashboard!$B$4</f>
        <v>-8.0008749999999971</v>
      </c>
      <c r="H49">
        <f>2^(LOG(F49/Dashboard!$C$4,2)/LOG(Dashboard!$D$4/Dashboard!$C$4,2))-1</f>
        <v>-0.94195249543906112</v>
      </c>
      <c r="I49" s="14" t="s">
        <v>445</v>
      </c>
    </row>
    <row r="50" spans="1:23" x14ac:dyDescent="0.2">
      <c r="A50" s="14" t="s">
        <v>438</v>
      </c>
      <c r="B50" s="14" t="s">
        <v>443</v>
      </c>
      <c r="C50" s="15" t="s">
        <v>98</v>
      </c>
      <c r="D50" s="35">
        <v>3</v>
      </c>
      <c r="E50" s="35">
        <v>1</v>
      </c>
      <c r="F50">
        <v>14939.407999999999</v>
      </c>
      <c r="G50">
        <f>F50-Dashboard!$B$4</f>
        <v>14914.813124999999</v>
      </c>
      <c r="H50">
        <f>2^(LOG(F50/Dashboard!$C$4,2)/LOG(Dashboard!$D$4/Dashboard!$C$4,2))-1</f>
        <v>0.14154054042690167</v>
      </c>
      <c r="I50" s="16" t="s">
        <v>43</v>
      </c>
      <c r="J50" s="17">
        <v>49.005049005049997</v>
      </c>
      <c r="K50" s="17">
        <v>49.005049005049997</v>
      </c>
      <c r="T50" s="39">
        <v>364.4</v>
      </c>
      <c r="V50" s="35">
        <v>40404</v>
      </c>
      <c r="W50" s="40">
        <v>9.9990099990099994E-3</v>
      </c>
    </row>
    <row r="51" spans="1:23" x14ac:dyDescent="0.2">
      <c r="A51" s="14" t="s">
        <v>438</v>
      </c>
      <c r="B51" s="14" t="s">
        <v>443</v>
      </c>
      <c r="C51" s="15" t="s">
        <v>99</v>
      </c>
      <c r="D51" s="35">
        <v>3</v>
      </c>
      <c r="E51" s="35">
        <v>2</v>
      </c>
      <c r="F51">
        <v>10195.874</v>
      </c>
      <c r="G51">
        <f>F51-Dashboard!$B$4</f>
        <v>10171.279124999999</v>
      </c>
      <c r="H51">
        <f>2^(LOG(F51/Dashboard!$C$4,2)/LOG(Dashboard!$D$4/Dashboard!$C$4,2))-1</f>
        <v>-3.4303336340313573E-2</v>
      </c>
      <c r="I51" s="16" t="s">
        <v>43</v>
      </c>
      <c r="J51" s="17">
        <v>49.005049005049997</v>
      </c>
      <c r="K51" s="17">
        <v>49.005049005049997</v>
      </c>
      <c r="T51" s="39">
        <v>364.4</v>
      </c>
      <c r="V51" s="35">
        <v>40404</v>
      </c>
      <c r="W51" s="40">
        <v>9.9990099990099994E-3</v>
      </c>
    </row>
    <row r="52" spans="1:23" x14ac:dyDescent="0.2">
      <c r="A52" s="14" t="s">
        <v>438</v>
      </c>
      <c r="B52" s="14" t="s">
        <v>443</v>
      </c>
      <c r="C52" s="15" t="s">
        <v>100</v>
      </c>
      <c r="D52" s="35">
        <v>3</v>
      </c>
      <c r="E52" s="35">
        <v>3</v>
      </c>
      <c r="F52">
        <v>40679.186999999998</v>
      </c>
      <c r="G52">
        <f>F52-Dashboard!$B$4</f>
        <v>40654.592124999996</v>
      </c>
      <c r="H52">
        <f>2^(LOG(F52/Dashboard!$C$4,2)/LOG(Dashboard!$D$4/Dashboard!$C$4,2))-1</f>
        <v>0.77007828558391678</v>
      </c>
      <c r="I52" s="16" t="s">
        <v>43</v>
      </c>
      <c r="J52" s="17">
        <v>49.005049005049997</v>
      </c>
      <c r="K52" s="17">
        <v>49.005049005049997</v>
      </c>
      <c r="T52" s="39">
        <v>364.4</v>
      </c>
      <c r="V52" s="35">
        <v>40404</v>
      </c>
      <c r="W52" s="40">
        <v>9.9990099990099994E-3</v>
      </c>
    </row>
    <row r="53" spans="1:23" x14ac:dyDescent="0.2">
      <c r="A53" s="14" t="s">
        <v>438</v>
      </c>
      <c r="B53" s="14" t="s">
        <v>443</v>
      </c>
      <c r="C53" s="15" t="s">
        <v>101</v>
      </c>
      <c r="D53" s="35">
        <v>3</v>
      </c>
      <c r="E53" s="35">
        <v>4</v>
      </c>
      <c r="F53">
        <v>44291.957000000002</v>
      </c>
      <c r="G53">
        <f>F53-Dashboard!$B$4</f>
        <v>44267.362125</v>
      </c>
      <c r="H53">
        <f>2^(LOG(F53/Dashboard!$C$4,2)/LOG(Dashboard!$D$4/Dashboard!$C$4,2))-1</f>
        <v>0.83727352605859506</v>
      </c>
      <c r="I53" s="18" t="s">
        <v>47</v>
      </c>
      <c r="J53" s="19">
        <v>22.727863061379999</v>
      </c>
      <c r="L53" s="19">
        <v>22.727863061379999</v>
      </c>
      <c r="T53" s="39">
        <v>430.8</v>
      </c>
      <c r="U53" s="39">
        <v>2590</v>
      </c>
      <c r="V53" s="35">
        <v>43118.879999999997</v>
      </c>
      <c r="W53" s="40">
        <v>9.9909830682058508E-3</v>
      </c>
    </row>
    <row r="54" spans="1:23" x14ac:dyDescent="0.2">
      <c r="A54" s="14" t="s">
        <v>438</v>
      </c>
      <c r="B54" s="14" t="s">
        <v>443</v>
      </c>
      <c r="C54" s="15" t="s">
        <v>102</v>
      </c>
      <c r="D54" s="35">
        <v>3</v>
      </c>
      <c r="E54" s="35">
        <v>5</v>
      </c>
      <c r="F54">
        <v>56509.936999999998</v>
      </c>
      <c r="G54">
        <f>F54-Dashboard!$B$4</f>
        <v>56485.342124999996</v>
      </c>
      <c r="H54">
        <f>2^(LOG(F54/Dashboard!$C$4,2)/LOG(Dashboard!$D$4/Dashboard!$C$4,2))-1</f>
        <v>1.0441042245247987</v>
      </c>
      <c r="I54" s="18" t="s">
        <v>47</v>
      </c>
      <c r="J54" s="19">
        <v>22.727863061379999</v>
      </c>
      <c r="L54" s="19">
        <v>22.727863061379999</v>
      </c>
      <c r="T54" s="39">
        <v>430.8</v>
      </c>
      <c r="U54" s="39">
        <v>2590</v>
      </c>
      <c r="V54" s="35">
        <v>43118.879999999997</v>
      </c>
      <c r="W54" s="40">
        <v>9.9909830682058508E-3</v>
      </c>
    </row>
    <row r="55" spans="1:23" x14ac:dyDescent="0.2">
      <c r="A55" s="14" t="s">
        <v>438</v>
      </c>
      <c r="B55" s="14" t="s">
        <v>443</v>
      </c>
      <c r="C55" s="15" t="s">
        <v>103</v>
      </c>
      <c r="D55" s="35">
        <v>3</v>
      </c>
      <c r="E55" s="35">
        <v>6</v>
      </c>
      <c r="F55">
        <v>90283.616999999998</v>
      </c>
      <c r="G55">
        <f>F55-Dashboard!$B$4</f>
        <v>90259.022125000003</v>
      </c>
      <c r="H55">
        <f>2^(LOG(F55/Dashboard!$C$4,2)/LOG(Dashboard!$D$4/Dashboard!$C$4,2))-1</f>
        <v>1.5096179808248991</v>
      </c>
      <c r="I55" s="18" t="s">
        <v>47</v>
      </c>
      <c r="J55" s="19">
        <v>22.727863061379999</v>
      </c>
      <c r="L55" s="19">
        <v>22.727863061379999</v>
      </c>
      <c r="T55" s="39">
        <v>430.8</v>
      </c>
      <c r="U55" s="39">
        <v>2590</v>
      </c>
      <c r="V55" s="35">
        <v>43118.879999999997</v>
      </c>
      <c r="W55" s="40">
        <v>9.9909830682058508E-3</v>
      </c>
    </row>
    <row r="56" spans="1:23" x14ac:dyDescent="0.2">
      <c r="A56" s="14" t="s">
        <v>438</v>
      </c>
      <c r="B56" s="14" t="s">
        <v>443</v>
      </c>
      <c r="C56" s="15" t="s">
        <v>104</v>
      </c>
      <c r="D56" s="35">
        <v>3</v>
      </c>
      <c r="E56" s="35">
        <v>7</v>
      </c>
      <c r="F56">
        <v>2432.2170000000001</v>
      </c>
      <c r="G56">
        <f>F56-Dashboard!$B$4</f>
        <v>2407.6221250000003</v>
      </c>
      <c r="H56">
        <f>2^(LOG(F56/Dashboard!$C$4,2)/LOG(Dashboard!$D$4/Dashboard!$C$4,2))-1</f>
        <v>-0.48443254598853092</v>
      </c>
      <c r="I56" s="20" t="s">
        <v>51</v>
      </c>
      <c r="J56" s="21">
        <v>0.1980001980002</v>
      </c>
      <c r="M56" s="21">
        <v>0.1980001980002</v>
      </c>
      <c r="T56" s="39">
        <v>400</v>
      </c>
      <c r="V56" s="35">
        <v>40404</v>
      </c>
      <c r="W56" s="40">
        <v>9.9990099990099994E-3</v>
      </c>
    </row>
    <row r="57" spans="1:23" x14ac:dyDescent="0.2">
      <c r="A57" s="14" t="s">
        <v>438</v>
      </c>
      <c r="B57" s="14" t="s">
        <v>443</v>
      </c>
      <c r="C57" s="15" t="s">
        <v>105</v>
      </c>
      <c r="D57" s="35">
        <v>3</v>
      </c>
      <c r="E57" s="35">
        <v>8</v>
      </c>
      <c r="F57">
        <v>2254.424</v>
      </c>
      <c r="G57">
        <f>F57-Dashboard!$B$4</f>
        <v>2229.8291250000002</v>
      </c>
      <c r="H57">
        <f>2^(LOG(F57/Dashboard!$C$4,2)/LOG(Dashboard!$D$4/Dashboard!$C$4,2))-1</f>
        <v>-0.50128831021084774</v>
      </c>
      <c r="I57" s="20" t="s">
        <v>51</v>
      </c>
      <c r="J57" s="21">
        <v>0.1980001980002</v>
      </c>
      <c r="M57" s="21">
        <v>0.1980001980002</v>
      </c>
      <c r="T57" s="39">
        <v>400</v>
      </c>
      <c r="V57" s="35">
        <v>40404</v>
      </c>
      <c r="W57" s="40">
        <v>9.9990099990099994E-3</v>
      </c>
    </row>
    <row r="58" spans="1:23" x14ac:dyDescent="0.2">
      <c r="A58" s="14" t="s">
        <v>438</v>
      </c>
      <c r="B58" s="14" t="s">
        <v>443</v>
      </c>
      <c r="C58" s="15" t="s">
        <v>106</v>
      </c>
      <c r="D58" s="35">
        <v>3</v>
      </c>
      <c r="E58" s="35">
        <v>9</v>
      </c>
      <c r="F58">
        <v>2233.0880000000002</v>
      </c>
      <c r="G58">
        <f>F58-Dashboard!$B$4</f>
        <v>2208.4931250000004</v>
      </c>
      <c r="H58">
        <f>2^(LOG(F58/Dashboard!$C$4,2)/LOG(Dashboard!$D$4/Dashboard!$C$4,2))-1</f>
        <v>-0.50336062539190329</v>
      </c>
      <c r="I58" s="20" t="s">
        <v>51</v>
      </c>
      <c r="J58" s="21">
        <v>0.1980001980002</v>
      </c>
      <c r="M58" s="21">
        <v>0.1980001980002</v>
      </c>
      <c r="T58" s="39">
        <v>400</v>
      </c>
      <c r="V58" s="35">
        <v>40404</v>
      </c>
      <c r="W58" s="40">
        <v>9.9990099990099994E-3</v>
      </c>
    </row>
    <row r="59" spans="1:23" x14ac:dyDescent="0.2">
      <c r="A59" s="14" t="s">
        <v>438</v>
      </c>
      <c r="B59" s="14" t="s">
        <v>443</v>
      </c>
      <c r="C59" s="15" t="s">
        <v>107</v>
      </c>
      <c r="D59" s="35">
        <v>3</v>
      </c>
      <c r="E59" s="35">
        <v>10</v>
      </c>
      <c r="F59">
        <v>42582.766000000003</v>
      </c>
      <c r="G59">
        <f>F59-Dashboard!$B$4</f>
        <v>42558.171125000001</v>
      </c>
      <c r="H59">
        <f>2^(LOG(F59/Dashboard!$C$4,2)/LOG(Dashboard!$D$4/Dashboard!$C$4,2))-1</f>
        <v>0.80588363085132331</v>
      </c>
      <c r="I59" s="14" t="s">
        <v>55</v>
      </c>
      <c r="K59" s="17">
        <v>48.851350877889999</v>
      </c>
      <c r="L59" s="19">
        <v>22.753456120429998</v>
      </c>
      <c r="T59" s="39">
        <v>384</v>
      </c>
      <c r="U59" s="39">
        <v>2055.7600000000002</v>
      </c>
      <c r="V59" s="35">
        <v>42578.147023999998</v>
      </c>
      <c r="W59" s="40">
        <v>9.9957379488611001E-3</v>
      </c>
    </row>
    <row r="60" spans="1:23" x14ac:dyDescent="0.2">
      <c r="A60" s="14" t="s">
        <v>438</v>
      </c>
      <c r="B60" s="14" t="s">
        <v>443</v>
      </c>
      <c r="C60" s="15" t="s">
        <v>108</v>
      </c>
      <c r="D60" s="35">
        <v>3</v>
      </c>
      <c r="E60" s="35">
        <v>11</v>
      </c>
      <c r="F60">
        <v>34826.222999999998</v>
      </c>
      <c r="G60">
        <f>F60-Dashboard!$B$4</f>
        <v>34801.628124999996</v>
      </c>
      <c r="H60">
        <f>2^(LOG(F60/Dashboard!$C$4,2)/LOG(Dashboard!$D$4/Dashboard!$C$4,2))-1</f>
        <v>0.65367260748385925</v>
      </c>
      <c r="I60" s="14" t="s">
        <v>55</v>
      </c>
      <c r="K60" s="17">
        <v>48.851350877889999</v>
      </c>
      <c r="L60" s="19">
        <v>22.753456120429998</v>
      </c>
      <c r="T60" s="39">
        <v>384</v>
      </c>
      <c r="U60" s="39">
        <v>2055.7600000000002</v>
      </c>
      <c r="V60" s="35">
        <v>42578.147023999998</v>
      </c>
      <c r="W60" s="40">
        <v>9.9957379488611001E-3</v>
      </c>
    </row>
    <row r="61" spans="1:23" x14ac:dyDescent="0.2">
      <c r="A61" s="14" t="s">
        <v>438</v>
      </c>
      <c r="B61" s="14" t="s">
        <v>443</v>
      </c>
      <c r="C61" s="15" t="s">
        <v>109</v>
      </c>
      <c r="D61" s="35">
        <v>3</v>
      </c>
      <c r="E61" s="35">
        <v>12</v>
      </c>
      <c r="F61">
        <v>7898.78</v>
      </c>
      <c r="G61">
        <f>F61-Dashboard!$B$4</f>
        <v>7874.185125</v>
      </c>
      <c r="H61">
        <f>2^(LOG(F61/Dashboard!$C$4,2)/LOG(Dashboard!$D$4/Dashboard!$C$4,2))-1</f>
        <v>-0.13643744879959363</v>
      </c>
      <c r="I61" s="14" t="s">
        <v>55</v>
      </c>
      <c r="K61" s="17">
        <v>49.005049005049997</v>
      </c>
      <c r="M61" s="21">
        <v>0.1980001980002</v>
      </c>
      <c r="T61" s="39">
        <v>360.4</v>
      </c>
      <c r="V61" s="35">
        <v>40404</v>
      </c>
      <c r="W61" s="40">
        <v>9.9990099990099994E-3</v>
      </c>
    </row>
    <row r="62" spans="1:23" x14ac:dyDescent="0.2">
      <c r="A62" s="14" t="s">
        <v>438</v>
      </c>
      <c r="B62" s="14" t="s">
        <v>443</v>
      </c>
      <c r="C62" s="15" t="s">
        <v>110</v>
      </c>
      <c r="D62" s="35">
        <v>3</v>
      </c>
      <c r="E62" s="35">
        <v>13</v>
      </c>
      <c r="F62">
        <v>4572.8530000000001</v>
      </c>
      <c r="G62">
        <f>F62-Dashboard!$B$4</f>
        <v>4548.2581250000003</v>
      </c>
      <c r="H62">
        <f>2^(LOG(F62/Dashboard!$C$4,2)/LOG(Dashboard!$D$4/Dashboard!$C$4,2))-1</f>
        <v>-0.32024945388656934</v>
      </c>
      <c r="I62" s="14" t="s">
        <v>55</v>
      </c>
      <c r="K62" s="17">
        <v>49.005049005049997</v>
      </c>
      <c r="M62" s="21">
        <v>0.1980001980002</v>
      </c>
      <c r="T62" s="39">
        <v>360.4</v>
      </c>
      <c r="V62" s="35">
        <v>40404</v>
      </c>
      <c r="W62" s="40">
        <v>9.9990099990099994E-3</v>
      </c>
    </row>
    <row r="63" spans="1:23" x14ac:dyDescent="0.2">
      <c r="A63" s="14" t="s">
        <v>438</v>
      </c>
      <c r="B63" s="14" t="s">
        <v>443</v>
      </c>
      <c r="C63" s="15" t="s">
        <v>111</v>
      </c>
      <c r="D63" s="35">
        <v>3</v>
      </c>
      <c r="E63" s="35">
        <v>14</v>
      </c>
      <c r="F63">
        <v>16511.103999999999</v>
      </c>
      <c r="G63">
        <f>F63-Dashboard!$B$4</f>
        <v>16486.509125</v>
      </c>
      <c r="H63">
        <f>2^(LOG(F63/Dashboard!$C$4,2)/LOG(Dashboard!$D$4/Dashboard!$C$4,2))-1</f>
        <v>0.19265455216862626</v>
      </c>
      <c r="I63" s="22" t="s">
        <v>60</v>
      </c>
      <c r="J63" s="23">
        <v>9.9990099990099992</v>
      </c>
      <c r="R63" s="23">
        <v>9.9990099990099992</v>
      </c>
      <c r="T63" s="39">
        <v>363.6</v>
      </c>
      <c r="V63" s="35">
        <v>40404</v>
      </c>
      <c r="W63" s="40">
        <v>9.9990099990099994E-3</v>
      </c>
    </row>
    <row r="64" spans="1:23" x14ac:dyDescent="0.2">
      <c r="A64" s="14" t="s">
        <v>438</v>
      </c>
      <c r="B64" s="14" t="s">
        <v>443</v>
      </c>
      <c r="C64" s="15" t="s">
        <v>112</v>
      </c>
      <c r="D64" s="35">
        <v>3</v>
      </c>
      <c r="E64" s="35">
        <v>15</v>
      </c>
      <c r="F64">
        <v>13803.898999999999</v>
      </c>
      <c r="G64">
        <f>F64-Dashboard!$B$4</f>
        <v>13779.304124999999</v>
      </c>
      <c r="H64">
        <f>2^(LOG(F64/Dashboard!$C$4,2)/LOG(Dashboard!$D$4/Dashboard!$C$4,2))-1</f>
        <v>0.10270086134336442</v>
      </c>
      <c r="I64" s="22" t="s">
        <v>60</v>
      </c>
      <c r="J64" s="23">
        <v>9.9990099990099992</v>
      </c>
      <c r="R64" s="23">
        <v>9.9990099990099992</v>
      </c>
      <c r="T64" s="39">
        <v>363.6</v>
      </c>
      <c r="V64" s="35">
        <v>40404</v>
      </c>
      <c r="W64" s="40">
        <v>9.9990099990099994E-3</v>
      </c>
    </row>
    <row r="65" spans="1:23" x14ac:dyDescent="0.2">
      <c r="A65" s="14" t="s">
        <v>438</v>
      </c>
      <c r="B65" s="14" t="s">
        <v>443</v>
      </c>
      <c r="C65" s="15" t="s">
        <v>113</v>
      </c>
      <c r="D65" s="35">
        <v>3</v>
      </c>
      <c r="E65" s="35">
        <v>16</v>
      </c>
      <c r="F65">
        <v>74718.375</v>
      </c>
      <c r="G65">
        <f>F65-Dashboard!$B$4</f>
        <v>74693.780125000005</v>
      </c>
      <c r="H65">
        <f>2^(LOG(F65/Dashboard!$C$4,2)/LOG(Dashboard!$D$4/Dashboard!$C$4,2))-1</f>
        <v>1.3100467865218852</v>
      </c>
      <c r="I65" s="14" t="s">
        <v>446</v>
      </c>
      <c r="T65" s="39">
        <v>404</v>
      </c>
      <c r="V65" s="35">
        <v>40404</v>
      </c>
      <c r="W65" s="40">
        <v>9.9990099990099994E-3</v>
      </c>
    </row>
    <row r="66" spans="1:23" x14ac:dyDescent="0.2">
      <c r="A66" s="14" t="s">
        <v>438</v>
      </c>
      <c r="B66" s="14" t="s">
        <v>443</v>
      </c>
      <c r="C66" s="15" t="s">
        <v>114</v>
      </c>
      <c r="D66" s="35">
        <v>3</v>
      </c>
      <c r="E66" s="35">
        <v>17</v>
      </c>
      <c r="F66">
        <v>56988.792999999998</v>
      </c>
      <c r="G66">
        <f>F66-Dashboard!$B$4</f>
        <v>56964.198124999995</v>
      </c>
      <c r="H66">
        <f>2^(LOG(F66/Dashboard!$C$4,2)/LOG(Dashboard!$D$4/Dashboard!$C$4,2))-1</f>
        <v>1.0516711881674814</v>
      </c>
      <c r="I66" s="14" t="s">
        <v>446</v>
      </c>
      <c r="T66" s="39">
        <v>404</v>
      </c>
      <c r="V66" s="35">
        <v>40404</v>
      </c>
      <c r="W66" s="40">
        <v>9.9990099990099994E-3</v>
      </c>
    </row>
    <row r="67" spans="1:23" x14ac:dyDescent="0.2">
      <c r="A67" s="14" t="s">
        <v>438</v>
      </c>
      <c r="B67" s="14" t="s">
        <v>443</v>
      </c>
      <c r="C67" s="15" t="s">
        <v>115</v>
      </c>
      <c r="D67" s="35">
        <v>3</v>
      </c>
      <c r="E67" s="35">
        <v>18</v>
      </c>
      <c r="F67">
        <v>64126.616999999998</v>
      </c>
      <c r="G67">
        <f>F67-Dashboard!$B$4</f>
        <v>64102.022124999996</v>
      </c>
      <c r="H67">
        <f>2^(LOG(F67/Dashboard!$C$4,2)/LOG(Dashboard!$D$4/Dashboard!$C$4,2))-1</f>
        <v>1.1604755638162283</v>
      </c>
      <c r="I67" s="24" t="s">
        <v>65</v>
      </c>
      <c r="J67" s="25">
        <v>1.8810018810019999</v>
      </c>
      <c r="N67" s="25">
        <v>1.8810018810019999</v>
      </c>
      <c r="T67" s="39">
        <v>396.4</v>
      </c>
      <c r="V67" s="35">
        <v>40404</v>
      </c>
      <c r="W67" s="40">
        <v>9.9990099990099994E-3</v>
      </c>
    </row>
    <row r="68" spans="1:23" x14ac:dyDescent="0.2">
      <c r="A68" s="14" t="s">
        <v>438</v>
      </c>
      <c r="B68" s="14" t="s">
        <v>443</v>
      </c>
      <c r="C68" s="15" t="s">
        <v>116</v>
      </c>
      <c r="D68" s="35">
        <v>3</v>
      </c>
      <c r="E68" s="35">
        <v>19</v>
      </c>
      <c r="F68">
        <v>54563.688000000002</v>
      </c>
      <c r="G68">
        <f>F68-Dashboard!$B$4</f>
        <v>54539.093124999999</v>
      </c>
      <c r="H68">
        <f>2^(LOG(F68/Dashboard!$C$4,2)/LOG(Dashboard!$D$4/Dashboard!$C$4,2))-1</f>
        <v>1.0129722918967907</v>
      </c>
      <c r="I68" s="24" t="s">
        <v>65</v>
      </c>
      <c r="J68" s="25">
        <v>1.8810018810019999</v>
      </c>
      <c r="N68" s="25">
        <v>1.8810018810019999</v>
      </c>
      <c r="T68" s="39">
        <v>396.4</v>
      </c>
      <c r="V68" s="35">
        <v>40404</v>
      </c>
      <c r="W68" s="40">
        <v>9.9990099990099994E-3</v>
      </c>
    </row>
    <row r="69" spans="1:23" x14ac:dyDescent="0.2">
      <c r="A69" s="14" t="s">
        <v>438</v>
      </c>
      <c r="B69" s="14" t="s">
        <v>443</v>
      </c>
      <c r="C69" s="15" t="s">
        <v>117</v>
      </c>
      <c r="D69" s="35">
        <v>3</v>
      </c>
      <c r="E69" s="35">
        <v>20</v>
      </c>
      <c r="F69">
        <v>54577.91</v>
      </c>
      <c r="G69">
        <f>F69-Dashboard!$B$4</f>
        <v>54553.315125000001</v>
      </c>
      <c r="H69">
        <f>2^(LOG(F69/Dashboard!$C$4,2)/LOG(Dashboard!$D$4/Dashboard!$C$4,2))-1</f>
        <v>1.0132020296879816</v>
      </c>
      <c r="I69" s="26" t="s">
        <v>68</v>
      </c>
      <c r="J69" s="27">
        <v>1.8810018810019999</v>
      </c>
      <c r="O69" s="27">
        <v>1.8810018810019999</v>
      </c>
      <c r="T69" s="39">
        <v>396.4</v>
      </c>
      <c r="V69" s="35">
        <v>40404</v>
      </c>
      <c r="W69" s="40">
        <v>9.9990099990099994E-3</v>
      </c>
    </row>
    <row r="70" spans="1:23" x14ac:dyDescent="0.2">
      <c r="A70" s="14" t="s">
        <v>438</v>
      </c>
      <c r="B70" s="14" t="s">
        <v>443</v>
      </c>
      <c r="C70" s="15" t="s">
        <v>118</v>
      </c>
      <c r="D70" s="35">
        <v>3</v>
      </c>
      <c r="E70" s="35">
        <v>21</v>
      </c>
      <c r="F70">
        <v>49898.383000000002</v>
      </c>
      <c r="G70">
        <f>F70-Dashboard!$B$4</f>
        <v>49873.788124999999</v>
      </c>
      <c r="H70">
        <f>2^(LOG(F70/Dashboard!$C$4,2)/LOG(Dashboard!$D$4/Dashboard!$C$4,2))-1</f>
        <v>0.93570841774300462</v>
      </c>
      <c r="I70" s="26" t="s">
        <v>68</v>
      </c>
      <c r="J70" s="27">
        <v>1.8810018810019999</v>
      </c>
      <c r="O70" s="27">
        <v>1.8810018810019999</v>
      </c>
      <c r="T70" s="39">
        <v>396.4</v>
      </c>
      <c r="V70" s="35">
        <v>40404</v>
      </c>
      <c r="W70" s="40">
        <v>9.9990099990099994E-3</v>
      </c>
    </row>
    <row r="71" spans="1:23" x14ac:dyDescent="0.2">
      <c r="A71" s="14" t="s">
        <v>438</v>
      </c>
      <c r="B71" s="14" t="s">
        <v>443</v>
      </c>
      <c r="C71" s="15" t="s">
        <v>119</v>
      </c>
      <c r="D71" s="35">
        <v>3</v>
      </c>
      <c r="E71" s="35">
        <v>22</v>
      </c>
      <c r="F71">
        <v>6677.93</v>
      </c>
      <c r="G71">
        <f>F71-Dashboard!$B$4</f>
        <v>6653.3351250000005</v>
      </c>
      <c r="H71">
        <f>2^(LOG(F71/Dashboard!$C$4,2)/LOG(Dashboard!$D$4/Dashboard!$C$4,2))-1</f>
        <v>-0.19765095349858564</v>
      </c>
      <c r="I71" s="14" t="s">
        <v>71</v>
      </c>
      <c r="N71" s="25">
        <v>0.17325017325020001</v>
      </c>
      <c r="O71" s="27">
        <v>0.17325017325020001</v>
      </c>
      <c r="S71" s="28">
        <v>1.8810018810019999</v>
      </c>
      <c r="T71" s="39">
        <v>395.2</v>
      </c>
      <c r="V71" s="35">
        <v>40404</v>
      </c>
      <c r="W71" s="40">
        <v>1.000396000396E-2</v>
      </c>
    </row>
    <row r="72" spans="1:23" x14ac:dyDescent="0.2">
      <c r="A72" s="14" t="s">
        <v>438</v>
      </c>
      <c r="B72" s="14" t="s">
        <v>443</v>
      </c>
      <c r="C72" s="15" t="s">
        <v>120</v>
      </c>
      <c r="D72" s="35">
        <v>3</v>
      </c>
      <c r="E72" s="35">
        <v>23</v>
      </c>
      <c r="F72">
        <v>3212.1390000000001</v>
      </c>
      <c r="G72">
        <f>F72-Dashboard!$B$4</f>
        <v>3187.5441250000003</v>
      </c>
      <c r="H72">
        <f>2^(LOG(F72/Dashboard!$C$4,2)/LOG(Dashboard!$D$4/Dashboard!$C$4,2))-1</f>
        <v>-0.41765593703589998</v>
      </c>
      <c r="I72" s="14" t="s">
        <v>71</v>
      </c>
      <c r="N72" s="25">
        <v>0.17325017325020001</v>
      </c>
      <c r="O72" s="27">
        <v>0.17325017325020001</v>
      </c>
      <c r="S72" s="28">
        <v>1.8810018810019999</v>
      </c>
      <c r="T72" s="39">
        <v>395.2</v>
      </c>
      <c r="V72" s="35">
        <v>40404</v>
      </c>
      <c r="W72" s="40">
        <v>1.000396000396E-2</v>
      </c>
    </row>
    <row r="73" spans="1:23" x14ac:dyDescent="0.2">
      <c r="A73" s="14" t="s">
        <v>438</v>
      </c>
      <c r="B73" s="14" t="s">
        <v>443</v>
      </c>
      <c r="C73" s="15" t="s">
        <v>121</v>
      </c>
      <c r="D73" s="35">
        <v>3</v>
      </c>
      <c r="E73" s="35">
        <v>24</v>
      </c>
      <c r="F73">
        <v>28.446999999999999</v>
      </c>
      <c r="G73">
        <f>F73-Dashboard!$B$4</f>
        <v>3.8521250000000009</v>
      </c>
      <c r="H73">
        <f>2^(LOG(F73/Dashboard!$C$4,2)/LOG(Dashboard!$D$4/Dashboard!$C$4,2))-1</f>
        <v>-0.9264998441879575</v>
      </c>
      <c r="I73" s="14" t="s">
        <v>445</v>
      </c>
    </row>
    <row r="74" spans="1:23" x14ac:dyDescent="0.2">
      <c r="A74" s="14" t="s">
        <v>438</v>
      </c>
      <c r="B74" s="14" t="s">
        <v>443</v>
      </c>
      <c r="C74" s="15" t="s">
        <v>122</v>
      </c>
      <c r="D74" s="35">
        <v>4</v>
      </c>
      <c r="E74" s="35">
        <v>1</v>
      </c>
      <c r="F74">
        <v>34700.582000000002</v>
      </c>
      <c r="G74">
        <f>F74-Dashboard!$B$4</f>
        <v>34675.987125</v>
      </c>
      <c r="H74">
        <f>2^(LOG(F74/Dashboard!$C$4,2)/LOG(Dashboard!$D$4/Dashboard!$C$4,2))-1</f>
        <v>0.65105752740006939</v>
      </c>
      <c r="I74" s="16" t="s">
        <v>43</v>
      </c>
      <c r="J74" s="17">
        <v>10.89001089001</v>
      </c>
      <c r="K74" s="17">
        <v>10.89001089001</v>
      </c>
      <c r="T74" s="39">
        <v>395.2</v>
      </c>
      <c r="V74" s="35">
        <v>40404</v>
      </c>
      <c r="W74" s="40">
        <v>9.9990099990099994E-3</v>
      </c>
    </row>
    <row r="75" spans="1:23" x14ac:dyDescent="0.2">
      <c r="A75" s="14" t="s">
        <v>438</v>
      </c>
      <c r="B75" s="14" t="s">
        <v>443</v>
      </c>
      <c r="C75" s="15" t="s">
        <v>123</v>
      </c>
      <c r="D75" s="35">
        <v>4</v>
      </c>
      <c r="E75" s="35">
        <v>2</v>
      </c>
      <c r="F75">
        <v>26104.85</v>
      </c>
      <c r="G75">
        <f>F75-Dashboard!$B$4</f>
        <v>26080.255125</v>
      </c>
      <c r="H75">
        <f>2^(LOG(F75/Dashboard!$C$4,2)/LOG(Dashboard!$D$4/Dashboard!$C$4,2))-1</f>
        <v>0.45757742093129261</v>
      </c>
      <c r="I75" s="16" t="s">
        <v>43</v>
      </c>
      <c r="J75" s="17">
        <v>10.89001089001</v>
      </c>
      <c r="K75" s="17">
        <v>10.89001089001</v>
      </c>
      <c r="T75" s="39">
        <v>395.2</v>
      </c>
      <c r="V75" s="35">
        <v>40404</v>
      </c>
      <c r="W75" s="40">
        <v>9.9990099990099994E-3</v>
      </c>
    </row>
    <row r="76" spans="1:23" x14ac:dyDescent="0.2">
      <c r="A76" s="14" t="s">
        <v>438</v>
      </c>
      <c r="B76" s="14" t="s">
        <v>443</v>
      </c>
      <c r="C76" s="15" t="s">
        <v>124</v>
      </c>
      <c r="D76" s="35">
        <v>4</v>
      </c>
      <c r="E76" s="35">
        <v>3</v>
      </c>
      <c r="F76">
        <v>34022.593999999997</v>
      </c>
      <c r="G76">
        <f>F76-Dashboard!$B$4</f>
        <v>33997.999124999995</v>
      </c>
      <c r="H76">
        <f>2^(LOG(F76/Dashboard!$C$4,2)/LOG(Dashboard!$D$4/Dashboard!$C$4,2))-1</f>
        <v>0.63685323206555422</v>
      </c>
      <c r="I76" s="16" t="s">
        <v>43</v>
      </c>
      <c r="J76" s="17">
        <v>10.89001089001</v>
      </c>
      <c r="K76" s="17">
        <v>10.89001089001</v>
      </c>
      <c r="T76" s="39">
        <v>395.2</v>
      </c>
      <c r="V76" s="35">
        <v>40404</v>
      </c>
      <c r="W76" s="40">
        <v>9.9990099990099994E-3</v>
      </c>
    </row>
    <row r="77" spans="1:23" x14ac:dyDescent="0.2">
      <c r="A77" s="14" t="s">
        <v>438</v>
      </c>
      <c r="B77" s="14" t="s">
        <v>443</v>
      </c>
      <c r="C77" s="15" t="s">
        <v>125</v>
      </c>
      <c r="D77" s="35">
        <v>4</v>
      </c>
      <c r="E77" s="35">
        <v>4</v>
      </c>
      <c r="F77">
        <v>55336.5</v>
      </c>
      <c r="G77">
        <f>F77-Dashboard!$B$4</f>
        <v>55311.905124999997</v>
      </c>
      <c r="H77">
        <f>2^(LOG(F77/Dashboard!$C$4,2)/LOG(Dashboard!$D$4/Dashboard!$C$4,2))-1</f>
        <v>1.0254076381091712</v>
      </c>
      <c r="I77" s="18" t="s">
        <v>47</v>
      </c>
      <c r="J77" s="19">
        <v>4.8051529543260001</v>
      </c>
      <c r="L77" s="19">
        <v>4.8051529543260001</v>
      </c>
      <c r="T77" s="39">
        <v>430.8</v>
      </c>
      <c r="U77" s="39">
        <v>2668.4</v>
      </c>
      <c r="V77" s="35">
        <v>43120.375557129999</v>
      </c>
      <c r="W77" s="40">
        <v>9.9906365478938906E-3</v>
      </c>
    </row>
    <row r="78" spans="1:23" x14ac:dyDescent="0.2">
      <c r="A78" s="14" t="s">
        <v>438</v>
      </c>
      <c r="B78" s="14" t="s">
        <v>443</v>
      </c>
      <c r="C78" s="15" t="s">
        <v>126</v>
      </c>
      <c r="D78" s="35">
        <v>4</v>
      </c>
      <c r="E78" s="35">
        <v>5</v>
      </c>
      <c r="F78">
        <v>46968.343999999997</v>
      </c>
      <c r="G78">
        <f>F78-Dashboard!$B$4</f>
        <v>46943.749124999995</v>
      </c>
      <c r="H78">
        <f>2^(LOG(F78/Dashboard!$C$4,2)/LOG(Dashboard!$D$4/Dashboard!$C$4,2))-1</f>
        <v>0.88508759282153315</v>
      </c>
      <c r="I78" s="18" t="s">
        <v>47</v>
      </c>
      <c r="J78" s="19">
        <v>4.8051529543260001</v>
      </c>
      <c r="L78" s="19">
        <v>4.8051529543260001</v>
      </c>
      <c r="T78" s="39">
        <v>430.8</v>
      </c>
      <c r="U78" s="39">
        <v>2668.4</v>
      </c>
      <c r="V78" s="35">
        <v>43120.375557129999</v>
      </c>
      <c r="W78" s="40">
        <v>9.9906365478938906E-3</v>
      </c>
    </row>
    <row r="79" spans="1:23" x14ac:dyDescent="0.2">
      <c r="A79" s="14" t="s">
        <v>438</v>
      </c>
      <c r="B79" s="14" t="s">
        <v>443</v>
      </c>
      <c r="C79" s="15" t="s">
        <v>127</v>
      </c>
      <c r="D79" s="35">
        <v>4</v>
      </c>
      <c r="E79" s="35">
        <v>6</v>
      </c>
      <c r="F79">
        <v>32412.969000000001</v>
      </c>
      <c r="G79">
        <f>F79-Dashboard!$B$4</f>
        <v>32388.374125000002</v>
      </c>
      <c r="H79">
        <f>2^(LOG(F79/Dashboard!$C$4,2)/LOG(Dashboard!$D$4/Dashboard!$C$4,2))-1</f>
        <v>0.60248019237985684</v>
      </c>
      <c r="I79" s="18" t="s">
        <v>47</v>
      </c>
      <c r="J79" s="19">
        <v>4.8051529543260001</v>
      </c>
      <c r="L79" s="19">
        <v>4.8051529543260001</v>
      </c>
      <c r="T79" s="39">
        <v>430.8</v>
      </c>
      <c r="U79" s="39">
        <v>2668.4</v>
      </c>
      <c r="V79" s="35">
        <v>43120.375557129999</v>
      </c>
      <c r="W79" s="40">
        <v>9.9906365478938906E-3</v>
      </c>
    </row>
    <row r="80" spans="1:23" x14ac:dyDescent="0.2">
      <c r="A80" s="14" t="s">
        <v>438</v>
      </c>
      <c r="B80" s="14" t="s">
        <v>443</v>
      </c>
      <c r="C80" s="15" t="s">
        <v>128</v>
      </c>
      <c r="D80" s="35">
        <v>4</v>
      </c>
      <c r="E80" s="35">
        <v>7</v>
      </c>
      <c r="F80">
        <v>3171.8389999999999</v>
      </c>
      <c r="G80">
        <f>F80-Dashboard!$B$4</f>
        <v>3147.2441250000002</v>
      </c>
      <c r="H80">
        <f>2^(LOG(F80/Dashboard!$C$4,2)/LOG(Dashboard!$D$4/Dashboard!$C$4,2))-1</f>
        <v>-0.42086662871298941</v>
      </c>
      <c r="I80" s="20" t="s">
        <v>51</v>
      </c>
      <c r="J80" s="21">
        <v>6.4350064350059993E-2</v>
      </c>
      <c r="M80" s="21">
        <v>6.4350064350059993E-2</v>
      </c>
      <c r="T80" s="39">
        <v>402.8</v>
      </c>
      <c r="V80" s="35">
        <v>40404</v>
      </c>
      <c r="W80" s="40">
        <v>1.0001485001485001E-2</v>
      </c>
    </row>
    <row r="81" spans="1:23" x14ac:dyDescent="0.2">
      <c r="A81" s="14" t="s">
        <v>438</v>
      </c>
      <c r="B81" s="14" t="s">
        <v>443</v>
      </c>
      <c r="C81" s="15" t="s">
        <v>129</v>
      </c>
      <c r="D81" s="35">
        <v>4</v>
      </c>
      <c r="E81" s="35">
        <v>8</v>
      </c>
      <c r="F81">
        <v>2823.3629999999998</v>
      </c>
      <c r="G81">
        <f>F81-Dashboard!$B$4</f>
        <v>2798.7681250000001</v>
      </c>
      <c r="H81">
        <f>2^(LOG(F81/Dashboard!$C$4,2)/LOG(Dashboard!$D$4/Dashboard!$C$4,2))-1</f>
        <v>-0.44964176545393175</v>
      </c>
      <c r="I81" s="20" t="s">
        <v>51</v>
      </c>
      <c r="J81" s="21">
        <v>6.4350064350059993E-2</v>
      </c>
      <c r="M81" s="21">
        <v>6.4350064350059993E-2</v>
      </c>
      <c r="T81" s="39">
        <v>402.8</v>
      </c>
      <c r="V81" s="35">
        <v>40404</v>
      </c>
      <c r="W81" s="40">
        <v>1.0001485001485001E-2</v>
      </c>
    </row>
    <row r="82" spans="1:23" x14ac:dyDescent="0.2">
      <c r="A82" s="14" t="s">
        <v>438</v>
      </c>
      <c r="B82" s="14" t="s">
        <v>443</v>
      </c>
      <c r="C82" s="15" t="s">
        <v>130</v>
      </c>
      <c r="D82" s="35">
        <v>4</v>
      </c>
      <c r="E82" s="35">
        <v>9</v>
      </c>
      <c r="F82">
        <v>2989.3040000000001</v>
      </c>
      <c r="G82">
        <f>F82-Dashboard!$B$4</f>
        <v>2964.7091250000003</v>
      </c>
      <c r="H82">
        <f>2^(LOG(F82/Dashboard!$C$4,2)/LOG(Dashboard!$D$4/Dashboard!$C$4,2))-1</f>
        <v>-0.4357043195906708</v>
      </c>
      <c r="I82" s="20" t="s">
        <v>51</v>
      </c>
      <c r="J82" s="21">
        <v>6.4350064350059993E-2</v>
      </c>
      <c r="M82" s="21">
        <v>6.4350064350059993E-2</v>
      </c>
      <c r="T82" s="39">
        <v>402.8</v>
      </c>
      <c r="V82" s="35">
        <v>40404</v>
      </c>
      <c r="W82" s="40">
        <v>1.0001485001485001E-2</v>
      </c>
    </row>
    <row r="83" spans="1:23" x14ac:dyDescent="0.2">
      <c r="A83" s="14" t="s">
        <v>438</v>
      </c>
      <c r="B83" s="14" t="s">
        <v>443</v>
      </c>
      <c r="C83" s="15" t="s">
        <v>131</v>
      </c>
      <c r="D83" s="35">
        <v>4</v>
      </c>
      <c r="E83" s="35">
        <v>10</v>
      </c>
      <c r="F83">
        <v>31685.201000000001</v>
      </c>
      <c r="G83">
        <f>F83-Dashboard!$B$4</f>
        <v>31660.606125000002</v>
      </c>
      <c r="H83">
        <f>2^(LOG(F83/Dashboard!$C$4,2)/LOG(Dashboard!$D$4/Dashboard!$C$4,2))-1</f>
        <v>0.58662393787612954</v>
      </c>
      <c r="I83" s="14" t="s">
        <v>55</v>
      </c>
      <c r="K83" s="17">
        <v>10.80339220202</v>
      </c>
      <c r="L83" s="19">
        <v>4.8662236179520004</v>
      </c>
      <c r="T83" s="39">
        <v>416.4</v>
      </c>
      <c r="U83" s="39">
        <v>2133.04</v>
      </c>
      <c r="V83" s="35">
        <v>42579.218767420003</v>
      </c>
      <c r="W83" s="40">
        <v>9.9954863503884904E-3</v>
      </c>
    </row>
    <row r="84" spans="1:23" x14ac:dyDescent="0.2">
      <c r="A84" s="14" t="s">
        <v>438</v>
      </c>
      <c r="B84" s="14" t="s">
        <v>443</v>
      </c>
      <c r="C84" s="15" t="s">
        <v>132</v>
      </c>
      <c r="D84" s="35">
        <v>4</v>
      </c>
      <c r="E84" s="35">
        <v>11</v>
      </c>
      <c r="F84">
        <v>55865.137000000002</v>
      </c>
      <c r="G84">
        <f>F84-Dashboard!$B$4</f>
        <v>55840.542125</v>
      </c>
      <c r="H84">
        <f>2^(LOG(F84/Dashboard!$C$4,2)/LOG(Dashboard!$D$4/Dashboard!$C$4,2))-1</f>
        <v>1.0338578183402243</v>
      </c>
      <c r="I84" s="14" t="s">
        <v>55</v>
      </c>
      <c r="K84" s="17">
        <v>10.80339220202</v>
      </c>
      <c r="L84" s="19">
        <v>4.8662236179520004</v>
      </c>
      <c r="T84" s="39">
        <v>416.4</v>
      </c>
      <c r="U84" s="39">
        <v>2133.04</v>
      </c>
      <c r="V84" s="35">
        <v>42579.218767420003</v>
      </c>
      <c r="W84" s="40">
        <v>9.9954863503884904E-3</v>
      </c>
    </row>
    <row r="85" spans="1:23" x14ac:dyDescent="0.2">
      <c r="A85" s="14" t="s">
        <v>438</v>
      </c>
      <c r="B85" s="14" t="s">
        <v>443</v>
      </c>
      <c r="C85" s="15" t="s">
        <v>133</v>
      </c>
      <c r="D85" s="35">
        <v>4</v>
      </c>
      <c r="E85" s="35">
        <v>12</v>
      </c>
      <c r="F85">
        <v>7476.8159999999998</v>
      </c>
      <c r="G85">
        <f>F85-Dashboard!$B$4</f>
        <v>7452.221125</v>
      </c>
      <c r="H85">
        <f>2^(LOG(F85/Dashboard!$C$4,2)/LOG(Dashboard!$D$4/Dashboard!$C$4,2))-1</f>
        <v>-0.15695076294512678</v>
      </c>
      <c r="I85" s="14" t="s">
        <v>55</v>
      </c>
      <c r="K85" s="17">
        <v>10.89001089001</v>
      </c>
      <c r="M85" s="21">
        <v>6.4350064350059993E-2</v>
      </c>
      <c r="T85" s="39">
        <v>394</v>
      </c>
      <c r="V85" s="35">
        <v>40404</v>
      </c>
      <c r="W85" s="40">
        <v>1.0001485001485001E-2</v>
      </c>
    </row>
    <row r="86" spans="1:23" x14ac:dyDescent="0.2">
      <c r="A86" s="14" t="s">
        <v>438</v>
      </c>
      <c r="B86" s="14" t="s">
        <v>443</v>
      </c>
      <c r="C86" s="15" t="s">
        <v>134</v>
      </c>
      <c r="D86" s="35">
        <v>4</v>
      </c>
      <c r="E86" s="35">
        <v>13</v>
      </c>
      <c r="F86">
        <v>9437.2870000000003</v>
      </c>
      <c r="G86">
        <f>F86-Dashboard!$B$4</f>
        <v>9412.6921249999996</v>
      </c>
      <c r="H86">
        <f>2^(LOG(F86/Dashboard!$C$4,2)/LOG(Dashboard!$D$4/Dashboard!$C$4,2))-1</f>
        <v>-6.6450357513356817E-2</v>
      </c>
      <c r="I86" s="14" t="s">
        <v>55</v>
      </c>
      <c r="K86" s="17">
        <v>10.89001089001</v>
      </c>
      <c r="M86" s="21">
        <v>6.4350064350059993E-2</v>
      </c>
      <c r="T86" s="39">
        <v>394</v>
      </c>
      <c r="V86" s="35">
        <v>40404</v>
      </c>
      <c r="W86" s="40">
        <v>1.0001485001485001E-2</v>
      </c>
    </row>
    <row r="87" spans="1:23" x14ac:dyDescent="0.2">
      <c r="A87" s="14" t="s">
        <v>438</v>
      </c>
      <c r="B87" s="14" t="s">
        <v>443</v>
      </c>
      <c r="C87" s="15" t="s">
        <v>135</v>
      </c>
      <c r="D87" s="35">
        <v>4</v>
      </c>
      <c r="E87" s="35">
        <v>14</v>
      </c>
      <c r="F87">
        <v>7216.0519999999997</v>
      </c>
      <c r="G87">
        <f>F87-Dashboard!$B$4</f>
        <v>7191.4571249999999</v>
      </c>
      <c r="H87">
        <f>2^(LOG(F87/Dashboard!$C$4,2)/LOG(Dashboard!$D$4/Dashboard!$C$4,2))-1</f>
        <v>-0.16995449313037958</v>
      </c>
      <c r="I87" s="22" t="s">
        <v>60</v>
      </c>
      <c r="J87" s="23">
        <v>9.9990099990099992</v>
      </c>
      <c r="R87" s="23">
        <v>9.9990099990099992</v>
      </c>
      <c r="T87" s="39">
        <v>363.6</v>
      </c>
      <c r="V87" s="35">
        <v>40404</v>
      </c>
      <c r="W87" s="40">
        <v>9.9990099990099994E-3</v>
      </c>
    </row>
    <row r="88" spans="1:23" x14ac:dyDescent="0.2">
      <c r="A88" s="14" t="s">
        <v>438</v>
      </c>
      <c r="B88" s="14" t="s">
        <v>443</v>
      </c>
      <c r="C88" s="15" t="s">
        <v>136</v>
      </c>
      <c r="D88" s="35">
        <v>4</v>
      </c>
      <c r="E88" s="35">
        <v>15</v>
      </c>
      <c r="F88">
        <v>11347.977000000001</v>
      </c>
      <c r="G88">
        <f>F88-Dashboard!$B$4</f>
        <v>11323.382125</v>
      </c>
      <c r="H88">
        <f>2^(LOG(F88/Dashboard!$C$4,2)/LOG(Dashboard!$D$4/Dashboard!$C$4,2))-1</f>
        <v>1.204585986422102E-2</v>
      </c>
      <c r="I88" s="22" t="s">
        <v>60</v>
      </c>
      <c r="J88" s="23">
        <v>9.9990099990099992</v>
      </c>
      <c r="R88" s="23">
        <v>9.9990099990099992</v>
      </c>
      <c r="T88" s="39">
        <v>363.6</v>
      </c>
      <c r="V88" s="35">
        <v>40404</v>
      </c>
      <c r="W88" s="40">
        <v>9.9990099990099994E-3</v>
      </c>
    </row>
    <row r="89" spans="1:23" x14ac:dyDescent="0.2">
      <c r="A89" s="14" t="s">
        <v>438</v>
      </c>
      <c r="B89" s="14" t="s">
        <v>443</v>
      </c>
      <c r="C89" s="15" t="s">
        <v>137</v>
      </c>
      <c r="D89" s="35">
        <v>4</v>
      </c>
      <c r="E89" s="35">
        <v>16</v>
      </c>
      <c r="F89">
        <v>46923.300999999999</v>
      </c>
      <c r="G89">
        <f>F89-Dashboard!$B$4</f>
        <v>46898.706124999997</v>
      </c>
      <c r="H89">
        <f>2^(LOG(F89/Dashboard!$C$4,2)/LOG(Dashboard!$D$4/Dashboard!$C$4,2))-1</f>
        <v>0.88429574779680342</v>
      </c>
      <c r="I89" s="14" t="s">
        <v>446</v>
      </c>
      <c r="T89" s="39">
        <v>404</v>
      </c>
      <c r="V89" s="35">
        <v>40404</v>
      </c>
      <c r="W89" s="40">
        <v>9.9990099990099994E-3</v>
      </c>
    </row>
    <row r="90" spans="1:23" x14ac:dyDescent="0.2">
      <c r="A90" s="14" t="s">
        <v>438</v>
      </c>
      <c r="B90" s="14" t="s">
        <v>443</v>
      </c>
      <c r="C90" s="15" t="s">
        <v>138</v>
      </c>
      <c r="D90" s="35">
        <v>4</v>
      </c>
      <c r="E90" s="35">
        <v>17</v>
      </c>
      <c r="F90">
        <v>72319.351999999999</v>
      </c>
      <c r="G90">
        <f>F90-Dashboard!$B$4</f>
        <v>72294.757125000004</v>
      </c>
      <c r="H90">
        <f>2^(LOG(F90/Dashboard!$C$4,2)/LOG(Dashboard!$D$4/Dashboard!$C$4,2))-1</f>
        <v>1.2772701019230928</v>
      </c>
      <c r="I90" s="14" t="s">
        <v>446</v>
      </c>
      <c r="T90" s="39">
        <v>404</v>
      </c>
      <c r="V90" s="35">
        <v>40404</v>
      </c>
      <c r="W90" s="40">
        <v>9.9990099990099994E-3</v>
      </c>
    </row>
    <row r="91" spans="1:23" x14ac:dyDescent="0.2">
      <c r="A91" s="14" t="s">
        <v>438</v>
      </c>
      <c r="B91" s="14" t="s">
        <v>443</v>
      </c>
      <c r="C91" s="15" t="s">
        <v>139</v>
      </c>
      <c r="D91" s="35">
        <v>4</v>
      </c>
      <c r="E91" s="35">
        <v>18</v>
      </c>
      <c r="F91">
        <v>46077.004000000001</v>
      </c>
      <c r="G91">
        <f>F91-Dashboard!$B$4</f>
        <v>46052.409124999998</v>
      </c>
      <c r="H91">
        <f>2^(LOG(F91/Dashboard!$C$4,2)/LOG(Dashboard!$D$4/Dashboard!$C$4,2))-1</f>
        <v>0.86933788661324485</v>
      </c>
      <c r="I91" s="24" t="s">
        <v>65</v>
      </c>
      <c r="J91" s="25">
        <v>0.5742005742006</v>
      </c>
      <c r="N91" s="25">
        <v>0.5742005742006</v>
      </c>
      <c r="T91" s="39">
        <v>401.6</v>
      </c>
      <c r="V91" s="35">
        <v>40404</v>
      </c>
      <c r="W91" s="40">
        <v>9.9970299970299995E-3</v>
      </c>
    </row>
    <row r="92" spans="1:23" x14ac:dyDescent="0.2">
      <c r="A92" s="14" t="s">
        <v>438</v>
      </c>
      <c r="B92" s="14" t="s">
        <v>443</v>
      </c>
      <c r="C92" s="15" t="s">
        <v>140</v>
      </c>
      <c r="D92" s="35">
        <v>4</v>
      </c>
      <c r="E92" s="35">
        <v>19</v>
      </c>
      <c r="F92">
        <v>54878.976999999999</v>
      </c>
      <c r="G92">
        <f>F92-Dashboard!$B$4</f>
        <v>54854.382124999996</v>
      </c>
      <c r="H92">
        <f>2^(LOG(F92/Dashboard!$C$4,2)/LOG(Dashboard!$D$4/Dashboard!$C$4,2))-1</f>
        <v>1.018057498901995</v>
      </c>
      <c r="I92" s="24" t="s">
        <v>65</v>
      </c>
      <c r="J92" s="25">
        <v>0.5742005742006</v>
      </c>
      <c r="N92" s="25">
        <v>0.5742005742006</v>
      </c>
      <c r="T92" s="39">
        <v>401.6</v>
      </c>
      <c r="V92" s="35">
        <v>40404</v>
      </c>
      <c r="W92" s="40">
        <v>9.9970299970299995E-3</v>
      </c>
    </row>
    <row r="93" spans="1:23" x14ac:dyDescent="0.2">
      <c r="A93" s="14" t="s">
        <v>438</v>
      </c>
      <c r="B93" s="14" t="s">
        <v>443</v>
      </c>
      <c r="C93" s="15" t="s">
        <v>141</v>
      </c>
      <c r="D93" s="35">
        <v>4</v>
      </c>
      <c r="E93" s="35">
        <v>20</v>
      </c>
      <c r="F93">
        <v>41873.961000000003</v>
      </c>
      <c r="G93">
        <f>F93-Dashboard!$B$4</f>
        <v>41849.366125</v>
      </c>
      <c r="H93">
        <f>2^(LOG(F93/Dashboard!$C$4,2)/LOG(Dashboard!$D$4/Dashboard!$C$4,2))-1</f>
        <v>0.79265859467778199</v>
      </c>
      <c r="I93" s="26" t="s">
        <v>68</v>
      </c>
      <c r="J93" s="27">
        <v>0.5742005742006</v>
      </c>
      <c r="O93" s="27">
        <v>0.5742005742006</v>
      </c>
      <c r="T93" s="39">
        <v>401.6</v>
      </c>
      <c r="V93" s="35">
        <v>40404</v>
      </c>
      <c r="W93" s="40">
        <v>9.9970299970299995E-3</v>
      </c>
    </row>
    <row r="94" spans="1:23" x14ac:dyDescent="0.2">
      <c r="A94" s="14" t="s">
        <v>438</v>
      </c>
      <c r="B94" s="14" t="s">
        <v>443</v>
      </c>
      <c r="C94" s="15" t="s">
        <v>142</v>
      </c>
      <c r="D94" s="35">
        <v>4</v>
      </c>
      <c r="E94" s="35">
        <v>21</v>
      </c>
      <c r="F94">
        <v>52112.508000000002</v>
      </c>
      <c r="G94">
        <f>F94-Dashboard!$B$4</f>
        <v>52087.913124999999</v>
      </c>
      <c r="H94">
        <f>2^(LOG(F94/Dashboard!$C$4,2)/LOG(Dashboard!$D$4/Dashboard!$C$4,2))-1</f>
        <v>0.97286178162624615</v>
      </c>
      <c r="I94" s="26" t="s">
        <v>68</v>
      </c>
      <c r="J94" s="27">
        <v>0.5742005742006</v>
      </c>
      <c r="O94" s="27">
        <v>0.5742005742006</v>
      </c>
      <c r="T94" s="39">
        <v>401.6</v>
      </c>
      <c r="V94" s="35">
        <v>40404</v>
      </c>
      <c r="W94" s="40">
        <v>9.9970299970299995E-3</v>
      </c>
    </row>
    <row r="95" spans="1:23" x14ac:dyDescent="0.2">
      <c r="A95" s="14" t="s">
        <v>438</v>
      </c>
      <c r="B95" s="14" t="s">
        <v>443</v>
      </c>
      <c r="C95" s="15" t="s">
        <v>143</v>
      </c>
      <c r="D95" s="35">
        <v>4</v>
      </c>
      <c r="E95" s="35">
        <v>22</v>
      </c>
      <c r="F95">
        <v>4928.4399999999996</v>
      </c>
      <c r="G95">
        <f>F95-Dashboard!$B$4</f>
        <v>4903.8451249999998</v>
      </c>
      <c r="H95">
        <f>2^(LOG(F95/Dashboard!$C$4,2)/LOG(Dashboard!$D$4/Dashboard!$C$4,2))-1</f>
        <v>-0.29758969827443604</v>
      </c>
      <c r="I95" s="14" t="s">
        <v>71</v>
      </c>
      <c r="N95" s="25">
        <v>0.17325017325020001</v>
      </c>
      <c r="O95" s="27">
        <v>0.17325017325020001</v>
      </c>
      <c r="S95" s="28">
        <v>0.5742005742006</v>
      </c>
      <c r="T95" s="39">
        <v>400.4</v>
      </c>
      <c r="V95" s="35">
        <v>40404</v>
      </c>
      <c r="W95" s="40">
        <v>1.000198000198E-2</v>
      </c>
    </row>
    <row r="96" spans="1:23" x14ac:dyDescent="0.2">
      <c r="A96" s="14" t="s">
        <v>438</v>
      </c>
      <c r="B96" s="14" t="s">
        <v>443</v>
      </c>
      <c r="C96" s="15" t="s">
        <v>144</v>
      </c>
      <c r="D96" s="35">
        <v>4</v>
      </c>
      <c r="E96" s="35">
        <v>23</v>
      </c>
      <c r="F96">
        <v>4847.84</v>
      </c>
      <c r="G96">
        <f>F96-Dashboard!$B$4</f>
        <v>4823.2451250000004</v>
      </c>
      <c r="H96">
        <f>2^(LOG(F96/Dashboard!$C$4,2)/LOG(Dashboard!$D$4/Dashboard!$C$4,2))-1</f>
        <v>-0.30264322580691694</v>
      </c>
      <c r="I96" s="14" t="s">
        <v>71</v>
      </c>
      <c r="N96" s="25">
        <v>0.17325017325020001</v>
      </c>
      <c r="O96" s="27">
        <v>0.17325017325020001</v>
      </c>
      <c r="S96" s="28">
        <v>0.5742005742006</v>
      </c>
      <c r="T96" s="39">
        <v>400.4</v>
      </c>
      <c r="V96" s="35">
        <v>40404</v>
      </c>
      <c r="W96" s="40">
        <v>1.000198000198E-2</v>
      </c>
    </row>
    <row r="97" spans="1:23" x14ac:dyDescent="0.2">
      <c r="A97" s="14" t="s">
        <v>438</v>
      </c>
      <c r="B97" s="14" t="s">
        <v>443</v>
      </c>
      <c r="C97" s="15" t="s">
        <v>145</v>
      </c>
      <c r="D97" s="35">
        <v>4</v>
      </c>
      <c r="E97" s="35">
        <v>24</v>
      </c>
      <c r="F97">
        <v>35.558999999999997</v>
      </c>
      <c r="G97">
        <f>F97-Dashboard!$B$4</f>
        <v>10.964124999999999</v>
      </c>
      <c r="H97">
        <f>2^(LOG(F97/Dashboard!$C$4,2)/LOG(Dashboard!$D$4/Dashboard!$C$4,2))-1</f>
        <v>-0.91895504988694898</v>
      </c>
      <c r="I97" s="14" t="s">
        <v>445</v>
      </c>
    </row>
    <row r="98" spans="1:23" x14ac:dyDescent="0.2">
      <c r="A98" s="14" t="s">
        <v>438</v>
      </c>
      <c r="B98" s="14" t="s">
        <v>443</v>
      </c>
      <c r="C98" s="15" t="s">
        <v>146</v>
      </c>
      <c r="D98" s="35">
        <v>5</v>
      </c>
      <c r="E98" s="35">
        <v>1</v>
      </c>
      <c r="F98">
        <v>48587.449000000001</v>
      </c>
      <c r="G98">
        <f>F98-Dashboard!$B$4</f>
        <v>48562.854124999998</v>
      </c>
      <c r="H98">
        <f>2^(LOG(F98/Dashboard!$C$4,2)/LOG(Dashboard!$D$4/Dashboard!$C$4,2))-1</f>
        <v>0.91327254010576819</v>
      </c>
      <c r="I98" s="16" t="s">
        <v>43</v>
      </c>
      <c r="J98" s="17">
        <v>2.4007524007519998</v>
      </c>
      <c r="K98" s="17">
        <v>2.4007524007519998</v>
      </c>
      <c r="T98" s="39">
        <v>402</v>
      </c>
      <c r="V98" s="35">
        <v>40404</v>
      </c>
      <c r="W98" s="40">
        <v>9.9975249975250008E-3</v>
      </c>
    </row>
    <row r="99" spans="1:23" x14ac:dyDescent="0.2">
      <c r="A99" s="14" t="s">
        <v>438</v>
      </c>
      <c r="B99" s="14" t="s">
        <v>443</v>
      </c>
      <c r="C99" s="15" t="s">
        <v>147</v>
      </c>
      <c r="D99" s="35">
        <v>5</v>
      </c>
      <c r="E99" s="35">
        <v>2</v>
      </c>
      <c r="F99">
        <v>81936.797000000006</v>
      </c>
      <c r="G99">
        <f>F99-Dashboard!$B$4</f>
        <v>81912.202125000011</v>
      </c>
      <c r="H99">
        <f>2^(LOG(F99/Dashboard!$C$4,2)/LOG(Dashboard!$D$4/Dashboard!$C$4,2))-1</f>
        <v>1.4052439792785374</v>
      </c>
      <c r="I99" s="16" t="s">
        <v>43</v>
      </c>
      <c r="J99" s="17">
        <v>2.4007524007519998</v>
      </c>
      <c r="K99" s="17">
        <v>2.4007524007519998</v>
      </c>
      <c r="T99" s="39">
        <v>402</v>
      </c>
      <c r="V99" s="35">
        <v>40404</v>
      </c>
      <c r="W99" s="40">
        <v>9.9975249975250008E-3</v>
      </c>
    </row>
    <row r="100" spans="1:23" x14ac:dyDescent="0.2">
      <c r="A100" s="14" t="s">
        <v>438</v>
      </c>
      <c r="B100" s="14" t="s">
        <v>443</v>
      </c>
      <c r="C100" s="15" t="s">
        <v>148</v>
      </c>
      <c r="D100" s="35">
        <v>5</v>
      </c>
      <c r="E100" s="35">
        <v>3</v>
      </c>
      <c r="F100">
        <v>80215.758000000002</v>
      </c>
      <c r="G100">
        <f>F100-Dashboard!$B$4</f>
        <v>80191.163125000006</v>
      </c>
      <c r="H100">
        <f>2^(LOG(F100/Dashboard!$C$4,2)/LOG(Dashboard!$D$4/Dashboard!$C$4,2))-1</f>
        <v>1.3829891185937089</v>
      </c>
      <c r="I100" s="16" t="s">
        <v>43</v>
      </c>
      <c r="J100" s="17">
        <v>2.4007524007519998</v>
      </c>
      <c r="K100" s="17">
        <v>2.4007524007519998</v>
      </c>
      <c r="T100" s="39">
        <v>402</v>
      </c>
      <c r="V100" s="35">
        <v>40404</v>
      </c>
      <c r="W100" s="40">
        <v>9.9975249975250008E-3</v>
      </c>
    </row>
    <row r="101" spans="1:23" x14ac:dyDescent="0.2">
      <c r="A101" s="14" t="s">
        <v>438</v>
      </c>
      <c r="B101" s="14" t="s">
        <v>443</v>
      </c>
      <c r="C101" s="15" t="s">
        <v>149</v>
      </c>
      <c r="D101" s="35">
        <v>5</v>
      </c>
      <c r="E101" s="35">
        <v>4</v>
      </c>
      <c r="F101">
        <v>63991.491999999998</v>
      </c>
      <c r="G101">
        <f>F101-Dashboard!$B$4</f>
        <v>63966.897124999996</v>
      </c>
      <c r="H101">
        <f>2^(LOG(F101/Dashboard!$C$4,2)/LOG(Dashboard!$D$4/Dashboard!$C$4,2))-1</f>
        <v>1.1584808819468786</v>
      </c>
      <c r="I101" s="18" t="s">
        <v>47</v>
      </c>
      <c r="J101" s="19">
        <v>1.0389803438909999</v>
      </c>
      <c r="L101" s="19">
        <v>1.0389803438909999</v>
      </c>
      <c r="T101" s="39">
        <v>430.8</v>
      </c>
      <c r="U101" s="39">
        <v>2684.08</v>
      </c>
      <c r="V101" s="35">
        <v>43119.198802400002</v>
      </c>
      <c r="W101" s="40">
        <v>9.9909091997331702E-3</v>
      </c>
    </row>
    <row r="102" spans="1:23" x14ac:dyDescent="0.2">
      <c r="A102" s="14" t="s">
        <v>438</v>
      </c>
      <c r="B102" s="14" t="s">
        <v>443</v>
      </c>
      <c r="C102" s="15" t="s">
        <v>150</v>
      </c>
      <c r="D102" s="35">
        <v>5</v>
      </c>
      <c r="E102" s="35">
        <v>5</v>
      </c>
      <c r="F102">
        <v>63536.34</v>
      </c>
      <c r="G102">
        <f>F102-Dashboard!$B$4</f>
        <v>63511.745124999994</v>
      </c>
      <c r="H102">
        <f>2^(LOG(F102/Dashboard!$C$4,2)/LOG(Dashboard!$D$4/Dashboard!$C$4,2))-1</f>
        <v>1.1517445659045342</v>
      </c>
      <c r="I102" s="18" t="s">
        <v>47</v>
      </c>
      <c r="J102" s="19">
        <v>1.0389803438909999</v>
      </c>
      <c r="L102" s="19">
        <v>1.0389803438909999</v>
      </c>
      <c r="T102" s="39">
        <v>430.8</v>
      </c>
      <c r="U102" s="39">
        <v>2684.08</v>
      </c>
      <c r="V102" s="35">
        <v>43119.198802400002</v>
      </c>
      <c r="W102" s="40">
        <v>9.9909091997331702E-3</v>
      </c>
    </row>
    <row r="103" spans="1:23" x14ac:dyDescent="0.2">
      <c r="A103" s="14" t="s">
        <v>438</v>
      </c>
      <c r="B103" s="14" t="s">
        <v>443</v>
      </c>
      <c r="C103" s="15" t="s">
        <v>151</v>
      </c>
      <c r="D103" s="35">
        <v>5</v>
      </c>
      <c r="E103" s="35">
        <v>6</v>
      </c>
      <c r="F103">
        <v>44647.542999999998</v>
      </c>
      <c r="G103">
        <f>F103-Dashboard!$B$4</f>
        <v>44622.948124999995</v>
      </c>
      <c r="H103">
        <f>2^(LOG(F103/Dashboard!$C$4,2)/LOG(Dashboard!$D$4/Dashboard!$C$4,2))-1</f>
        <v>0.84371798044830038</v>
      </c>
      <c r="I103" s="18" t="s">
        <v>47</v>
      </c>
      <c r="J103" s="19">
        <v>1.0389803438909999</v>
      </c>
      <c r="L103" s="19">
        <v>1.0389803438909999</v>
      </c>
      <c r="T103" s="39">
        <v>430.8</v>
      </c>
      <c r="U103" s="39">
        <v>2684.08</v>
      </c>
      <c r="V103" s="35">
        <v>43119.198802400002</v>
      </c>
      <c r="W103" s="40">
        <v>9.9909091997331702E-3</v>
      </c>
    </row>
    <row r="104" spans="1:23" x14ac:dyDescent="0.2">
      <c r="A104" s="14" t="s">
        <v>438</v>
      </c>
      <c r="B104" s="14" t="s">
        <v>443</v>
      </c>
      <c r="C104" s="15" t="s">
        <v>152</v>
      </c>
      <c r="D104" s="35">
        <v>5</v>
      </c>
      <c r="E104" s="35">
        <v>7</v>
      </c>
      <c r="F104">
        <v>10959.200999999999</v>
      </c>
      <c r="G104">
        <f>F104-Dashboard!$B$4</f>
        <v>10934.606124999998</v>
      </c>
      <c r="H104">
        <f>2^(LOG(F104/Dashboard!$C$4,2)/LOG(Dashboard!$D$4/Dashboard!$C$4,2))-1</f>
        <v>-3.2857560681728293E-3</v>
      </c>
      <c r="I104" s="20" t="s">
        <v>51</v>
      </c>
      <c r="J104" s="21">
        <v>2.079002079002E-2</v>
      </c>
      <c r="M104" s="21">
        <v>2.079002079002E-2</v>
      </c>
      <c r="T104" s="39">
        <v>403.6</v>
      </c>
      <c r="V104" s="35">
        <v>40404</v>
      </c>
      <c r="W104" s="40">
        <v>9.9995049995050007E-3</v>
      </c>
    </row>
    <row r="105" spans="1:23" x14ac:dyDescent="0.2">
      <c r="A105" s="14" t="s">
        <v>438</v>
      </c>
      <c r="B105" s="14" t="s">
        <v>443</v>
      </c>
      <c r="C105" s="15" t="s">
        <v>153</v>
      </c>
      <c r="D105" s="35">
        <v>5</v>
      </c>
      <c r="E105" s="35">
        <v>8</v>
      </c>
      <c r="F105">
        <v>8479.5720000000001</v>
      </c>
      <c r="G105">
        <f>F105-Dashboard!$B$4</f>
        <v>8454.9771249999994</v>
      </c>
      <c r="H105">
        <f>2^(LOG(F105/Dashboard!$C$4,2)/LOG(Dashboard!$D$4/Dashboard!$C$4,2))-1</f>
        <v>-0.10918597795379725</v>
      </c>
      <c r="I105" s="20" t="s">
        <v>51</v>
      </c>
      <c r="J105" s="21">
        <v>2.079002079002E-2</v>
      </c>
      <c r="M105" s="21">
        <v>2.079002079002E-2</v>
      </c>
      <c r="T105" s="39">
        <v>403.6</v>
      </c>
      <c r="V105" s="35">
        <v>40404</v>
      </c>
      <c r="W105" s="40">
        <v>9.9995049995050007E-3</v>
      </c>
    </row>
    <row r="106" spans="1:23" x14ac:dyDescent="0.2">
      <c r="A106" s="14" t="s">
        <v>438</v>
      </c>
      <c r="B106" s="14" t="s">
        <v>443</v>
      </c>
      <c r="C106" s="15" t="s">
        <v>154</v>
      </c>
      <c r="D106" s="35">
        <v>5</v>
      </c>
      <c r="E106" s="35">
        <v>9</v>
      </c>
      <c r="F106">
        <v>10383.148999999999</v>
      </c>
      <c r="G106">
        <f>F106-Dashboard!$B$4</f>
        <v>10358.554124999999</v>
      </c>
      <c r="H106">
        <f>2^(LOG(F106/Dashboard!$C$4,2)/LOG(Dashboard!$D$4/Dashboard!$C$4,2))-1</f>
        <v>-2.6575834569310453E-2</v>
      </c>
      <c r="I106" s="20" t="s">
        <v>51</v>
      </c>
      <c r="J106" s="21">
        <v>2.079002079002E-2</v>
      </c>
      <c r="M106" s="21">
        <v>2.079002079002E-2</v>
      </c>
      <c r="T106" s="39">
        <v>403.6</v>
      </c>
      <c r="V106" s="35">
        <v>40404</v>
      </c>
      <c r="W106" s="40">
        <v>9.9995049995050007E-3</v>
      </c>
    </row>
    <row r="107" spans="1:23" x14ac:dyDescent="0.2">
      <c r="A107" s="14" t="s">
        <v>438</v>
      </c>
      <c r="B107" s="14" t="s">
        <v>443</v>
      </c>
      <c r="C107" s="15" t="s">
        <v>155</v>
      </c>
      <c r="D107" s="35">
        <v>5</v>
      </c>
      <c r="E107" s="35">
        <v>10</v>
      </c>
      <c r="F107">
        <v>65857.141000000003</v>
      </c>
      <c r="G107">
        <f>F107-Dashboard!$B$4</f>
        <v>65832.546125000008</v>
      </c>
      <c r="H107">
        <f>2^(LOG(F107/Dashboard!$C$4,2)/LOG(Dashboard!$D$4/Dashboard!$C$4,2))-1</f>
        <v>1.1858150344112635</v>
      </c>
      <c r="I107" s="14" t="s">
        <v>55</v>
      </c>
      <c r="K107" s="17">
        <v>2.3955895171439998</v>
      </c>
      <c r="L107" s="19">
        <v>1.052180493804</v>
      </c>
      <c r="T107" s="39">
        <v>423.6</v>
      </c>
      <c r="U107" s="39">
        <v>2148.16</v>
      </c>
      <c r="V107" s="35">
        <v>42578.246093510003</v>
      </c>
      <c r="W107" s="40">
        <v>9.9966541380115698E-3</v>
      </c>
    </row>
    <row r="108" spans="1:23" x14ac:dyDescent="0.2">
      <c r="A108" s="14" t="s">
        <v>438</v>
      </c>
      <c r="B108" s="14" t="s">
        <v>443</v>
      </c>
      <c r="C108" s="15" t="s">
        <v>156</v>
      </c>
      <c r="D108" s="35">
        <v>5</v>
      </c>
      <c r="E108" s="35">
        <v>11</v>
      </c>
      <c r="F108">
        <v>91122.804999999993</v>
      </c>
      <c r="G108">
        <f>F108-Dashboard!$B$4</f>
        <v>91098.210124999998</v>
      </c>
      <c r="H108">
        <f>2^(LOG(F108/Dashboard!$C$4,2)/LOG(Dashboard!$D$4/Dashboard!$C$4,2))-1</f>
        <v>1.5198061670026037</v>
      </c>
      <c r="I108" s="14" t="s">
        <v>55</v>
      </c>
      <c r="K108" s="17">
        <v>2.3955895171439998</v>
      </c>
      <c r="L108" s="19">
        <v>1.052180493804</v>
      </c>
      <c r="T108" s="39">
        <v>423.6</v>
      </c>
      <c r="U108" s="39">
        <v>2148.16</v>
      </c>
      <c r="V108" s="35">
        <v>42578.246093510003</v>
      </c>
      <c r="W108" s="40">
        <v>9.9966541380115698E-3</v>
      </c>
    </row>
    <row r="109" spans="1:23" x14ac:dyDescent="0.2">
      <c r="A109" s="14" t="s">
        <v>438</v>
      </c>
      <c r="B109" s="14" t="s">
        <v>443</v>
      </c>
      <c r="C109" s="15" t="s">
        <v>157</v>
      </c>
      <c r="D109" s="35">
        <v>5</v>
      </c>
      <c r="E109" s="35">
        <v>12</v>
      </c>
      <c r="F109">
        <v>16620.150000000001</v>
      </c>
      <c r="G109">
        <f>F109-Dashboard!$B$4</f>
        <v>16595.555125000003</v>
      </c>
      <c r="H109">
        <f>2^(LOG(F109/Dashboard!$C$4,2)/LOG(Dashboard!$D$4/Dashboard!$C$4,2))-1</f>
        <v>0.19609736712179981</v>
      </c>
      <c r="I109" s="14" t="s">
        <v>55</v>
      </c>
      <c r="K109" s="17">
        <v>2.4007524007519998</v>
      </c>
      <c r="M109" s="21">
        <v>2.079002079002E-2</v>
      </c>
      <c r="T109" s="39">
        <v>401.6</v>
      </c>
      <c r="V109" s="35">
        <v>40404</v>
      </c>
      <c r="W109" s="40">
        <v>9.9980199980200003E-3</v>
      </c>
    </row>
    <row r="110" spans="1:23" x14ac:dyDescent="0.2">
      <c r="A110" s="14" t="s">
        <v>438</v>
      </c>
      <c r="B110" s="14" t="s">
        <v>443</v>
      </c>
      <c r="C110" s="15" t="s">
        <v>158</v>
      </c>
      <c r="D110" s="35">
        <v>5</v>
      </c>
      <c r="E110" s="35">
        <v>13</v>
      </c>
      <c r="F110">
        <v>15584.207</v>
      </c>
      <c r="G110">
        <f>F110-Dashboard!$B$4</f>
        <v>15559.612125</v>
      </c>
      <c r="H110">
        <f>2^(LOG(F110/Dashboard!$C$4,2)/LOG(Dashboard!$D$4/Dashboard!$C$4,2))-1</f>
        <v>0.16285959798588601</v>
      </c>
      <c r="I110" s="14" t="s">
        <v>55</v>
      </c>
      <c r="K110" s="17">
        <v>2.4007524007519998</v>
      </c>
      <c r="M110" s="21">
        <v>2.079002079002E-2</v>
      </c>
      <c r="T110" s="39">
        <v>401.6</v>
      </c>
      <c r="V110" s="35">
        <v>40404</v>
      </c>
      <c r="W110" s="40">
        <v>9.9980199980200003E-3</v>
      </c>
    </row>
    <row r="111" spans="1:23" x14ac:dyDescent="0.2">
      <c r="A111" s="14" t="s">
        <v>438</v>
      </c>
      <c r="B111" s="14" t="s">
        <v>443</v>
      </c>
      <c r="C111" s="15" t="s">
        <v>159</v>
      </c>
      <c r="D111" s="35">
        <v>5</v>
      </c>
      <c r="E111" s="35">
        <v>14</v>
      </c>
      <c r="F111">
        <v>13000.272000000001</v>
      </c>
      <c r="G111">
        <f>F111-Dashboard!$B$4</f>
        <v>12975.677125</v>
      </c>
      <c r="H111">
        <f>2^(LOG(F111/Dashboard!$C$4,2)/LOG(Dashboard!$D$4/Dashboard!$C$4,2))-1</f>
        <v>7.4115177988969494E-2</v>
      </c>
      <c r="I111" s="22" t="s">
        <v>60</v>
      </c>
      <c r="J111" s="23">
        <v>9.9990099990099992</v>
      </c>
      <c r="R111" s="23">
        <v>9.9990099990099992</v>
      </c>
      <c r="T111" s="39">
        <v>363.6</v>
      </c>
      <c r="V111" s="35">
        <v>40404</v>
      </c>
      <c r="W111" s="40">
        <v>9.9990099990099994E-3</v>
      </c>
    </row>
    <row r="112" spans="1:23" x14ac:dyDescent="0.2">
      <c r="A112" s="14" t="s">
        <v>438</v>
      </c>
      <c r="B112" s="14" t="s">
        <v>443</v>
      </c>
      <c r="C112" s="15" t="s">
        <v>160</v>
      </c>
      <c r="D112" s="35">
        <v>5</v>
      </c>
      <c r="E112" s="35">
        <v>15</v>
      </c>
      <c r="F112">
        <v>68258.539000000004</v>
      </c>
      <c r="G112">
        <f>F112-Dashboard!$B$4</f>
        <v>68233.944125000009</v>
      </c>
      <c r="H112">
        <f>2^(LOG(F112/Dashboard!$C$4,2)/LOG(Dashboard!$D$4/Dashboard!$C$4,2))-1</f>
        <v>1.2203654990268653</v>
      </c>
      <c r="I112" s="14" t="s">
        <v>447</v>
      </c>
      <c r="T112" s="39">
        <v>430.8</v>
      </c>
      <c r="U112" s="39">
        <v>2688</v>
      </c>
      <c r="V112" s="35">
        <v>43118.879999999997</v>
      </c>
      <c r="W112" s="40">
        <v>9.9909830682058508E-3</v>
      </c>
    </row>
    <row r="113" spans="1:23" x14ac:dyDescent="0.2">
      <c r="A113" s="14" t="s">
        <v>438</v>
      </c>
      <c r="B113" s="14" t="s">
        <v>443</v>
      </c>
      <c r="C113" s="15" t="s">
        <v>161</v>
      </c>
      <c r="D113" s="35">
        <v>5</v>
      </c>
      <c r="E113" s="35">
        <v>16</v>
      </c>
      <c r="F113">
        <v>67815.241999999998</v>
      </c>
      <c r="G113">
        <f>F113-Dashboard!$B$4</f>
        <v>67790.647125000003</v>
      </c>
      <c r="H113">
        <f>2^(LOG(F113/Dashboard!$C$4,2)/LOG(Dashboard!$D$4/Dashboard!$C$4,2))-1</f>
        <v>1.2140395390610608</v>
      </c>
      <c r="I113" s="14" t="s">
        <v>446</v>
      </c>
      <c r="T113" s="39">
        <v>404</v>
      </c>
      <c r="V113" s="35">
        <v>40404</v>
      </c>
      <c r="W113" s="40">
        <v>9.9990099990099994E-3</v>
      </c>
    </row>
    <row r="114" spans="1:23" x14ac:dyDescent="0.2">
      <c r="A114" s="14" t="s">
        <v>438</v>
      </c>
      <c r="B114" s="14" t="s">
        <v>443</v>
      </c>
      <c r="C114" s="15" t="s">
        <v>162</v>
      </c>
      <c r="D114" s="35">
        <v>5</v>
      </c>
      <c r="E114" s="35">
        <v>17</v>
      </c>
      <c r="F114">
        <v>75827.812999999995</v>
      </c>
      <c r="G114">
        <f>F114-Dashboard!$B$4</f>
        <v>75803.218124999999</v>
      </c>
      <c r="H114">
        <f>2^(LOG(F114/Dashboard!$C$4,2)/LOG(Dashboard!$D$4/Dashboard!$C$4,2))-1</f>
        <v>1.3250044468253224</v>
      </c>
      <c r="I114" s="14" t="s">
        <v>446</v>
      </c>
      <c r="T114" s="39">
        <v>404</v>
      </c>
      <c r="V114" s="35">
        <v>40404</v>
      </c>
      <c r="W114" s="40">
        <v>9.9990099990099994E-3</v>
      </c>
    </row>
    <row r="115" spans="1:23" x14ac:dyDescent="0.2">
      <c r="A115" s="14" t="s">
        <v>438</v>
      </c>
      <c r="B115" s="14" t="s">
        <v>443</v>
      </c>
      <c r="C115" s="15" t="s">
        <v>163</v>
      </c>
      <c r="D115" s="35">
        <v>5</v>
      </c>
      <c r="E115" s="35">
        <v>18</v>
      </c>
      <c r="F115">
        <v>65513.406000000003</v>
      </c>
      <c r="G115">
        <f>F115-Dashboard!$B$4</f>
        <v>65488.811125</v>
      </c>
      <c r="H115">
        <f>2^(LOG(F115/Dashboard!$C$4,2)/LOG(Dashboard!$D$4/Dashboard!$C$4,2))-1</f>
        <v>1.1808119003971562</v>
      </c>
      <c r="I115" s="24" t="s">
        <v>65</v>
      </c>
      <c r="J115" s="25">
        <v>0.17325017325020001</v>
      </c>
      <c r="N115" s="25">
        <v>0.17325017325020001</v>
      </c>
      <c r="T115" s="39">
        <v>403.2</v>
      </c>
      <c r="V115" s="35">
        <v>40404</v>
      </c>
      <c r="W115" s="40">
        <v>9.996534996535E-3</v>
      </c>
    </row>
    <row r="116" spans="1:23" x14ac:dyDescent="0.2">
      <c r="A116" s="14" t="s">
        <v>438</v>
      </c>
      <c r="B116" s="14" t="s">
        <v>443</v>
      </c>
      <c r="C116" s="15" t="s">
        <v>164</v>
      </c>
      <c r="D116" s="35">
        <v>5</v>
      </c>
      <c r="E116" s="35">
        <v>19</v>
      </c>
      <c r="F116">
        <v>82941.929999999993</v>
      </c>
      <c r="G116">
        <f>F116-Dashboard!$B$4</f>
        <v>82917.335124999998</v>
      </c>
      <c r="H116">
        <f>2^(LOG(F116/Dashboard!$C$4,2)/LOG(Dashboard!$D$4/Dashboard!$C$4,2))-1</f>
        <v>1.4181200333504531</v>
      </c>
      <c r="I116" s="24" t="s">
        <v>65</v>
      </c>
      <c r="J116" s="25">
        <v>0.17325017325020001</v>
      </c>
      <c r="N116" s="25">
        <v>0.17325017325020001</v>
      </c>
      <c r="T116" s="39">
        <v>403.2</v>
      </c>
      <c r="V116" s="35">
        <v>40404</v>
      </c>
      <c r="W116" s="40">
        <v>9.996534996535E-3</v>
      </c>
    </row>
    <row r="117" spans="1:23" x14ac:dyDescent="0.2">
      <c r="A117" s="14" t="s">
        <v>438</v>
      </c>
      <c r="B117" s="14" t="s">
        <v>443</v>
      </c>
      <c r="C117" s="15" t="s">
        <v>165</v>
      </c>
      <c r="D117" s="35">
        <v>5</v>
      </c>
      <c r="E117" s="35">
        <v>20</v>
      </c>
      <c r="F117">
        <v>75465.108999999997</v>
      </c>
      <c r="G117">
        <f>F117-Dashboard!$B$4</f>
        <v>75440.514125000002</v>
      </c>
      <c r="H117">
        <f>2^(LOG(F117/Dashboard!$C$4,2)/LOG(Dashboard!$D$4/Dashboard!$C$4,2))-1</f>
        <v>1.3201280166666378</v>
      </c>
      <c r="I117" s="26" t="s">
        <v>68</v>
      </c>
      <c r="J117" s="27">
        <v>0.17325017325020001</v>
      </c>
      <c r="O117" s="27">
        <v>0.17325017325020001</v>
      </c>
      <c r="T117" s="39">
        <v>403.2</v>
      </c>
      <c r="V117" s="35">
        <v>40404</v>
      </c>
      <c r="W117" s="40">
        <v>9.996534996535E-3</v>
      </c>
    </row>
    <row r="118" spans="1:23" x14ac:dyDescent="0.2">
      <c r="A118" s="14" t="s">
        <v>438</v>
      </c>
      <c r="B118" s="14" t="s">
        <v>443</v>
      </c>
      <c r="C118" s="15" t="s">
        <v>166</v>
      </c>
      <c r="D118" s="35">
        <v>5</v>
      </c>
      <c r="E118" s="35">
        <v>21</v>
      </c>
      <c r="F118">
        <v>65852.398000000001</v>
      </c>
      <c r="G118">
        <f>F118-Dashboard!$B$4</f>
        <v>65827.803125000006</v>
      </c>
      <c r="H118">
        <f>2^(LOG(F118/Dashboard!$C$4,2)/LOG(Dashboard!$D$4/Dashboard!$C$4,2))-1</f>
        <v>1.1857460990668467</v>
      </c>
      <c r="I118" s="26" t="s">
        <v>68</v>
      </c>
      <c r="J118" s="27">
        <v>0.17325017325020001</v>
      </c>
      <c r="O118" s="27">
        <v>0.17325017325020001</v>
      </c>
      <c r="T118" s="39">
        <v>403.2</v>
      </c>
      <c r="V118" s="35">
        <v>40404</v>
      </c>
      <c r="W118" s="40">
        <v>9.996534996535E-3</v>
      </c>
    </row>
    <row r="119" spans="1:23" x14ac:dyDescent="0.2">
      <c r="A119" s="14" t="s">
        <v>438</v>
      </c>
      <c r="B119" s="14" t="s">
        <v>443</v>
      </c>
      <c r="C119" s="15" t="s">
        <v>167</v>
      </c>
      <c r="D119" s="35">
        <v>5</v>
      </c>
      <c r="E119" s="35">
        <v>22</v>
      </c>
      <c r="F119">
        <v>6677.93</v>
      </c>
      <c r="G119">
        <f>F119-Dashboard!$B$4</f>
        <v>6653.3351250000005</v>
      </c>
      <c r="H119">
        <f>2^(LOG(F119/Dashboard!$C$4,2)/LOG(Dashboard!$D$4/Dashboard!$C$4,2))-1</f>
        <v>-0.19765095349858564</v>
      </c>
      <c r="I119" s="14" t="s">
        <v>71</v>
      </c>
      <c r="N119" s="25">
        <v>0.17325017325020001</v>
      </c>
      <c r="O119" s="27">
        <v>0.17325017325020001</v>
      </c>
      <c r="S119" s="28">
        <v>0.17325017325020001</v>
      </c>
      <c r="T119" s="39">
        <v>402</v>
      </c>
      <c r="V119" s="35">
        <v>40404</v>
      </c>
      <c r="W119" s="40">
        <v>1.0001485001485001E-2</v>
      </c>
    </row>
    <row r="120" spans="1:23" x14ac:dyDescent="0.2">
      <c r="A120" s="14" t="s">
        <v>438</v>
      </c>
      <c r="B120" s="14" t="s">
        <v>443</v>
      </c>
      <c r="C120" s="15" t="s">
        <v>168</v>
      </c>
      <c r="D120" s="35">
        <v>5</v>
      </c>
      <c r="E120" s="35">
        <v>23</v>
      </c>
      <c r="F120">
        <v>6168.2539999999999</v>
      </c>
      <c r="G120">
        <f>F120-Dashboard!$B$4</f>
        <v>6143.6591250000001</v>
      </c>
      <c r="H120">
        <f>2^(LOG(F120/Dashboard!$C$4,2)/LOG(Dashboard!$D$4/Dashboard!$C$4,2))-1</f>
        <v>-0.22506565796853906</v>
      </c>
      <c r="I120" s="14" t="s">
        <v>71</v>
      </c>
      <c r="N120" s="25">
        <v>0.17325017325020001</v>
      </c>
      <c r="O120" s="27">
        <v>0.17325017325020001</v>
      </c>
      <c r="S120" s="28">
        <v>0.17325017325020001</v>
      </c>
      <c r="T120" s="39">
        <v>402</v>
      </c>
      <c r="V120" s="35">
        <v>40404</v>
      </c>
      <c r="W120" s="40">
        <v>1.0001485001485001E-2</v>
      </c>
    </row>
    <row r="121" spans="1:23" x14ac:dyDescent="0.2">
      <c r="A121" s="14" t="s">
        <v>438</v>
      </c>
      <c r="B121" s="14" t="s">
        <v>443</v>
      </c>
      <c r="C121" s="15" t="s">
        <v>169</v>
      </c>
      <c r="D121" s="35">
        <v>5</v>
      </c>
      <c r="E121" s="35">
        <v>24</v>
      </c>
      <c r="F121">
        <v>28.446999999999999</v>
      </c>
      <c r="G121">
        <f>F121-Dashboard!$B$4</f>
        <v>3.8521250000000009</v>
      </c>
      <c r="H121">
        <f>2^(LOG(F121/Dashboard!$C$4,2)/LOG(Dashboard!$D$4/Dashboard!$C$4,2))-1</f>
        <v>-0.9264998441879575</v>
      </c>
      <c r="I121" s="14" t="s">
        <v>445</v>
      </c>
    </row>
    <row r="122" spans="1:23" x14ac:dyDescent="0.2">
      <c r="A122" s="14" t="s">
        <v>438</v>
      </c>
      <c r="B122" s="14" t="s">
        <v>443</v>
      </c>
      <c r="C122" s="15" t="s">
        <v>170</v>
      </c>
      <c r="D122" s="35">
        <v>6</v>
      </c>
      <c r="E122" s="35">
        <v>1</v>
      </c>
      <c r="F122">
        <v>81374.968999999997</v>
      </c>
      <c r="G122">
        <f>F122-Dashboard!$B$4</f>
        <v>81350.374125000002</v>
      </c>
      <c r="H122">
        <f>2^(LOG(F122/Dashboard!$C$4,2)/LOG(Dashboard!$D$4/Dashboard!$C$4,2))-1</f>
        <v>1.3980080857848396</v>
      </c>
      <c r="I122" s="16" t="s">
        <v>43</v>
      </c>
      <c r="J122" s="17">
        <v>0.51975051975050002</v>
      </c>
      <c r="K122" s="17">
        <v>0.51975051975050002</v>
      </c>
      <c r="T122" s="39">
        <v>403.6</v>
      </c>
      <c r="V122" s="35">
        <v>40404</v>
      </c>
      <c r="W122" s="40">
        <v>9.9995049995050007E-3</v>
      </c>
    </row>
    <row r="123" spans="1:23" x14ac:dyDescent="0.2">
      <c r="A123" s="14" t="s">
        <v>438</v>
      </c>
      <c r="B123" s="14" t="s">
        <v>443</v>
      </c>
      <c r="C123" s="15" t="s">
        <v>171</v>
      </c>
      <c r="D123" s="35">
        <v>6</v>
      </c>
      <c r="E123" s="35">
        <v>2</v>
      </c>
      <c r="F123">
        <v>57192.663999999997</v>
      </c>
      <c r="G123">
        <f>F123-Dashboard!$B$4</f>
        <v>57168.069124999995</v>
      </c>
      <c r="H123">
        <f>2^(LOG(F123/Dashboard!$C$4,2)/LOG(Dashboard!$D$4/Dashboard!$C$4,2))-1</f>
        <v>1.0548819433367949</v>
      </c>
      <c r="I123" s="16" t="s">
        <v>43</v>
      </c>
      <c r="J123" s="17">
        <v>0.51975051975050002</v>
      </c>
      <c r="K123" s="17">
        <v>0.51975051975050002</v>
      </c>
      <c r="T123" s="39">
        <v>403.6</v>
      </c>
      <c r="V123" s="35">
        <v>40404</v>
      </c>
      <c r="W123" s="40">
        <v>9.9995049995050007E-3</v>
      </c>
    </row>
    <row r="124" spans="1:23" x14ac:dyDescent="0.2">
      <c r="A124" s="14" t="s">
        <v>438</v>
      </c>
      <c r="B124" s="14" t="s">
        <v>443</v>
      </c>
      <c r="C124" s="15" t="s">
        <v>172</v>
      </c>
      <c r="D124" s="35">
        <v>6</v>
      </c>
      <c r="E124" s="35">
        <v>3</v>
      </c>
      <c r="F124">
        <v>71873.679999999993</v>
      </c>
      <c r="G124">
        <f>F124-Dashboard!$B$4</f>
        <v>71849.085124999998</v>
      </c>
      <c r="H124">
        <f>2^(LOG(F124/Dashboard!$C$4,2)/LOG(Dashboard!$D$4/Dashboard!$C$4,2))-1</f>
        <v>1.2711140987594285</v>
      </c>
      <c r="I124" s="16" t="s">
        <v>43</v>
      </c>
      <c r="J124" s="17">
        <v>0.51975051975050002</v>
      </c>
      <c r="K124" s="17">
        <v>0.51975051975050002</v>
      </c>
      <c r="T124" s="39">
        <v>403.6</v>
      </c>
      <c r="V124" s="35">
        <v>40404</v>
      </c>
      <c r="W124" s="40">
        <v>9.9995049995050007E-3</v>
      </c>
    </row>
    <row r="125" spans="1:23" x14ac:dyDescent="0.2">
      <c r="A125" s="14" t="s">
        <v>438</v>
      </c>
      <c r="B125" s="14" t="s">
        <v>443</v>
      </c>
      <c r="C125" s="15" t="s">
        <v>173</v>
      </c>
      <c r="D125" s="35">
        <v>6</v>
      </c>
      <c r="E125" s="35">
        <v>4</v>
      </c>
      <c r="F125">
        <v>83299.883000000002</v>
      </c>
      <c r="G125">
        <f>F125-Dashboard!$B$4</f>
        <v>83275.288125000006</v>
      </c>
      <c r="H125">
        <f>2^(LOG(F125/Dashboard!$C$4,2)/LOG(Dashboard!$D$4/Dashboard!$C$4,2))-1</f>
        <v>1.4226843242082809</v>
      </c>
      <c r="I125" s="18" t="s">
        <v>47</v>
      </c>
      <c r="J125" s="19">
        <v>0.21939310785669999</v>
      </c>
      <c r="L125" s="19">
        <v>0.21939310785669999</v>
      </c>
      <c r="T125" s="39">
        <v>430.8</v>
      </c>
      <c r="U125" s="39">
        <v>2686.88</v>
      </c>
      <c r="V125" s="35">
        <v>43118.947957930002</v>
      </c>
      <c r="W125" s="40">
        <v>9.9909673218443792E-3</v>
      </c>
    </row>
    <row r="126" spans="1:23" x14ac:dyDescent="0.2">
      <c r="A126" s="14" t="s">
        <v>438</v>
      </c>
      <c r="B126" s="14" t="s">
        <v>443</v>
      </c>
      <c r="C126" s="15" t="s">
        <v>174</v>
      </c>
      <c r="D126" s="35">
        <v>6</v>
      </c>
      <c r="E126" s="35">
        <v>5</v>
      </c>
      <c r="F126">
        <v>68066.523000000001</v>
      </c>
      <c r="G126">
        <f>F126-Dashboard!$B$4</f>
        <v>68041.928125000006</v>
      </c>
      <c r="H126">
        <f>2^(LOG(F126/Dashboard!$C$4,2)/LOG(Dashboard!$D$4/Dashboard!$C$4,2))-1</f>
        <v>1.2176282259298192</v>
      </c>
      <c r="I126" s="18" t="s">
        <v>47</v>
      </c>
      <c r="J126" s="19">
        <v>0.21939310785669999</v>
      </c>
      <c r="L126" s="19">
        <v>0.21939310785669999</v>
      </c>
      <c r="T126" s="39">
        <v>430.8</v>
      </c>
      <c r="U126" s="39">
        <v>2686.88</v>
      </c>
      <c r="V126" s="35">
        <v>43118.947957930002</v>
      </c>
      <c r="W126" s="40">
        <v>9.9909673218443792E-3</v>
      </c>
    </row>
    <row r="127" spans="1:23" x14ac:dyDescent="0.2">
      <c r="A127" s="14" t="s">
        <v>438</v>
      </c>
      <c r="B127" s="14" t="s">
        <v>443</v>
      </c>
      <c r="C127" s="15" t="s">
        <v>175</v>
      </c>
      <c r="D127" s="35">
        <v>6</v>
      </c>
      <c r="E127" s="35">
        <v>6</v>
      </c>
      <c r="F127">
        <v>77155.335999999996</v>
      </c>
      <c r="G127">
        <f>F127-Dashboard!$B$4</f>
        <v>77130.741125</v>
      </c>
      <c r="H127">
        <f>2^(LOG(F127/Dashboard!$C$4,2)/LOG(Dashboard!$D$4/Dashboard!$C$4,2))-1</f>
        <v>1.3427416028972305</v>
      </c>
      <c r="I127" s="18" t="s">
        <v>47</v>
      </c>
      <c r="J127" s="19">
        <v>0.21939310785669999</v>
      </c>
      <c r="L127" s="19">
        <v>0.21939310785669999</v>
      </c>
      <c r="T127" s="39">
        <v>430.8</v>
      </c>
      <c r="U127" s="39">
        <v>2686.88</v>
      </c>
      <c r="V127" s="35">
        <v>43118.947957930002</v>
      </c>
      <c r="W127" s="40">
        <v>9.9909673218443792E-3</v>
      </c>
    </row>
    <row r="128" spans="1:23" x14ac:dyDescent="0.2">
      <c r="A128" s="14" t="s">
        <v>438</v>
      </c>
      <c r="B128" s="14" t="s">
        <v>443</v>
      </c>
      <c r="C128" s="15" t="s">
        <v>176</v>
      </c>
      <c r="D128" s="35">
        <v>6</v>
      </c>
      <c r="E128" s="35">
        <v>7</v>
      </c>
      <c r="F128">
        <v>17950.046999999999</v>
      </c>
      <c r="G128">
        <f>F128-Dashboard!$B$4</f>
        <v>17925.452125</v>
      </c>
      <c r="H128">
        <f>2^(LOG(F128/Dashboard!$C$4,2)/LOG(Dashboard!$D$4/Dashboard!$C$4,2))-1</f>
        <v>0.23710235284297765</v>
      </c>
      <c r="I128" s="20" t="s">
        <v>51</v>
      </c>
      <c r="J128" s="21">
        <v>6.9300069300070001E-3</v>
      </c>
      <c r="M128" s="21">
        <v>6.9300069300070001E-3</v>
      </c>
      <c r="T128" s="39">
        <v>404</v>
      </c>
      <c r="V128" s="35">
        <v>40404</v>
      </c>
      <c r="W128" s="40">
        <v>1.0002475002475E-2</v>
      </c>
    </row>
    <row r="129" spans="1:23" x14ac:dyDescent="0.2">
      <c r="A129" s="14" t="s">
        <v>438</v>
      </c>
      <c r="B129" s="14" t="s">
        <v>443</v>
      </c>
      <c r="C129" s="15" t="s">
        <v>177</v>
      </c>
      <c r="D129" s="35">
        <v>6</v>
      </c>
      <c r="E129" s="35">
        <v>8</v>
      </c>
      <c r="F129">
        <v>25130.541000000001</v>
      </c>
      <c r="G129">
        <f>F129-Dashboard!$B$4</f>
        <v>25105.946125000002</v>
      </c>
      <c r="H129">
        <f>2^(LOG(F129/Dashboard!$C$4,2)/LOG(Dashboard!$D$4/Dashboard!$C$4,2))-1</f>
        <v>0.43350064700993651</v>
      </c>
      <c r="I129" s="20" t="s">
        <v>51</v>
      </c>
      <c r="J129" s="21">
        <v>6.9300069300070001E-3</v>
      </c>
      <c r="M129" s="21">
        <v>6.9300069300070001E-3</v>
      </c>
      <c r="T129" s="39">
        <v>404</v>
      </c>
      <c r="V129" s="35">
        <v>40404</v>
      </c>
      <c r="W129" s="40">
        <v>1.0002475002475E-2</v>
      </c>
    </row>
    <row r="130" spans="1:23" x14ac:dyDescent="0.2">
      <c r="A130" s="14" t="s">
        <v>438</v>
      </c>
      <c r="B130" s="14" t="s">
        <v>443</v>
      </c>
      <c r="C130" s="15" t="s">
        <v>178</v>
      </c>
      <c r="D130" s="35">
        <v>6</v>
      </c>
      <c r="E130" s="35">
        <v>9</v>
      </c>
      <c r="F130">
        <v>23416.609</v>
      </c>
      <c r="G130">
        <f>F130-Dashboard!$B$4</f>
        <v>23392.014125000002</v>
      </c>
      <c r="H130">
        <f>2^(LOG(F130/Dashboard!$C$4,2)/LOG(Dashboard!$D$4/Dashboard!$C$4,2))-1</f>
        <v>0.38983818155270034</v>
      </c>
      <c r="I130" s="20" t="s">
        <v>51</v>
      </c>
      <c r="J130" s="21">
        <v>6.9300069300070001E-3</v>
      </c>
      <c r="M130" s="21">
        <v>6.9300069300070001E-3</v>
      </c>
      <c r="T130" s="39">
        <v>404</v>
      </c>
      <c r="V130" s="35">
        <v>40404</v>
      </c>
      <c r="W130" s="40">
        <v>1.0002475002475E-2</v>
      </c>
    </row>
    <row r="131" spans="1:23" x14ac:dyDescent="0.2">
      <c r="A131" s="14" t="s">
        <v>438</v>
      </c>
      <c r="B131" s="14" t="s">
        <v>443</v>
      </c>
      <c r="C131" s="15" t="s">
        <v>179</v>
      </c>
      <c r="D131" s="35">
        <v>6</v>
      </c>
      <c r="E131" s="35">
        <v>10</v>
      </c>
      <c r="F131">
        <v>61888.785000000003</v>
      </c>
      <c r="G131">
        <f>F131-Dashboard!$B$4</f>
        <v>61864.190125000001</v>
      </c>
      <c r="H131">
        <f>2^(LOG(F131/Dashboard!$C$4,2)/LOG(Dashboard!$D$4/Dashboard!$C$4,2))-1</f>
        <v>1.1271309894043013</v>
      </c>
      <c r="I131" s="14" t="s">
        <v>55</v>
      </c>
      <c r="K131" s="17">
        <v>0.54018458045600004</v>
      </c>
      <c r="L131" s="19">
        <v>0.2195967750984</v>
      </c>
      <c r="T131" s="39">
        <v>425.2</v>
      </c>
      <c r="U131" s="39">
        <v>2151.52</v>
      </c>
      <c r="V131" s="35">
        <v>42578.038752200002</v>
      </c>
      <c r="W131" s="40">
        <v>9.9971725442137196E-3</v>
      </c>
    </row>
    <row r="132" spans="1:23" x14ac:dyDescent="0.2">
      <c r="A132" s="14" t="s">
        <v>438</v>
      </c>
      <c r="B132" s="14" t="s">
        <v>443</v>
      </c>
      <c r="C132" s="15" t="s">
        <v>180</v>
      </c>
      <c r="D132" s="35">
        <v>6</v>
      </c>
      <c r="E132" s="35">
        <v>11</v>
      </c>
      <c r="F132">
        <v>61215.542999999998</v>
      </c>
      <c r="G132">
        <f>F132-Dashboard!$B$4</f>
        <v>61190.948124999995</v>
      </c>
      <c r="H132">
        <f>2^(LOG(F132/Dashboard!$C$4,2)/LOG(Dashboard!$D$4/Dashboard!$C$4,2))-1</f>
        <v>1.1169671849893046</v>
      </c>
      <c r="I132" s="14" t="s">
        <v>55</v>
      </c>
      <c r="K132" s="17">
        <v>0.54018458045600004</v>
      </c>
      <c r="L132" s="19">
        <v>0.2195967750984</v>
      </c>
      <c r="T132" s="39">
        <v>425.2</v>
      </c>
      <c r="U132" s="39">
        <v>2151.52</v>
      </c>
      <c r="V132" s="35">
        <v>42578.038752200002</v>
      </c>
      <c r="W132" s="40">
        <v>9.9971725442137196E-3</v>
      </c>
    </row>
    <row r="133" spans="1:23" x14ac:dyDescent="0.2">
      <c r="A133" s="14" t="s">
        <v>438</v>
      </c>
      <c r="B133" s="14" t="s">
        <v>443</v>
      </c>
      <c r="C133" s="15" t="s">
        <v>181</v>
      </c>
      <c r="D133" s="35">
        <v>6</v>
      </c>
      <c r="E133" s="35">
        <v>12</v>
      </c>
      <c r="F133">
        <v>21655.268</v>
      </c>
      <c r="G133">
        <f>F133-Dashboard!$B$4</f>
        <v>21630.673125000001</v>
      </c>
      <c r="H133">
        <f>2^(LOG(F133/Dashboard!$C$4,2)/LOG(Dashboard!$D$4/Dashboard!$C$4,2))-1</f>
        <v>0.34305298855537325</v>
      </c>
      <c r="I133" s="14" t="s">
        <v>55</v>
      </c>
      <c r="K133" s="17">
        <v>0.51975051975050002</v>
      </c>
      <c r="M133" s="21">
        <v>6.9300069300070001E-3</v>
      </c>
      <c r="T133" s="39">
        <v>403.6</v>
      </c>
      <c r="V133" s="35">
        <v>40404</v>
      </c>
      <c r="W133" s="40">
        <v>1.0002970002969999E-2</v>
      </c>
    </row>
    <row r="134" spans="1:23" x14ac:dyDescent="0.2">
      <c r="A134" s="14" t="s">
        <v>438</v>
      </c>
      <c r="B134" s="14" t="s">
        <v>443</v>
      </c>
      <c r="C134" s="15" t="s">
        <v>182</v>
      </c>
      <c r="D134" s="35">
        <v>6</v>
      </c>
      <c r="E134" s="35">
        <v>13</v>
      </c>
      <c r="F134">
        <v>23013.611000000001</v>
      </c>
      <c r="G134">
        <f>F134-Dashboard!$B$4</f>
        <v>22989.016125000002</v>
      </c>
      <c r="H134">
        <f>2^(LOG(F134/Dashboard!$C$4,2)/LOG(Dashboard!$D$4/Dashboard!$C$4,2))-1</f>
        <v>0.37931305954432837</v>
      </c>
      <c r="I134" s="14" t="s">
        <v>55</v>
      </c>
      <c r="K134" s="17">
        <v>0.51975051975050002</v>
      </c>
      <c r="M134" s="21">
        <v>6.9300069300070001E-3</v>
      </c>
      <c r="T134" s="39">
        <v>403.6</v>
      </c>
      <c r="V134" s="35">
        <v>40404</v>
      </c>
      <c r="W134" s="40">
        <v>1.0002970002969999E-2</v>
      </c>
    </row>
    <row r="135" spans="1:23" x14ac:dyDescent="0.2">
      <c r="A135" s="14" t="s">
        <v>438</v>
      </c>
      <c r="B135" s="14" t="s">
        <v>443</v>
      </c>
      <c r="C135" s="15" t="s">
        <v>183</v>
      </c>
      <c r="D135" s="35">
        <v>6</v>
      </c>
      <c r="E135" s="35">
        <v>14</v>
      </c>
      <c r="F135">
        <v>8545.9480000000003</v>
      </c>
      <c r="G135">
        <f>F135-Dashboard!$B$4</f>
        <v>8521.3531249999996</v>
      </c>
      <c r="H135">
        <f>2^(LOG(F135/Dashboard!$C$4,2)/LOG(Dashboard!$D$4/Dashboard!$C$4,2))-1</f>
        <v>-0.10613919816477846</v>
      </c>
      <c r="I135" s="22" t="s">
        <v>60</v>
      </c>
      <c r="J135" s="23">
        <v>9.9990099990099992</v>
      </c>
      <c r="R135" s="23">
        <v>9.9990099990099992</v>
      </c>
      <c r="T135" s="39">
        <v>363.6</v>
      </c>
      <c r="V135" s="35">
        <v>40404</v>
      </c>
      <c r="W135" s="40">
        <v>9.9990099990099994E-3</v>
      </c>
    </row>
    <row r="136" spans="1:23" x14ac:dyDescent="0.2">
      <c r="A136" s="14" t="s">
        <v>438</v>
      </c>
      <c r="B136" s="14" t="s">
        <v>443</v>
      </c>
      <c r="C136" s="15" t="s">
        <v>184</v>
      </c>
      <c r="D136" s="35">
        <v>6</v>
      </c>
      <c r="E136" s="35">
        <v>15</v>
      </c>
      <c r="F136">
        <v>55706.309000000001</v>
      </c>
      <c r="G136">
        <f>F136-Dashboard!$B$4</f>
        <v>55681.714124999999</v>
      </c>
      <c r="H136">
        <f>2^(LOG(F136/Dashboard!$C$4,2)/LOG(Dashboard!$D$4/Dashboard!$C$4,2))-1</f>
        <v>1.0313237187095954</v>
      </c>
      <c r="I136" s="14" t="s">
        <v>447</v>
      </c>
      <c r="T136" s="39">
        <v>430.8</v>
      </c>
      <c r="U136" s="39">
        <v>2688</v>
      </c>
      <c r="V136" s="35">
        <v>43118.879999999997</v>
      </c>
      <c r="W136" s="40">
        <v>9.9909830682058508E-3</v>
      </c>
    </row>
    <row r="137" spans="1:23" x14ac:dyDescent="0.2">
      <c r="A137" s="14" t="s">
        <v>438</v>
      </c>
      <c r="B137" s="14" t="s">
        <v>443</v>
      </c>
      <c r="C137" s="15" t="s">
        <v>185</v>
      </c>
      <c r="D137" s="35">
        <v>6</v>
      </c>
      <c r="E137" s="35">
        <v>16</v>
      </c>
      <c r="F137">
        <v>57747.379000000001</v>
      </c>
      <c r="G137">
        <f>F137-Dashboard!$B$4</f>
        <v>57722.784124999998</v>
      </c>
      <c r="H137">
        <f>2^(LOG(F137/Dashboard!$C$4,2)/LOG(Dashboard!$D$4/Dashboard!$C$4,2))-1</f>
        <v>1.0635856938932173</v>
      </c>
      <c r="I137" s="14" t="s">
        <v>446</v>
      </c>
      <c r="T137" s="39">
        <v>404</v>
      </c>
      <c r="V137" s="35">
        <v>40404</v>
      </c>
      <c r="W137" s="40">
        <v>9.9990099990099994E-3</v>
      </c>
    </row>
    <row r="138" spans="1:23" x14ac:dyDescent="0.2">
      <c r="A138" s="14" t="s">
        <v>438</v>
      </c>
      <c r="B138" s="14" t="s">
        <v>443</v>
      </c>
      <c r="C138" s="15" t="s">
        <v>186</v>
      </c>
      <c r="D138" s="35">
        <v>6</v>
      </c>
      <c r="E138" s="35">
        <v>17</v>
      </c>
      <c r="F138">
        <v>55433.690999999999</v>
      </c>
      <c r="G138">
        <f>F138-Dashboard!$B$4</f>
        <v>55409.096124999996</v>
      </c>
      <c r="H138">
        <f>2^(LOG(F138/Dashboard!$C$4,2)/LOG(Dashboard!$D$4/Dashboard!$C$4,2))-1</f>
        <v>1.0269646146450646</v>
      </c>
      <c r="I138" s="14" t="s">
        <v>446</v>
      </c>
      <c r="T138" s="39">
        <v>404</v>
      </c>
      <c r="V138" s="35">
        <v>40404</v>
      </c>
      <c r="W138" s="40">
        <v>9.9990099990099994E-3</v>
      </c>
    </row>
    <row r="139" spans="1:23" x14ac:dyDescent="0.2">
      <c r="A139" s="14" t="s">
        <v>438</v>
      </c>
      <c r="B139" s="14" t="s">
        <v>443</v>
      </c>
      <c r="C139" s="15" t="s">
        <v>187</v>
      </c>
      <c r="D139" s="35">
        <v>6</v>
      </c>
      <c r="E139" s="35">
        <v>18</v>
      </c>
      <c r="F139">
        <v>69901.351999999999</v>
      </c>
      <c r="G139">
        <f>F139-Dashboard!$B$4</f>
        <v>69876.757125000004</v>
      </c>
      <c r="H139">
        <f>2^(LOG(F139/Dashboard!$C$4,2)/LOG(Dashboard!$D$4/Dashboard!$C$4,2))-1</f>
        <v>1.2436096646487882</v>
      </c>
      <c r="I139" s="24" t="s">
        <v>65</v>
      </c>
      <c r="J139" s="25">
        <v>5.4450054450050002E-2</v>
      </c>
      <c r="N139" s="25">
        <v>5.4450054450050002E-2</v>
      </c>
      <c r="T139" s="39">
        <v>403.6</v>
      </c>
      <c r="V139" s="35">
        <v>40404</v>
      </c>
      <c r="W139" s="40">
        <v>9.9945549945550001E-3</v>
      </c>
    </row>
    <row r="140" spans="1:23" x14ac:dyDescent="0.2">
      <c r="A140" s="14" t="s">
        <v>438</v>
      </c>
      <c r="B140" s="14" t="s">
        <v>443</v>
      </c>
      <c r="C140" s="15" t="s">
        <v>188</v>
      </c>
      <c r="D140" s="35">
        <v>6</v>
      </c>
      <c r="E140" s="35">
        <v>19</v>
      </c>
      <c r="F140">
        <v>68426.851999999999</v>
      </c>
      <c r="G140">
        <f>F140-Dashboard!$B$4</f>
        <v>68402.257125000004</v>
      </c>
      <c r="H140">
        <f>2^(LOG(F140/Dashboard!$C$4,2)/LOG(Dashboard!$D$4/Dashboard!$C$4,2))-1</f>
        <v>1.2227613177057726</v>
      </c>
      <c r="I140" s="24" t="s">
        <v>65</v>
      </c>
      <c r="J140" s="25">
        <v>5.4450054450050002E-2</v>
      </c>
      <c r="N140" s="25">
        <v>5.4450054450050002E-2</v>
      </c>
      <c r="T140" s="39">
        <v>403.6</v>
      </c>
      <c r="V140" s="35">
        <v>40404</v>
      </c>
      <c r="W140" s="40">
        <v>9.9945549945550001E-3</v>
      </c>
    </row>
    <row r="141" spans="1:23" x14ac:dyDescent="0.2">
      <c r="A141" s="14" t="s">
        <v>438</v>
      </c>
      <c r="B141" s="14" t="s">
        <v>443</v>
      </c>
      <c r="C141" s="15" t="s">
        <v>189</v>
      </c>
      <c r="D141" s="35">
        <v>6</v>
      </c>
      <c r="E141" s="35">
        <v>20</v>
      </c>
      <c r="F141">
        <v>71062.937000000005</v>
      </c>
      <c r="G141">
        <f>F141-Dashboard!$B$4</f>
        <v>71038.34212500001</v>
      </c>
      <c r="H141">
        <f>2^(LOG(F141/Dashboard!$C$4,2)/LOG(Dashboard!$D$4/Dashboard!$C$4,2))-1</f>
        <v>1.2598601595132957</v>
      </c>
      <c r="I141" s="26" t="s">
        <v>68</v>
      </c>
      <c r="J141" s="27">
        <v>5.4450054450050002E-2</v>
      </c>
      <c r="O141" s="27">
        <v>5.4450054450050002E-2</v>
      </c>
      <c r="T141" s="39">
        <v>403.6</v>
      </c>
      <c r="V141" s="35">
        <v>40404</v>
      </c>
      <c r="W141" s="40">
        <v>9.9945549945550001E-3</v>
      </c>
    </row>
    <row r="142" spans="1:23" x14ac:dyDescent="0.2">
      <c r="A142" s="14" t="s">
        <v>438</v>
      </c>
      <c r="B142" s="14" t="s">
        <v>443</v>
      </c>
      <c r="C142" s="15" t="s">
        <v>190</v>
      </c>
      <c r="D142" s="35">
        <v>6</v>
      </c>
      <c r="E142" s="35">
        <v>21</v>
      </c>
      <c r="F142">
        <v>56116.417999999998</v>
      </c>
      <c r="G142">
        <f>F142-Dashboard!$B$4</f>
        <v>56091.823124999995</v>
      </c>
      <c r="H142">
        <f>2^(LOG(F142/Dashboard!$C$4,2)/LOG(Dashboard!$D$4/Dashboard!$C$4,2))-1</f>
        <v>1.0378587467860823</v>
      </c>
      <c r="I142" s="26" t="s">
        <v>68</v>
      </c>
      <c r="J142" s="27">
        <v>5.4450054450050002E-2</v>
      </c>
      <c r="O142" s="27">
        <v>5.4450054450050002E-2</v>
      </c>
      <c r="T142" s="39">
        <v>403.6</v>
      </c>
      <c r="V142" s="35">
        <v>40404</v>
      </c>
      <c r="W142" s="40">
        <v>9.9945549945550001E-3</v>
      </c>
    </row>
    <row r="143" spans="1:23" x14ac:dyDescent="0.2">
      <c r="A143" s="14" t="s">
        <v>438</v>
      </c>
      <c r="B143" s="14" t="s">
        <v>443</v>
      </c>
      <c r="C143" s="15" t="s">
        <v>191</v>
      </c>
      <c r="D143" s="35">
        <v>6</v>
      </c>
      <c r="E143" s="35">
        <v>22</v>
      </c>
      <c r="F143">
        <v>6426.6480000000001</v>
      </c>
      <c r="G143">
        <f>F143-Dashboard!$B$4</f>
        <v>6402.0531250000004</v>
      </c>
      <c r="H143">
        <f>2^(LOG(F143/Dashboard!$C$4,2)/LOG(Dashboard!$D$4/Dashboard!$C$4,2))-1</f>
        <v>-0.21101421401539233</v>
      </c>
      <c r="I143" s="14" t="s">
        <v>71</v>
      </c>
      <c r="N143" s="25">
        <v>0.17325017325020001</v>
      </c>
      <c r="O143" s="27">
        <v>0.17325017325020001</v>
      </c>
      <c r="S143" s="28">
        <v>5.4450054450050002E-2</v>
      </c>
      <c r="T143" s="39">
        <v>402.4</v>
      </c>
      <c r="V143" s="35">
        <v>40404</v>
      </c>
      <c r="W143" s="40">
        <v>9.9995049995050007E-3</v>
      </c>
    </row>
    <row r="144" spans="1:23" x14ac:dyDescent="0.2">
      <c r="A144" s="14" t="s">
        <v>438</v>
      </c>
      <c r="B144" s="14" t="s">
        <v>443</v>
      </c>
      <c r="C144" s="15" t="s">
        <v>192</v>
      </c>
      <c r="D144" s="35">
        <v>6</v>
      </c>
      <c r="E144" s="35">
        <v>23</v>
      </c>
      <c r="F144">
        <v>6075.8019999999997</v>
      </c>
      <c r="G144">
        <f>F144-Dashboard!$B$4</f>
        <v>6051.2071249999999</v>
      </c>
      <c r="H144">
        <f>2^(LOG(F144/Dashboard!$C$4,2)/LOG(Dashboard!$D$4/Dashboard!$C$4,2))-1</f>
        <v>-0.23017339411848936</v>
      </c>
      <c r="I144" s="14" t="s">
        <v>71</v>
      </c>
      <c r="N144" s="25">
        <v>0.17325017325020001</v>
      </c>
      <c r="O144" s="27">
        <v>0.17325017325020001</v>
      </c>
      <c r="S144" s="28">
        <v>5.4450054450050002E-2</v>
      </c>
      <c r="T144" s="39">
        <v>402.4</v>
      </c>
      <c r="V144" s="35">
        <v>40404</v>
      </c>
      <c r="W144" s="40">
        <v>9.9995049995050007E-3</v>
      </c>
    </row>
    <row r="145" spans="1:23" x14ac:dyDescent="0.2">
      <c r="A145" s="14" t="s">
        <v>438</v>
      </c>
      <c r="B145" s="14" t="s">
        <v>443</v>
      </c>
      <c r="C145" s="15" t="s">
        <v>193</v>
      </c>
      <c r="D145" s="35">
        <v>6</v>
      </c>
      <c r="E145" s="35">
        <v>24</v>
      </c>
      <c r="F145">
        <v>18.965</v>
      </c>
      <c r="G145">
        <f>F145-Dashboard!$B$4</f>
        <v>-5.6298749999999984</v>
      </c>
      <c r="H145">
        <f>2^(LOG(F145/Dashboard!$C$4,2)/LOG(Dashboard!$D$4/Dashboard!$C$4,2))-1</f>
        <v>-0.9384564977371036</v>
      </c>
      <c r="I145" s="14" t="s">
        <v>445</v>
      </c>
    </row>
    <row r="146" spans="1:23" x14ac:dyDescent="0.2">
      <c r="A146" s="14" t="s">
        <v>438</v>
      </c>
      <c r="B146" s="14" t="s">
        <v>443</v>
      </c>
      <c r="C146" s="15" t="s">
        <v>194</v>
      </c>
      <c r="D146" s="35">
        <v>7</v>
      </c>
      <c r="E146" s="35">
        <v>1</v>
      </c>
      <c r="F146">
        <v>83425.523000000001</v>
      </c>
      <c r="G146">
        <f>F146-Dashboard!$B$4</f>
        <v>83400.928125000006</v>
      </c>
      <c r="H146">
        <f>2^(LOG(F146/Dashboard!$C$4,2)/LOG(Dashboard!$D$4/Dashboard!$C$4,2))-1</f>
        <v>1.4242837565324686</v>
      </c>
      <c r="I146" s="16" t="s">
        <v>43</v>
      </c>
      <c r="J146" s="17">
        <v>0.1237501237501</v>
      </c>
      <c r="K146" s="17">
        <v>0.1237501237501</v>
      </c>
      <c r="T146" s="39">
        <v>404</v>
      </c>
      <c r="V146" s="35">
        <v>40404</v>
      </c>
      <c r="W146" s="40">
        <v>1.0001485001485001E-2</v>
      </c>
    </row>
    <row r="147" spans="1:23" x14ac:dyDescent="0.2">
      <c r="A147" s="14" t="s">
        <v>438</v>
      </c>
      <c r="B147" s="14" t="s">
        <v>443</v>
      </c>
      <c r="C147" s="15" t="s">
        <v>195</v>
      </c>
      <c r="D147" s="35">
        <v>7</v>
      </c>
      <c r="E147" s="35">
        <v>2</v>
      </c>
      <c r="F147">
        <v>36744.023000000001</v>
      </c>
      <c r="G147">
        <f>F147-Dashboard!$B$4</f>
        <v>36719.428124999999</v>
      </c>
      <c r="H147">
        <f>2^(LOG(F147/Dashboard!$C$4,2)/LOG(Dashboard!$D$4/Dashboard!$C$4,2))-1</f>
        <v>0.69294894134730978</v>
      </c>
      <c r="I147" s="16" t="s">
        <v>43</v>
      </c>
      <c r="J147" s="17">
        <v>0.1237501237501</v>
      </c>
      <c r="K147" s="17">
        <v>0.1237501237501</v>
      </c>
      <c r="T147" s="39">
        <v>404</v>
      </c>
      <c r="V147" s="35">
        <v>40404</v>
      </c>
      <c r="W147" s="40">
        <v>1.0001485001485001E-2</v>
      </c>
    </row>
    <row r="148" spans="1:23" x14ac:dyDescent="0.2">
      <c r="A148" s="14" t="s">
        <v>438</v>
      </c>
      <c r="B148" s="14" t="s">
        <v>443</v>
      </c>
      <c r="C148" s="15" t="s">
        <v>196</v>
      </c>
      <c r="D148" s="35">
        <v>7</v>
      </c>
      <c r="E148" s="35">
        <v>3</v>
      </c>
      <c r="F148">
        <v>70349.391000000003</v>
      </c>
      <c r="G148">
        <f>F148-Dashboard!$B$4</f>
        <v>70324.796125000008</v>
      </c>
      <c r="H148">
        <f>2^(LOG(F148/Dashboard!$C$4,2)/LOG(Dashboard!$D$4/Dashboard!$C$4,2))-1</f>
        <v>1.2498955519649102</v>
      </c>
      <c r="I148" s="16" t="s">
        <v>43</v>
      </c>
      <c r="J148" s="17">
        <v>0.1237501237501</v>
      </c>
      <c r="K148" s="17">
        <v>0.1237501237501</v>
      </c>
      <c r="T148" s="39">
        <v>404</v>
      </c>
      <c r="V148" s="35">
        <v>40404</v>
      </c>
      <c r="W148" s="40">
        <v>1.0001485001485001E-2</v>
      </c>
    </row>
    <row r="149" spans="1:23" x14ac:dyDescent="0.2">
      <c r="A149" s="14" t="s">
        <v>438</v>
      </c>
      <c r="B149" s="14" t="s">
        <v>443</v>
      </c>
      <c r="C149" s="15" t="s">
        <v>197</v>
      </c>
      <c r="D149" s="35">
        <v>7</v>
      </c>
      <c r="E149" s="35">
        <v>4</v>
      </c>
      <c r="F149">
        <v>62400.832000000002</v>
      </c>
      <c r="G149">
        <f>F149-Dashboard!$B$4</f>
        <v>62376.237125</v>
      </c>
      <c r="H149">
        <f>2^(LOG(F149/Dashboard!$C$4,2)/LOG(Dashboard!$D$4/Dashboard!$C$4,2))-1</f>
        <v>1.1348197242463405</v>
      </c>
      <c r="I149" s="18" t="s">
        <v>47</v>
      </c>
      <c r="J149" s="19">
        <v>4.5919544635519997E-2</v>
      </c>
      <c r="L149" s="19">
        <v>4.5919544635519997E-2</v>
      </c>
      <c r="T149" s="39">
        <v>430.8</v>
      </c>
      <c r="U149" s="39">
        <v>2688</v>
      </c>
      <c r="V149" s="35">
        <v>43118.894486340003</v>
      </c>
      <c r="W149" s="40">
        <v>9.9909797116078895E-3</v>
      </c>
    </row>
    <row r="150" spans="1:23" x14ac:dyDescent="0.2">
      <c r="A150" s="14" t="s">
        <v>438</v>
      </c>
      <c r="B150" s="14" t="s">
        <v>443</v>
      </c>
      <c r="C150" s="15" t="s">
        <v>198</v>
      </c>
      <c r="D150" s="35">
        <v>7</v>
      </c>
      <c r="E150" s="35">
        <v>5</v>
      </c>
      <c r="F150">
        <v>73817.554999999993</v>
      </c>
      <c r="G150">
        <f>F150-Dashboard!$B$4</f>
        <v>73792.960124999998</v>
      </c>
      <c r="H150">
        <f>2^(LOG(F150/Dashboard!$C$4,2)/LOG(Dashboard!$D$4/Dashboard!$C$4,2))-1</f>
        <v>1.2978096658328631</v>
      </c>
      <c r="I150" s="18" t="s">
        <v>47</v>
      </c>
      <c r="J150" s="19">
        <v>4.5919544635519997E-2</v>
      </c>
      <c r="L150" s="19">
        <v>4.5919544635519997E-2</v>
      </c>
      <c r="T150" s="39">
        <v>430.8</v>
      </c>
      <c r="U150" s="39">
        <v>2688</v>
      </c>
      <c r="V150" s="35">
        <v>43118.894486340003</v>
      </c>
      <c r="W150" s="40">
        <v>9.9909797116078895E-3</v>
      </c>
    </row>
    <row r="151" spans="1:23" x14ac:dyDescent="0.2">
      <c r="A151" s="14" t="s">
        <v>438</v>
      </c>
      <c r="B151" s="14" t="s">
        <v>443</v>
      </c>
      <c r="C151" s="15" t="s">
        <v>199</v>
      </c>
      <c r="D151" s="35">
        <v>7</v>
      </c>
      <c r="E151" s="35">
        <v>6</v>
      </c>
      <c r="F151">
        <v>44358.332000000002</v>
      </c>
      <c r="G151">
        <f>F151-Dashboard!$B$4</f>
        <v>44333.737125</v>
      </c>
      <c r="H151">
        <f>2^(LOG(F151/Dashboard!$C$4,2)/LOG(Dashboard!$D$4/Dashboard!$C$4,2))-1</f>
        <v>0.83847867345889049</v>
      </c>
      <c r="I151" s="18" t="s">
        <v>47</v>
      </c>
      <c r="J151" s="19">
        <v>4.5919544635519997E-2</v>
      </c>
      <c r="L151" s="19">
        <v>4.5919544635519997E-2</v>
      </c>
      <c r="T151" s="39">
        <v>430.8</v>
      </c>
      <c r="U151" s="39">
        <v>2688</v>
      </c>
      <c r="V151" s="35">
        <v>43118.894486340003</v>
      </c>
      <c r="W151" s="40">
        <v>9.9909797116078895E-3</v>
      </c>
    </row>
    <row r="152" spans="1:23" x14ac:dyDescent="0.2">
      <c r="A152" s="14" t="s">
        <v>438</v>
      </c>
      <c r="B152" s="14" t="s">
        <v>443</v>
      </c>
      <c r="C152" s="15" t="s">
        <v>200</v>
      </c>
      <c r="D152" s="35">
        <v>7</v>
      </c>
      <c r="E152" s="35">
        <v>7</v>
      </c>
      <c r="F152">
        <v>43199.116999999998</v>
      </c>
      <c r="G152">
        <f>F152-Dashboard!$B$4</f>
        <v>43174.522124999996</v>
      </c>
      <c r="H152">
        <f>2^(LOG(F152/Dashboard!$C$4,2)/LOG(Dashboard!$D$4/Dashboard!$C$4,2))-1</f>
        <v>0.81728340968902713</v>
      </c>
      <c r="I152" s="20" t="s">
        <v>51</v>
      </c>
      <c r="J152" s="21">
        <v>1.980001980002E-3</v>
      </c>
      <c r="M152" s="21">
        <v>1.980001980002E-3</v>
      </c>
      <c r="T152" s="39">
        <v>404</v>
      </c>
      <c r="V152" s="35">
        <v>40404</v>
      </c>
      <c r="W152" s="40">
        <v>0.01</v>
      </c>
    </row>
    <row r="153" spans="1:23" x14ac:dyDescent="0.2">
      <c r="A153" s="14" t="s">
        <v>438</v>
      </c>
      <c r="B153" s="14" t="s">
        <v>443</v>
      </c>
      <c r="C153" s="15" t="s">
        <v>201</v>
      </c>
      <c r="D153" s="35">
        <v>7</v>
      </c>
      <c r="E153" s="35">
        <v>8</v>
      </c>
      <c r="F153">
        <v>84542.07</v>
      </c>
      <c r="G153">
        <f>F153-Dashboard!$B$4</f>
        <v>84517.475125000012</v>
      </c>
      <c r="H153">
        <f>2^(LOG(F153/Dashboard!$C$4,2)/LOG(Dashboard!$D$4/Dashboard!$C$4,2))-1</f>
        <v>1.4384386190158209</v>
      </c>
      <c r="I153" s="20" t="s">
        <v>51</v>
      </c>
      <c r="J153" s="21">
        <v>1.980001980002E-3</v>
      </c>
      <c r="M153" s="21">
        <v>1.980001980002E-3</v>
      </c>
      <c r="T153" s="39">
        <v>404</v>
      </c>
      <c r="V153" s="35">
        <v>40404</v>
      </c>
      <c r="W153" s="40">
        <v>0.01</v>
      </c>
    </row>
    <row r="154" spans="1:23" x14ac:dyDescent="0.2">
      <c r="A154" s="14" t="s">
        <v>438</v>
      </c>
      <c r="B154" s="14" t="s">
        <v>443</v>
      </c>
      <c r="C154" s="15" t="s">
        <v>202</v>
      </c>
      <c r="D154" s="35">
        <v>7</v>
      </c>
      <c r="E154" s="35">
        <v>9</v>
      </c>
      <c r="F154">
        <v>56761.218999999997</v>
      </c>
      <c r="G154">
        <f>F154-Dashboard!$B$4</f>
        <v>56736.624124999995</v>
      </c>
      <c r="H154">
        <f>2^(LOG(F154/Dashboard!$C$4,2)/LOG(Dashboard!$D$4/Dashboard!$C$4,2))-1</f>
        <v>1.0480795001464727</v>
      </c>
      <c r="I154" s="20" t="s">
        <v>51</v>
      </c>
      <c r="J154" s="21">
        <v>1.980001980002E-3</v>
      </c>
      <c r="M154" s="21">
        <v>1.980001980002E-3</v>
      </c>
      <c r="T154" s="39">
        <v>404</v>
      </c>
      <c r="V154" s="35">
        <v>40404</v>
      </c>
      <c r="W154" s="40">
        <v>0.01</v>
      </c>
    </row>
    <row r="155" spans="1:23" x14ac:dyDescent="0.2">
      <c r="A155" s="14" t="s">
        <v>438</v>
      </c>
      <c r="B155" s="14" t="s">
        <v>443</v>
      </c>
      <c r="C155" s="15" t="s">
        <v>203</v>
      </c>
      <c r="D155" s="35">
        <v>7</v>
      </c>
      <c r="E155" s="35">
        <v>10</v>
      </c>
      <c r="F155">
        <v>27930.199000000001</v>
      </c>
      <c r="G155">
        <f>F155-Dashboard!$B$4</f>
        <v>27905.604125000002</v>
      </c>
      <c r="H155">
        <f>2^(LOG(F155/Dashboard!$C$4,2)/LOG(Dashboard!$D$4/Dashboard!$C$4,2))-1</f>
        <v>0.50136080642062697</v>
      </c>
      <c r="I155" s="14" t="s">
        <v>55</v>
      </c>
      <c r="K155" s="17">
        <v>0.11743155243389999</v>
      </c>
      <c r="L155" s="19">
        <v>4.6502894763820003E-2</v>
      </c>
      <c r="T155" s="39">
        <v>425.6</v>
      </c>
      <c r="U155" s="39">
        <v>2152.08</v>
      </c>
      <c r="V155" s="35">
        <v>42577.994554019999</v>
      </c>
      <c r="W155" s="40">
        <v>9.9981223742204792E-3</v>
      </c>
    </row>
    <row r="156" spans="1:23" x14ac:dyDescent="0.2">
      <c r="A156" s="14" t="s">
        <v>438</v>
      </c>
      <c r="B156" s="14" t="s">
        <v>443</v>
      </c>
      <c r="C156" s="15" t="s">
        <v>204</v>
      </c>
      <c r="D156" s="35">
        <v>7</v>
      </c>
      <c r="E156" s="35">
        <v>11</v>
      </c>
      <c r="F156">
        <v>52185.995999999999</v>
      </c>
      <c r="G156">
        <f>F156-Dashboard!$B$4</f>
        <v>52161.401124999997</v>
      </c>
      <c r="H156">
        <f>2^(LOG(F156/Dashboard!$C$4,2)/LOG(Dashboard!$D$4/Dashboard!$C$4,2))-1</f>
        <v>0.97407956089848891</v>
      </c>
      <c r="I156" s="14" t="s">
        <v>55</v>
      </c>
      <c r="K156" s="17">
        <v>0.11743155243389999</v>
      </c>
      <c r="L156" s="19">
        <v>4.6502894763820003E-2</v>
      </c>
      <c r="T156" s="39">
        <v>425.6</v>
      </c>
      <c r="U156" s="39">
        <v>2152.08</v>
      </c>
      <c r="V156" s="35">
        <v>42577.994554019999</v>
      </c>
      <c r="W156" s="40">
        <v>9.9981223742204792E-3</v>
      </c>
    </row>
    <row r="157" spans="1:23" x14ac:dyDescent="0.2">
      <c r="A157" s="14" t="s">
        <v>438</v>
      </c>
      <c r="B157" s="14" t="s">
        <v>443</v>
      </c>
      <c r="C157" s="15" t="s">
        <v>205</v>
      </c>
      <c r="D157" s="35">
        <v>7</v>
      </c>
      <c r="E157" s="35">
        <v>12</v>
      </c>
      <c r="F157">
        <v>44318.031000000003</v>
      </c>
      <c r="G157">
        <f>F157-Dashboard!$B$4</f>
        <v>44293.436125</v>
      </c>
      <c r="H157">
        <f>2^(LOG(F157/Dashboard!$C$4,2)/LOG(Dashboard!$D$4/Dashboard!$C$4,2))-1</f>
        <v>0.83774706344050509</v>
      </c>
      <c r="I157" s="14" t="s">
        <v>55</v>
      </c>
      <c r="K157" s="17">
        <v>0.1237501237501</v>
      </c>
      <c r="M157" s="21">
        <v>1.980001980002E-3</v>
      </c>
      <c r="T157" s="39">
        <v>404</v>
      </c>
      <c r="V157" s="35">
        <v>40404</v>
      </c>
      <c r="W157" s="40">
        <v>1.0002475002475E-2</v>
      </c>
    </row>
    <row r="158" spans="1:23" x14ac:dyDescent="0.2">
      <c r="A158" s="14" t="s">
        <v>438</v>
      </c>
      <c r="B158" s="14" t="s">
        <v>443</v>
      </c>
      <c r="C158" s="15" t="s">
        <v>206</v>
      </c>
      <c r="D158" s="35">
        <v>7</v>
      </c>
      <c r="E158" s="35">
        <v>13</v>
      </c>
      <c r="F158">
        <v>66400.008000000002</v>
      </c>
      <c r="G158">
        <f>F158-Dashboard!$B$4</f>
        <v>66375.413125000006</v>
      </c>
      <c r="H158">
        <f>2^(LOG(F158/Dashboard!$C$4,2)/LOG(Dashboard!$D$4/Dashboard!$C$4,2))-1</f>
        <v>1.1936867694106157</v>
      </c>
      <c r="I158" s="14" t="s">
        <v>55</v>
      </c>
      <c r="K158" s="17">
        <v>0.1237501237501</v>
      </c>
      <c r="M158" s="21">
        <v>1.980001980002E-3</v>
      </c>
      <c r="T158" s="39">
        <v>404</v>
      </c>
      <c r="V158" s="35">
        <v>40404</v>
      </c>
      <c r="W158" s="40">
        <v>1.0002475002475E-2</v>
      </c>
    </row>
    <row r="159" spans="1:23" x14ac:dyDescent="0.2">
      <c r="A159" s="14" t="s">
        <v>438</v>
      </c>
      <c r="B159" s="14" t="s">
        <v>443</v>
      </c>
      <c r="C159" s="15" t="s">
        <v>207</v>
      </c>
      <c r="D159" s="35">
        <v>7</v>
      </c>
      <c r="E159" s="35">
        <v>14</v>
      </c>
      <c r="F159">
        <v>9257.1229999999996</v>
      </c>
      <c r="G159">
        <f>F159-Dashboard!$B$4</f>
        <v>9232.5281249999989</v>
      </c>
      <c r="H159">
        <f>2^(LOG(F159/Dashboard!$C$4,2)/LOG(Dashboard!$D$4/Dashboard!$C$4,2))-1</f>
        <v>-7.4296840961580735E-2</v>
      </c>
      <c r="I159" s="22" t="s">
        <v>60</v>
      </c>
      <c r="J159" s="23">
        <v>9.9990099990099992</v>
      </c>
      <c r="R159" s="23">
        <v>9.9990099990099992</v>
      </c>
      <c r="T159" s="39">
        <v>363.6</v>
      </c>
      <c r="V159" s="35">
        <v>40404</v>
      </c>
      <c r="W159" s="40">
        <v>9.9990099990099994E-3</v>
      </c>
    </row>
    <row r="160" spans="1:23" x14ac:dyDescent="0.2">
      <c r="A160" s="14" t="s">
        <v>438</v>
      </c>
      <c r="B160" s="14" t="s">
        <v>443</v>
      </c>
      <c r="C160" s="15" t="s">
        <v>208</v>
      </c>
      <c r="D160" s="35">
        <v>7</v>
      </c>
      <c r="E160" s="35">
        <v>15</v>
      </c>
      <c r="F160">
        <v>66177.172000000006</v>
      </c>
      <c r="G160">
        <f>F160-Dashboard!$B$4</f>
        <v>66152.577125000011</v>
      </c>
      <c r="H160">
        <f>2^(LOG(F160/Dashboard!$C$4,2)/LOG(Dashboard!$D$4/Dashboard!$C$4,2))-1</f>
        <v>1.1904599735717722</v>
      </c>
      <c r="I160" s="14" t="s">
        <v>447</v>
      </c>
      <c r="T160" s="39">
        <v>430.8</v>
      </c>
      <c r="U160" s="39">
        <v>2688</v>
      </c>
      <c r="V160" s="35">
        <v>43118.879999999997</v>
      </c>
      <c r="W160" s="40">
        <v>9.9909830682058508E-3</v>
      </c>
    </row>
    <row r="161" spans="1:23" x14ac:dyDescent="0.2">
      <c r="A161" s="14" t="s">
        <v>438</v>
      </c>
      <c r="B161" s="14" t="s">
        <v>443</v>
      </c>
      <c r="C161" s="15" t="s">
        <v>209</v>
      </c>
      <c r="D161" s="35">
        <v>7</v>
      </c>
      <c r="E161" s="35">
        <v>16</v>
      </c>
      <c r="F161">
        <v>55210.855000000003</v>
      </c>
      <c r="G161">
        <f>F161-Dashboard!$B$4</f>
        <v>55186.260125000001</v>
      </c>
      <c r="H161">
        <f>2^(LOG(F161/Dashboard!$C$4,2)/LOG(Dashboard!$D$4/Dashboard!$C$4,2))-1</f>
        <v>1.0233925555252568</v>
      </c>
      <c r="I161" s="14" t="s">
        <v>446</v>
      </c>
      <c r="T161" s="39">
        <v>404</v>
      </c>
      <c r="V161" s="35">
        <v>40404</v>
      </c>
      <c r="W161" s="40">
        <v>9.9990099990099994E-3</v>
      </c>
    </row>
    <row r="162" spans="1:23" x14ac:dyDescent="0.2">
      <c r="A162" s="14" t="s">
        <v>438</v>
      </c>
      <c r="B162" s="14" t="s">
        <v>443</v>
      </c>
      <c r="C162" s="15" t="s">
        <v>210</v>
      </c>
      <c r="D162" s="35">
        <v>7</v>
      </c>
      <c r="E162" s="35">
        <v>17</v>
      </c>
      <c r="F162">
        <v>33515.288999999997</v>
      </c>
      <c r="G162">
        <f>F162-Dashboard!$B$4</f>
        <v>33490.694124999995</v>
      </c>
      <c r="H162">
        <f>2^(LOG(F162/Dashboard!$C$4,2)/LOG(Dashboard!$D$4/Dashboard!$C$4,2))-1</f>
        <v>0.62612047316099928</v>
      </c>
      <c r="I162" s="14" t="s">
        <v>446</v>
      </c>
      <c r="T162" s="39">
        <v>404</v>
      </c>
      <c r="V162" s="35">
        <v>40404</v>
      </c>
      <c r="W162" s="40">
        <v>9.9990099990099994E-3</v>
      </c>
    </row>
    <row r="163" spans="1:23" x14ac:dyDescent="0.2">
      <c r="A163" s="14" t="s">
        <v>438</v>
      </c>
      <c r="B163" s="14" t="s">
        <v>443</v>
      </c>
      <c r="C163" s="15" t="s">
        <v>211</v>
      </c>
      <c r="D163" s="35">
        <v>7</v>
      </c>
      <c r="E163" s="35">
        <v>18</v>
      </c>
      <c r="F163">
        <v>38453.211000000003</v>
      </c>
      <c r="G163">
        <f>F163-Dashboard!$B$4</f>
        <v>38428.616125</v>
      </c>
      <c r="H163">
        <f>2^(LOG(F163/Dashboard!$C$4,2)/LOG(Dashboard!$D$4/Dashboard!$C$4,2))-1</f>
        <v>0.72699263033011818</v>
      </c>
      <c r="I163" s="24" t="s">
        <v>65</v>
      </c>
      <c r="J163" s="25">
        <v>1.485001485001E-2</v>
      </c>
      <c r="N163" s="25">
        <v>1.485001485001E-2</v>
      </c>
      <c r="T163" s="39">
        <v>404</v>
      </c>
      <c r="V163" s="35">
        <v>40404</v>
      </c>
      <c r="W163" s="40">
        <v>1.0000495000495E-2</v>
      </c>
    </row>
    <row r="164" spans="1:23" x14ac:dyDescent="0.2">
      <c r="A164" s="14" t="s">
        <v>438</v>
      </c>
      <c r="B164" s="14" t="s">
        <v>443</v>
      </c>
      <c r="C164" s="15" t="s">
        <v>212</v>
      </c>
      <c r="D164" s="35">
        <v>7</v>
      </c>
      <c r="E164" s="35">
        <v>19</v>
      </c>
      <c r="F164">
        <v>54841.046999999999</v>
      </c>
      <c r="G164">
        <f>F164-Dashboard!$B$4</f>
        <v>54816.452124999996</v>
      </c>
      <c r="H164">
        <f>2^(LOG(F164/Dashboard!$C$4,2)/LOG(Dashboard!$D$4/Dashboard!$C$4,2))-1</f>
        <v>1.0174466071594064</v>
      </c>
      <c r="I164" s="24" t="s">
        <v>65</v>
      </c>
      <c r="J164" s="25">
        <v>1.485001485001E-2</v>
      </c>
      <c r="N164" s="25">
        <v>1.485001485001E-2</v>
      </c>
      <c r="T164" s="39">
        <v>404</v>
      </c>
      <c r="V164" s="35">
        <v>40404</v>
      </c>
      <c r="W164" s="40">
        <v>1.0000495000495E-2</v>
      </c>
    </row>
    <row r="165" spans="1:23" x14ac:dyDescent="0.2">
      <c r="A165" s="14" t="s">
        <v>438</v>
      </c>
      <c r="B165" s="14" t="s">
        <v>443</v>
      </c>
      <c r="C165" s="15" t="s">
        <v>213</v>
      </c>
      <c r="D165" s="35">
        <v>7</v>
      </c>
      <c r="E165" s="35">
        <v>20</v>
      </c>
      <c r="F165">
        <v>48115.703000000001</v>
      </c>
      <c r="G165">
        <f>F165-Dashboard!$B$4</f>
        <v>48091.108124999999</v>
      </c>
      <c r="H165">
        <f>2^(LOG(F165/Dashboard!$C$4,2)/LOG(Dashboard!$D$4/Dashboard!$C$4,2))-1</f>
        <v>0.90511573721833183</v>
      </c>
      <c r="I165" s="26" t="s">
        <v>68</v>
      </c>
      <c r="J165" s="27">
        <v>1.485001485001E-2</v>
      </c>
      <c r="O165" s="27">
        <v>1.485001485001E-2</v>
      </c>
      <c r="T165" s="39">
        <v>404</v>
      </c>
      <c r="V165" s="35">
        <v>40404</v>
      </c>
      <c r="W165" s="40">
        <v>1.0000495000495E-2</v>
      </c>
    </row>
    <row r="166" spans="1:23" x14ac:dyDescent="0.2">
      <c r="A166" s="14" t="s">
        <v>438</v>
      </c>
      <c r="B166" s="14" t="s">
        <v>443</v>
      </c>
      <c r="C166" s="15" t="s">
        <v>214</v>
      </c>
      <c r="D166" s="35">
        <v>7</v>
      </c>
      <c r="E166" s="35">
        <v>21</v>
      </c>
      <c r="F166">
        <v>39894.527000000002</v>
      </c>
      <c r="G166">
        <f>F166-Dashboard!$B$4</f>
        <v>39869.932124999999</v>
      </c>
      <c r="H166">
        <f>2^(LOG(F166/Dashboard!$C$4,2)/LOG(Dashboard!$D$4/Dashboard!$C$4,2))-1</f>
        <v>0.75504537469206556</v>
      </c>
      <c r="I166" s="26" t="s">
        <v>68</v>
      </c>
      <c r="J166" s="27">
        <v>1.485001485001E-2</v>
      </c>
      <c r="O166" s="27">
        <v>1.485001485001E-2</v>
      </c>
      <c r="T166" s="39">
        <v>404</v>
      </c>
      <c r="V166" s="35">
        <v>40404</v>
      </c>
      <c r="W166" s="40">
        <v>1.0000495000495E-2</v>
      </c>
    </row>
    <row r="167" spans="1:23" x14ac:dyDescent="0.2">
      <c r="A167" s="14" t="s">
        <v>438</v>
      </c>
      <c r="B167" s="14" t="s">
        <v>443</v>
      </c>
      <c r="C167" s="15" t="s">
        <v>215</v>
      </c>
      <c r="D167" s="35">
        <v>7</v>
      </c>
      <c r="E167" s="35">
        <v>22</v>
      </c>
      <c r="F167">
        <v>8716.6309999999994</v>
      </c>
      <c r="G167">
        <f>F167-Dashboard!$B$4</f>
        <v>8692.0361249999987</v>
      </c>
      <c r="H167">
        <f>2^(LOG(F167/Dashboard!$C$4,2)/LOG(Dashboard!$D$4/Dashboard!$C$4,2))-1</f>
        <v>-9.8365102233138324E-2</v>
      </c>
      <c r="I167" s="14" t="s">
        <v>71</v>
      </c>
      <c r="N167" s="25">
        <v>0.17325017325020001</v>
      </c>
      <c r="O167" s="27">
        <v>0.17325017325020001</v>
      </c>
      <c r="S167" s="28">
        <v>1.485001485001E-2</v>
      </c>
      <c r="T167" s="39">
        <v>402.4</v>
      </c>
      <c r="V167" s="35">
        <v>40404</v>
      </c>
      <c r="W167" s="40">
        <v>9.9955449955449992E-3</v>
      </c>
    </row>
    <row r="168" spans="1:23" x14ac:dyDescent="0.2">
      <c r="A168" s="14" t="s">
        <v>438</v>
      </c>
      <c r="B168" s="14" t="s">
        <v>443</v>
      </c>
      <c r="C168" s="15" t="s">
        <v>216</v>
      </c>
      <c r="D168" s="35">
        <v>7</v>
      </c>
      <c r="E168" s="35">
        <v>23</v>
      </c>
      <c r="F168">
        <v>4667.6760000000004</v>
      </c>
      <c r="G168">
        <f>F168-Dashboard!$B$4</f>
        <v>4643.0811250000006</v>
      </c>
      <c r="H168">
        <f>2^(LOG(F168/Dashboard!$C$4,2)/LOG(Dashboard!$D$4/Dashboard!$C$4,2))-1</f>
        <v>-0.31411276366700658</v>
      </c>
      <c r="I168" s="14" t="s">
        <v>71</v>
      </c>
      <c r="N168" s="25">
        <v>0.17325017325020001</v>
      </c>
      <c r="O168" s="27">
        <v>0.17325017325020001</v>
      </c>
      <c r="S168" s="28">
        <v>1.485001485001E-2</v>
      </c>
      <c r="T168" s="39">
        <v>402.4</v>
      </c>
      <c r="V168" s="35">
        <v>40404</v>
      </c>
      <c r="W168" s="40">
        <v>9.9955449955449992E-3</v>
      </c>
    </row>
    <row r="169" spans="1:23" x14ac:dyDescent="0.2">
      <c r="A169" s="14" t="s">
        <v>438</v>
      </c>
      <c r="B169" s="14" t="s">
        <v>443</v>
      </c>
      <c r="C169" s="15" t="s">
        <v>217</v>
      </c>
      <c r="D169" s="35">
        <v>7</v>
      </c>
      <c r="E169" s="35">
        <v>24</v>
      </c>
      <c r="F169">
        <v>16.594000000000001</v>
      </c>
      <c r="G169">
        <f>F169-Dashboard!$B$4</f>
        <v>-8.0008749999999971</v>
      </c>
      <c r="H169">
        <f>2^(LOG(F169/Dashboard!$C$4,2)/LOG(Dashboard!$D$4/Dashboard!$C$4,2))-1</f>
        <v>-0.94195249543906112</v>
      </c>
      <c r="I169" s="14" t="s">
        <v>445</v>
      </c>
    </row>
    <row r="170" spans="1:23" x14ac:dyDescent="0.2">
      <c r="A170" s="14" t="s">
        <v>438</v>
      </c>
      <c r="B170" s="14" t="s">
        <v>443</v>
      </c>
      <c r="C170" s="15" t="s">
        <v>218</v>
      </c>
      <c r="D170" s="35">
        <v>8</v>
      </c>
      <c r="E170" s="35">
        <v>1</v>
      </c>
      <c r="F170">
        <v>67490.468999999997</v>
      </c>
      <c r="G170">
        <f>F170-Dashboard!$B$4</f>
        <v>67465.874125000002</v>
      </c>
      <c r="H170">
        <f>2^(LOG(F170/Dashboard!$C$4,2)/LOG(Dashboard!$D$4/Dashboard!$C$4,2))-1</f>
        <v>1.2093901799341844</v>
      </c>
      <c r="I170" s="16" t="s">
        <v>43</v>
      </c>
      <c r="J170" s="17">
        <v>2.475002475002E-2</v>
      </c>
      <c r="K170" s="17">
        <v>2.475002475002E-2</v>
      </c>
      <c r="T170" s="39">
        <v>404</v>
      </c>
      <c r="V170" s="35">
        <v>40404</v>
      </c>
      <c r="W170" s="40">
        <v>9.9995049995050007E-3</v>
      </c>
    </row>
    <row r="171" spans="1:23" x14ac:dyDescent="0.2">
      <c r="A171" s="14" t="s">
        <v>438</v>
      </c>
      <c r="B171" s="14" t="s">
        <v>443</v>
      </c>
      <c r="C171" s="15" t="s">
        <v>219</v>
      </c>
      <c r="D171" s="35">
        <v>8</v>
      </c>
      <c r="E171" s="35">
        <v>2</v>
      </c>
      <c r="F171">
        <v>42639.66</v>
      </c>
      <c r="G171">
        <f>F171-Dashboard!$B$4</f>
        <v>42615.065125000001</v>
      </c>
      <c r="H171">
        <f>2^(LOG(F171/Dashboard!$C$4,2)/LOG(Dashboard!$D$4/Dashboard!$C$4,2))-1</f>
        <v>0.80693978877507733</v>
      </c>
      <c r="I171" s="16" t="s">
        <v>43</v>
      </c>
      <c r="J171" s="17">
        <v>2.475002475002E-2</v>
      </c>
      <c r="K171" s="17">
        <v>2.475002475002E-2</v>
      </c>
      <c r="T171" s="39">
        <v>404</v>
      </c>
      <c r="V171" s="35">
        <v>40404</v>
      </c>
      <c r="W171" s="40">
        <v>9.9995049995050007E-3</v>
      </c>
    </row>
    <row r="172" spans="1:23" x14ac:dyDescent="0.2">
      <c r="A172" s="14" t="s">
        <v>438</v>
      </c>
      <c r="B172" s="14" t="s">
        <v>443</v>
      </c>
      <c r="C172" s="15" t="s">
        <v>220</v>
      </c>
      <c r="D172" s="35">
        <v>8</v>
      </c>
      <c r="E172" s="35">
        <v>3</v>
      </c>
      <c r="F172">
        <v>38851.468999999997</v>
      </c>
      <c r="G172">
        <f>F172-Dashboard!$B$4</f>
        <v>38826.874124999995</v>
      </c>
      <c r="H172">
        <f>2^(LOG(F172/Dashboard!$C$4,2)/LOG(Dashboard!$D$4/Dashboard!$C$4,2))-1</f>
        <v>0.73480229997521507</v>
      </c>
      <c r="I172" s="16" t="s">
        <v>43</v>
      </c>
      <c r="J172" s="17">
        <v>2.475002475002E-2</v>
      </c>
      <c r="K172" s="17">
        <v>2.475002475002E-2</v>
      </c>
      <c r="T172" s="39">
        <v>404</v>
      </c>
      <c r="V172" s="35">
        <v>40404</v>
      </c>
      <c r="W172" s="40">
        <v>9.9995049995050007E-3</v>
      </c>
    </row>
    <row r="173" spans="1:23" x14ac:dyDescent="0.2">
      <c r="A173" s="14" t="s">
        <v>438</v>
      </c>
      <c r="B173" s="14" t="s">
        <v>443</v>
      </c>
      <c r="C173" s="15" t="s">
        <v>221</v>
      </c>
      <c r="D173" s="35">
        <v>8</v>
      </c>
      <c r="E173" s="35">
        <v>4</v>
      </c>
      <c r="F173">
        <v>57659.667999999998</v>
      </c>
      <c r="G173">
        <f>F173-Dashboard!$B$4</f>
        <v>57635.073124999995</v>
      </c>
      <c r="H173">
        <f>2^(LOG(F173/Dashboard!$C$4,2)/LOG(Dashboard!$D$4/Dashboard!$C$4,2))-1</f>
        <v>1.0622126029826693</v>
      </c>
      <c r="I173" s="18" t="s">
        <v>47</v>
      </c>
      <c r="J173" s="19">
        <v>1.0204345949820001E-2</v>
      </c>
      <c r="L173" s="19">
        <v>1.0204345949820001E-2</v>
      </c>
      <c r="T173" s="39">
        <v>430.8</v>
      </c>
      <c r="U173" s="39">
        <v>2688</v>
      </c>
      <c r="V173" s="35">
        <v>43118.883088000002</v>
      </c>
      <c r="W173" s="40">
        <v>9.9909823526920603E-3</v>
      </c>
    </row>
    <row r="174" spans="1:23" x14ac:dyDescent="0.2">
      <c r="A174" s="14" t="s">
        <v>438</v>
      </c>
      <c r="B174" s="14" t="s">
        <v>443</v>
      </c>
      <c r="C174" s="15" t="s">
        <v>222</v>
      </c>
      <c r="D174" s="35">
        <v>8</v>
      </c>
      <c r="E174" s="35">
        <v>5</v>
      </c>
      <c r="F174">
        <v>44711.550999999999</v>
      </c>
      <c r="G174">
        <f>F174-Dashboard!$B$4</f>
        <v>44686.956124999997</v>
      </c>
      <c r="H174">
        <f>2^(LOG(F174/Dashboard!$C$4,2)/LOG(Dashboard!$D$4/Dashboard!$C$4,2))-1</f>
        <v>0.84487496028371423</v>
      </c>
      <c r="I174" s="18" t="s">
        <v>47</v>
      </c>
      <c r="J174" s="19">
        <v>1.0204345949820001E-2</v>
      </c>
      <c r="L174" s="19">
        <v>1.0204345949820001E-2</v>
      </c>
      <c r="T174" s="39">
        <v>430.8</v>
      </c>
      <c r="U174" s="39">
        <v>2688</v>
      </c>
      <c r="V174" s="35">
        <v>43118.883088000002</v>
      </c>
      <c r="W174" s="40">
        <v>9.9909823526920603E-3</v>
      </c>
    </row>
    <row r="175" spans="1:23" x14ac:dyDescent="0.2">
      <c r="A175" s="14" t="s">
        <v>438</v>
      </c>
      <c r="B175" s="14" t="s">
        <v>443</v>
      </c>
      <c r="C175" s="15" t="s">
        <v>223</v>
      </c>
      <c r="D175" s="35">
        <v>8</v>
      </c>
      <c r="E175" s="35">
        <v>6</v>
      </c>
      <c r="F175">
        <v>52036.648000000001</v>
      </c>
      <c r="G175">
        <f>F175-Dashboard!$B$4</f>
        <v>52012.053124999999</v>
      </c>
      <c r="H175">
        <f>2^(LOG(F175/Dashboard!$C$4,2)/LOG(Dashboard!$D$4/Dashboard!$C$4,2))-1</f>
        <v>0.97160368266999275</v>
      </c>
      <c r="I175" s="18" t="s">
        <v>47</v>
      </c>
      <c r="J175" s="19">
        <v>1.0204345949820001E-2</v>
      </c>
      <c r="L175" s="19">
        <v>1.0204345949820001E-2</v>
      </c>
      <c r="T175" s="39">
        <v>430.8</v>
      </c>
      <c r="U175" s="39">
        <v>2688</v>
      </c>
      <c r="V175" s="35">
        <v>43118.883088000002</v>
      </c>
      <c r="W175" s="40">
        <v>9.9909823526920603E-3</v>
      </c>
    </row>
    <row r="176" spans="1:23" x14ac:dyDescent="0.2">
      <c r="A176" s="14" t="s">
        <v>438</v>
      </c>
      <c r="B176" s="14" t="s">
        <v>443</v>
      </c>
      <c r="C176" s="15" t="s">
        <v>224</v>
      </c>
      <c r="D176" s="35">
        <v>8</v>
      </c>
      <c r="E176" s="35">
        <v>7</v>
      </c>
      <c r="F176">
        <v>34160.089999999997</v>
      </c>
      <c r="G176">
        <f>F176-Dashboard!$B$4</f>
        <v>34135.495124999994</v>
      </c>
      <c r="H176">
        <f>2^(LOG(F176/Dashboard!$C$4,2)/LOG(Dashboard!$D$4/Dashboard!$C$4,2))-1</f>
        <v>0.63974663791313224</v>
      </c>
      <c r="I176" s="20" t="s">
        <v>51</v>
      </c>
      <c r="J176" s="21">
        <v>6.435006435006E-4</v>
      </c>
      <c r="M176" s="21">
        <v>6.435006435006E-4</v>
      </c>
      <c r="T176" s="39">
        <v>404</v>
      </c>
      <c r="V176" s="35">
        <v>40404</v>
      </c>
      <c r="W176" s="40">
        <v>9.9993317493317496E-3</v>
      </c>
    </row>
    <row r="177" spans="1:23" x14ac:dyDescent="0.2">
      <c r="A177" s="14" t="s">
        <v>438</v>
      </c>
      <c r="B177" s="14" t="s">
        <v>443</v>
      </c>
      <c r="C177" s="15" t="s">
        <v>225</v>
      </c>
      <c r="D177" s="35">
        <v>8</v>
      </c>
      <c r="E177" s="35">
        <v>8</v>
      </c>
      <c r="F177">
        <v>34110.305</v>
      </c>
      <c r="G177">
        <f>F177-Dashboard!$B$4</f>
        <v>34085.710124999998</v>
      </c>
      <c r="H177">
        <f>2^(LOG(F177/Dashboard!$C$4,2)/LOG(Dashboard!$D$4/Dashboard!$C$4,2))-1</f>
        <v>0.63869974142832597</v>
      </c>
      <c r="I177" s="20" t="s">
        <v>51</v>
      </c>
      <c r="J177" s="21">
        <v>6.435006435006E-4</v>
      </c>
      <c r="M177" s="21">
        <v>6.435006435006E-4</v>
      </c>
      <c r="T177" s="39">
        <v>404</v>
      </c>
      <c r="V177" s="35">
        <v>40404</v>
      </c>
      <c r="W177" s="40">
        <v>9.9993317493317496E-3</v>
      </c>
    </row>
    <row r="178" spans="1:23" x14ac:dyDescent="0.2">
      <c r="A178" s="14" t="s">
        <v>438</v>
      </c>
      <c r="B178" s="14" t="s">
        <v>443</v>
      </c>
      <c r="C178" s="15" t="s">
        <v>226</v>
      </c>
      <c r="D178" s="35">
        <v>8</v>
      </c>
      <c r="E178" s="35">
        <v>9</v>
      </c>
      <c r="F178">
        <v>21754.831999999999</v>
      </c>
      <c r="G178">
        <f>F178-Dashboard!$B$4</f>
        <v>21730.237125</v>
      </c>
      <c r="H178">
        <f>2^(LOG(F178/Dashboard!$C$4,2)/LOG(Dashboard!$D$4/Dashboard!$C$4,2))-1</f>
        <v>0.34575347005604895</v>
      </c>
      <c r="I178" s="20" t="s">
        <v>51</v>
      </c>
      <c r="J178" s="21">
        <v>6.435006435006E-4</v>
      </c>
      <c r="M178" s="21">
        <v>6.435006435006E-4</v>
      </c>
      <c r="T178" s="39">
        <v>404</v>
      </c>
      <c r="V178" s="35">
        <v>40404</v>
      </c>
      <c r="W178" s="40">
        <v>9.9993317493317496E-3</v>
      </c>
    </row>
    <row r="179" spans="1:23" x14ac:dyDescent="0.2">
      <c r="A179" s="14" t="s">
        <v>438</v>
      </c>
      <c r="B179" s="14" t="s">
        <v>443</v>
      </c>
      <c r="C179" s="15" t="s">
        <v>227</v>
      </c>
      <c r="D179" s="35">
        <v>8</v>
      </c>
      <c r="E179" s="35">
        <v>10</v>
      </c>
      <c r="F179">
        <v>41184.120999999999</v>
      </c>
      <c r="G179">
        <f>F179-Dashboard!$B$4</f>
        <v>41159.526124999997</v>
      </c>
      <c r="H179">
        <f>2^(LOG(F179/Dashboard!$C$4,2)/LOG(Dashboard!$D$4/Dashboard!$C$4,2))-1</f>
        <v>0.77966602776823257</v>
      </c>
      <c r="I179" s="14" t="s">
        <v>55</v>
      </c>
      <c r="K179" s="17">
        <v>2.3486315683779999E-2</v>
      </c>
      <c r="L179" s="19">
        <v>1.033397890086E-2</v>
      </c>
      <c r="T179" s="39">
        <v>425.6</v>
      </c>
      <c r="U179" s="39">
        <v>2152.64</v>
      </c>
      <c r="V179" s="35">
        <v>42577.985132460002</v>
      </c>
      <c r="W179" s="40">
        <v>9.9962456813284407E-3</v>
      </c>
    </row>
    <row r="180" spans="1:23" x14ac:dyDescent="0.2">
      <c r="A180" s="14" t="s">
        <v>438</v>
      </c>
      <c r="B180" s="14" t="s">
        <v>443</v>
      </c>
      <c r="C180" s="15" t="s">
        <v>228</v>
      </c>
      <c r="D180" s="35">
        <v>8</v>
      </c>
      <c r="E180" s="35">
        <v>11</v>
      </c>
      <c r="F180">
        <v>71141.172000000006</v>
      </c>
      <c r="G180">
        <f>F180-Dashboard!$B$4</f>
        <v>71116.577125000011</v>
      </c>
      <c r="H180">
        <f>2^(LOG(F180/Dashboard!$C$4,2)/LOG(Dashboard!$D$4/Dashboard!$C$4,2))-1</f>
        <v>1.2609492768621555</v>
      </c>
      <c r="I180" s="14" t="s">
        <v>55</v>
      </c>
      <c r="K180" s="17">
        <v>2.3486315683779999E-2</v>
      </c>
      <c r="L180" s="19">
        <v>1.033397890086E-2</v>
      </c>
      <c r="T180" s="39">
        <v>425.6</v>
      </c>
      <c r="U180" s="39">
        <v>2152.64</v>
      </c>
      <c r="V180" s="35">
        <v>42577.985132460002</v>
      </c>
      <c r="W180" s="40">
        <v>9.9962456813284407E-3</v>
      </c>
    </row>
    <row r="181" spans="1:23" x14ac:dyDescent="0.2">
      <c r="A181" s="14" t="s">
        <v>438</v>
      </c>
      <c r="B181" s="14" t="s">
        <v>443</v>
      </c>
      <c r="C181" s="15" t="s">
        <v>229</v>
      </c>
      <c r="D181" s="35">
        <v>8</v>
      </c>
      <c r="E181" s="35">
        <v>12</v>
      </c>
      <c r="F181">
        <v>55374.425999999999</v>
      </c>
      <c r="G181">
        <f>F181-Dashboard!$B$4</f>
        <v>55349.831124999997</v>
      </c>
      <c r="H181">
        <f>2^(LOG(F181/Dashboard!$C$4,2)/LOG(Dashboard!$D$4/Dashboard!$C$4,2))-1</f>
        <v>1.0260153862816508</v>
      </c>
      <c r="I181" s="14" t="s">
        <v>55</v>
      </c>
      <c r="K181" s="17">
        <v>2.475002475002E-2</v>
      </c>
      <c r="M181" s="21">
        <v>6.435006435006E-4</v>
      </c>
      <c r="T181" s="39">
        <v>404</v>
      </c>
      <c r="V181" s="35">
        <v>40404</v>
      </c>
      <c r="W181" s="40">
        <v>9.9998267498267492E-3</v>
      </c>
    </row>
    <row r="182" spans="1:23" x14ac:dyDescent="0.2">
      <c r="A182" s="14" t="s">
        <v>438</v>
      </c>
      <c r="B182" s="14" t="s">
        <v>443</v>
      </c>
      <c r="C182" s="15" t="s">
        <v>230</v>
      </c>
      <c r="D182" s="35">
        <v>8</v>
      </c>
      <c r="E182" s="35">
        <v>13</v>
      </c>
      <c r="F182">
        <v>16309.603999999999</v>
      </c>
      <c r="G182">
        <f>F182-Dashboard!$B$4</f>
        <v>16285.009124999999</v>
      </c>
      <c r="H182">
        <f>2^(LOG(F182/Dashboard!$C$4,2)/LOG(Dashboard!$D$4/Dashboard!$C$4,2))-1</f>
        <v>0.18625897608132536</v>
      </c>
      <c r="I182" s="14" t="s">
        <v>55</v>
      </c>
      <c r="K182" s="17">
        <v>2.475002475002E-2</v>
      </c>
      <c r="M182" s="21">
        <v>6.435006435006E-4</v>
      </c>
      <c r="T182" s="39">
        <v>404</v>
      </c>
      <c r="V182" s="35">
        <v>40404</v>
      </c>
      <c r="W182" s="40">
        <v>9.9998267498267492E-3</v>
      </c>
    </row>
    <row r="183" spans="1:23" x14ac:dyDescent="0.2">
      <c r="A183" s="14" t="s">
        <v>438</v>
      </c>
      <c r="B183" s="14" t="s">
        <v>443</v>
      </c>
      <c r="C183" s="15" t="s">
        <v>231</v>
      </c>
      <c r="D183" s="35">
        <v>8</v>
      </c>
      <c r="E183" s="35">
        <v>14</v>
      </c>
      <c r="F183">
        <v>15098.236999999999</v>
      </c>
      <c r="G183">
        <f>F183-Dashboard!$B$4</f>
        <v>15073.642124999998</v>
      </c>
      <c r="H183">
        <f>2^(LOG(F183/Dashboard!$C$4,2)/LOG(Dashboard!$D$4/Dashboard!$C$4,2))-1</f>
        <v>0.14683918492772818</v>
      </c>
      <c r="I183" s="22" t="s">
        <v>60</v>
      </c>
      <c r="J183" s="23">
        <v>9.9990099990099992</v>
      </c>
      <c r="R183" s="23">
        <v>9.9990099990099992</v>
      </c>
      <c r="T183" s="39">
        <v>363.6</v>
      </c>
      <c r="V183" s="35">
        <v>40404</v>
      </c>
      <c r="W183" s="40">
        <v>9.9990099990099994E-3</v>
      </c>
    </row>
    <row r="184" spans="1:23" x14ac:dyDescent="0.2">
      <c r="A184" s="14" t="s">
        <v>438</v>
      </c>
      <c r="B184" s="14" t="s">
        <v>443</v>
      </c>
      <c r="C184" s="15" t="s">
        <v>232</v>
      </c>
      <c r="D184" s="35">
        <v>8</v>
      </c>
      <c r="E184" s="35">
        <v>15</v>
      </c>
      <c r="F184">
        <v>32680.846000000001</v>
      </c>
      <c r="G184">
        <f>F184-Dashboard!$B$4</f>
        <v>32656.251125000003</v>
      </c>
      <c r="H184">
        <f>2^(LOG(F184/Dashboard!$C$4,2)/LOG(Dashboard!$D$4/Dashboard!$C$4,2))-1</f>
        <v>0.60826612236603506</v>
      </c>
      <c r="I184" s="14" t="s">
        <v>447</v>
      </c>
      <c r="T184" s="39">
        <v>430.8</v>
      </c>
      <c r="U184" s="39">
        <v>2688</v>
      </c>
      <c r="V184" s="35">
        <v>43118.879999999997</v>
      </c>
      <c r="W184" s="40">
        <v>9.9909830682058508E-3</v>
      </c>
    </row>
    <row r="185" spans="1:23" x14ac:dyDescent="0.2">
      <c r="A185" s="14" t="s">
        <v>438</v>
      </c>
      <c r="B185" s="14" t="s">
        <v>443</v>
      </c>
      <c r="C185" s="15" t="s">
        <v>233</v>
      </c>
      <c r="D185" s="35">
        <v>8</v>
      </c>
      <c r="E185" s="35">
        <v>16</v>
      </c>
      <c r="F185">
        <v>30829.42</v>
      </c>
      <c r="G185">
        <f>F185-Dashboard!$B$4</f>
        <v>30804.825124999999</v>
      </c>
      <c r="H185">
        <f>2^(LOG(F185/Dashboard!$C$4,2)/LOG(Dashboard!$D$4/Dashboard!$C$4,2))-1</f>
        <v>0.56771440765345571</v>
      </c>
      <c r="I185" s="14" t="s">
        <v>446</v>
      </c>
      <c r="T185" s="39">
        <v>404</v>
      </c>
      <c r="V185" s="35">
        <v>40404</v>
      </c>
      <c r="W185" s="40">
        <v>9.9990099990099994E-3</v>
      </c>
    </row>
    <row r="186" spans="1:23" x14ac:dyDescent="0.2">
      <c r="A186" s="14" t="s">
        <v>438</v>
      </c>
      <c r="B186" s="14" t="s">
        <v>443</v>
      </c>
      <c r="C186" s="15" t="s">
        <v>234</v>
      </c>
      <c r="D186" s="35">
        <v>8</v>
      </c>
      <c r="E186" s="35">
        <v>17</v>
      </c>
      <c r="F186">
        <v>17838.631000000001</v>
      </c>
      <c r="G186">
        <f>F186-Dashboard!$B$4</f>
        <v>17814.036125000002</v>
      </c>
      <c r="H186">
        <f>2^(LOG(F186/Dashboard!$C$4,2)/LOG(Dashboard!$D$4/Dashboard!$C$4,2))-1</f>
        <v>0.23373400818949386</v>
      </c>
      <c r="I186" s="14" t="s">
        <v>446</v>
      </c>
      <c r="T186" s="39">
        <v>404</v>
      </c>
      <c r="V186" s="35">
        <v>40404</v>
      </c>
      <c r="W186" s="40">
        <v>9.9990099990099994E-3</v>
      </c>
    </row>
    <row r="187" spans="1:23" x14ac:dyDescent="0.2">
      <c r="A187" s="14" t="s">
        <v>438</v>
      </c>
      <c r="B187" s="14" t="s">
        <v>443</v>
      </c>
      <c r="C187" s="15" t="s">
        <v>235</v>
      </c>
      <c r="D187" s="35">
        <v>8</v>
      </c>
      <c r="E187" s="35">
        <v>18</v>
      </c>
      <c r="F187">
        <v>35881.129000000001</v>
      </c>
      <c r="G187">
        <f>F187-Dashboard!$B$4</f>
        <v>35856.534124999998</v>
      </c>
      <c r="H187">
        <f>2^(LOG(F187/Dashboard!$C$4,2)/LOG(Dashboard!$D$4/Dashboard!$C$4,2))-1</f>
        <v>0.67542319675393925</v>
      </c>
      <c r="I187" s="24" t="s">
        <v>65</v>
      </c>
      <c r="J187" s="25">
        <v>4.950004950005E-3</v>
      </c>
      <c r="N187" s="25">
        <v>4.950004950005E-3</v>
      </c>
      <c r="T187" s="39">
        <v>404</v>
      </c>
      <c r="V187" s="35">
        <v>40404</v>
      </c>
      <c r="W187" s="40">
        <v>9.9995049995050007E-3</v>
      </c>
    </row>
    <row r="188" spans="1:23" x14ac:dyDescent="0.2">
      <c r="A188" s="14" t="s">
        <v>438</v>
      </c>
      <c r="B188" s="14" t="s">
        <v>443</v>
      </c>
      <c r="C188" s="15" t="s">
        <v>236</v>
      </c>
      <c r="D188" s="35">
        <v>8</v>
      </c>
      <c r="E188" s="35">
        <v>19</v>
      </c>
      <c r="F188">
        <v>46676.762000000002</v>
      </c>
      <c r="G188">
        <f>F188-Dashboard!$B$4</f>
        <v>46652.167125</v>
      </c>
      <c r="H188">
        <f>2^(LOG(F188/Dashboard!$C$4,2)/LOG(Dashboard!$D$4/Dashboard!$C$4,2))-1</f>
        <v>0.8799540635414691</v>
      </c>
      <c r="I188" s="24" t="s">
        <v>65</v>
      </c>
      <c r="J188" s="25">
        <v>4.950004950005E-3</v>
      </c>
      <c r="N188" s="25">
        <v>4.950004950005E-3</v>
      </c>
      <c r="T188" s="39">
        <v>404</v>
      </c>
      <c r="V188" s="35">
        <v>40404</v>
      </c>
      <c r="W188" s="40">
        <v>9.9995049995050007E-3</v>
      </c>
    </row>
    <row r="189" spans="1:23" x14ac:dyDescent="0.2">
      <c r="A189" s="14" t="s">
        <v>438</v>
      </c>
      <c r="B189" s="14" t="s">
        <v>443</v>
      </c>
      <c r="C189" s="15" t="s">
        <v>237</v>
      </c>
      <c r="D189" s="35">
        <v>8</v>
      </c>
      <c r="E189" s="35">
        <v>20</v>
      </c>
      <c r="F189">
        <v>32659.51</v>
      </c>
      <c r="G189">
        <f>F189-Dashboard!$B$4</f>
        <v>32634.915125</v>
      </c>
      <c r="H189">
        <f>2^(LOG(F189/Dashboard!$C$4,2)/LOG(Dashboard!$D$4/Dashboard!$C$4,2))-1</f>
        <v>0.60780626109844715</v>
      </c>
      <c r="I189" s="26" t="s">
        <v>68</v>
      </c>
      <c r="J189" s="27">
        <v>4.950004950005E-3</v>
      </c>
      <c r="O189" s="27">
        <v>4.950004950005E-3</v>
      </c>
      <c r="T189" s="39">
        <v>404</v>
      </c>
      <c r="V189" s="35">
        <v>40404</v>
      </c>
      <c r="W189" s="40">
        <v>9.9995049995050007E-3</v>
      </c>
    </row>
    <row r="190" spans="1:23" x14ac:dyDescent="0.2">
      <c r="A190" s="14" t="s">
        <v>438</v>
      </c>
      <c r="B190" s="14" t="s">
        <v>443</v>
      </c>
      <c r="C190" s="15" t="s">
        <v>238</v>
      </c>
      <c r="D190" s="35">
        <v>8</v>
      </c>
      <c r="E190" s="35">
        <v>21</v>
      </c>
      <c r="F190">
        <v>35938.023000000001</v>
      </c>
      <c r="G190">
        <f>F190-Dashboard!$B$4</f>
        <v>35913.428124999999</v>
      </c>
      <c r="H190">
        <f>2^(LOG(F190/Dashboard!$C$4,2)/LOG(Dashboard!$D$4/Dashboard!$C$4,2))-1</f>
        <v>0.67658598589443097</v>
      </c>
      <c r="I190" s="26" t="s">
        <v>68</v>
      </c>
      <c r="J190" s="27">
        <v>4.950004950005E-3</v>
      </c>
      <c r="O190" s="27">
        <v>4.950004950005E-3</v>
      </c>
      <c r="T190" s="39">
        <v>404</v>
      </c>
      <c r="V190" s="35">
        <v>40404</v>
      </c>
      <c r="W190" s="40">
        <v>9.9995049995050007E-3</v>
      </c>
    </row>
    <row r="191" spans="1:23" x14ac:dyDescent="0.2">
      <c r="A191" s="14" t="s">
        <v>438</v>
      </c>
      <c r="B191" s="14" t="s">
        <v>443</v>
      </c>
      <c r="C191" s="15" t="s">
        <v>239</v>
      </c>
      <c r="D191" s="35">
        <v>8</v>
      </c>
      <c r="E191" s="35">
        <v>22</v>
      </c>
      <c r="F191">
        <v>8254.3670000000002</v>
      </c>
      <c r="G191">
        <f>F191-Dashboard!$B$4</f>
        <v>8229.7721249999995</v>
      </c>
      <c r="H191">
        <f>2^(LOG(F191/Dashboard!$C$4,2)/LOG(Dashboard!$D$4/Dashboard!$C$4,2))-1</f>
        <v>-0.11962441781067601</v>
      </c>
      <c r="I191" s="14" t="s">
        <v>71</v>
      </c>
      <c r="N191" s="25">
        <v>0.17325017325020001</v>
      </c>
      <c r="O191" s="27">
        <v>0.17325017325020001</v>
      </c>
      <c r="S191" s="28">
        <v>4.950004950005E-3</v>
      </c>
      <c r="T191" s="39">
        <v>402.4</v>
      </c>
      <c r="V191" s="35">
        <v>40404</v>
      </c>
      <c r="W191" s="40">
        <v>9.9945549945550001E-3</v>
      </c>
    </row>
    <row r="192" spans="1:23" x14ac:dyDescent="0.2">
      <c r="A192" s="14" t="s">
        <v>438</v>
      </c>
      <c r="B192" s="14" t="s">
        <v>443</v>
      </c>
      <c r="C192" s="15" t="s">
        <v>240</v>
      </c>
      <c r="D192" s="35">
        <v>8</v>
      </c>
      <c r="E192" s="35">
        <v>23</v>
      </c>
      <c r="F192">
        <v>11257.895</v>
      </c>
      <c r="G192">
        <f>F192-Dashboard!$B$4</f>
        <v>11233.300125</v>
      </c>
      <c r="H192">
        <f>2^(LOG(F192/Dashboard!$C$4,2)/LOG(Dashboard!$D$4/Dashboard!$C$4,2))-1</f>
        <v>8.5200318043519019E-3</v>
      </c>
      <c r="I192" s="14" t="s">
        <v>71</v>
      </c>
      <c r="N192" s="25">
        <v>0.17325017325020001</v>
      </c>
      <c r="O192" s="27">
        <v>0.17325017325020001</v>
      </c>
      <c r="S192" s="28">
        <v>4.950004950005E-3</v>
      </c>
      <c r="T192" s="39">
        <v>402.4</v>
      </c>
      <c r="V192" s="35">
        <v>40404</v>
      </c>
      <c r="W192" s="40">
        <v>9.9945549945550001E-3</v>
      </c>
    </row>
    <row r="193" spans="1:23" x14ac:dyDescent="0.2">
      <c r="A193" s="14" t="s">
        <v>438</v>
      </c>
      <c r="B193" s="14" t="s">
        <v>443</v>
      </c>
      <c r="C193" s="15" t="s">
        <v>241</v>
      </c>
      <c r="D193" s="35">
        <v>8</v>
      </c>
      <c r="E193" s="35">
        <v>24</v>
      </c>
      <c r="F193">
        <v>45.040999999999997</v>
      </c>
      <c r="G193">
        <f>F193-Dashboard!$B$4</f>
        <v>20.446124999999999</v>
      </c>
      <c r="H193">
        <f>2^(LOG(F193/Dashboard!$C$4,2)/LOG(Dashboard!$D$4/Dashboard!$C$4,2))-1</f>
        <v>-0.91011658881224977</v>
      </c>
      <c r="I193" s="14" t="s">
        <v>445</v>
      </c>
    </row>
    <row r="194" spans="1:23" x14ac:dyDescent="0.2">
      <c r="A194" s="14" t="s">
        <v>438</v>
      </c>
      <c r="B194" s="14" t="s">
        <v>443</v>
      </c>
      <c r="C194" s="15" t="s">
        <v>242</v>
      </c>
      <c r="D194" s="35">
        <v>9</v>
      </c>
      <c r="E194" s="35">
        <v>1</v>
      </c>
      <c r="F194">
        <v>4790.9459999999999</v>
      </c>
      <c r="G194">
        <f>F194-Dashboard!$B$4</f>
        <v>4766.3511250000001</v>
      </c>
      <c r="H194">
        <f>2^(LOG(F194/Dashboard!$C$4,2)/LOG(Dashboard!$D$4/Dashboard!$C$4,2))-1</f>
        <v>-0.30623891076144383</v>
      </c>
      <c r="I194" s="14" t="s">
        <v>55</v>
      </c>
      <c r="N194" s="25">
        <v>19.998019998019998</v>
      </c>
      <c r="O194" s="27">
        <v>19.998019998019998</v>
      </c>
      <c r="T194" s="39">
        <v>242.4</v>
      </c>
      <c r="V194" s="35">
        <v>40404</v>
      </c>
      <c r="W194" s="40">
        <v>9.9990099990099994E-3</v>
      </c>
    </row>
    <row r="195" spans="1:23" x14ac:dyDescent="0.2">
      <c r="A195" s="14" t="s">
        <v>438</v>
      </c>
      <c r="B195" s="14" t="s">
        <v>443</v>
      </c>
      <c r="C195" s="15" t="s">
        <v>243</v>
      </c>
      <c r="D195" s="35">
        <v>9</v>
      </c>
      <c r="E195" s="35">
        <v>2</v>
      </c>
      <c r="F195">
        <v>4914.2169999999996</v>
      </c>
      <c r="G195">
        <f>F195-Dashboard!$B$4</f>
        <v>4889.6221249999999</v>
      </c>
      <c r="H195">
        <f>2^(LOG(F195/Dashboard!$C$4,2)/LOG(Dashboard!$D$4/Dashboard!$C$4,2))-1</f>
        <v>-0.29847807003888827</v>
      </c>
      <c r="I195" s="14" t="s">
        <v>55</v>
      </c>
      <c r="N195" s="25">
        <v>19.998019998019998</v>
      </c>
      <c r="O195" s="27">
        <v>19.998019998019998</v>
      </c>
      <c r="T195" s="39">
        <v>242.4</v>
      </c>
      <c r="V195" s="35">
        <v>40404</v>
      </c>
      <c r="W195" s="40">
        <v>9.9990099990099994E-3</v>
      </c>
    </row>
    <row r="196" spans="1:23" x14ac:dyDescent="0.2">
      <c r="A196" s="14" t="s">
        <v>438</v>
      </c>
      <c r="B196" s="14" t="s">
        <v>443</v>
      </c>
      <c r="C196" s="15" t="s">
        <v>244</v>
      </c>
      <c r="D196" s="35">
        <v>9</v>
      </c>
      <c r="E196" s="35">
        <v>3</v>
      </c>
      <c r="F196">
        <v>246.541</v>
      </c>
      <c r="G196">
        <f>F196-Dashboard!$B$4</f>
        <v>221.94612499999999</v>
      </c>
      <c r="H196">
        <f>2^(LOG(F196/Dashboard!$C$4,2)/LOG(Dashboard!$D$4/Dashboard!$C$4,2))-1</f>
        <v>-0.8107792332552084</v>
      </c>
      <c r="I196" s="14" t="s">
        <v>55</v>
      </c>
      <c r="N196" s="25">
        <v>19.998019998019998</v>
      </c>
      <c r="P196" s="29">
        <v>19.998019998019998</v>
      </c>
      <c r="T196" s="39">
        <v>242.4</v>
      </c>
      <c r="V196" s="35">
        <v>40404</v>
      </c>
      <c r="W196" s="40">
        <v>9.9990099990099994E-3</v>
      </c>
    </row>
    <row r="197" spans="1:23" x14ac:dyDescent="0.2">
      <c r="A197" s="14" t="s">
        <v>438</v>
      </c>
      <c r="B197" s="14" t="s">
        <v>443</v>
      </c>
      <c r="C197" s="15" t="s">
        <v>245</v>
      </c>
      <c r="D197" s="35">
        <v>9</v>
      </c>
      <c r="E197" s="35">
        <v>4</v>
      </c>
      <c r="F197">
        <v>393.517</v>
      </c>
      <c r="G197">
        <f>F197-Dashboard!$B$4</f>
        <v>368.92212499999999</v>
      </c>
      <c r="H197">
        <f>2^(LOG(F197/Dashboard!$C$4,2)/LOG(Dashboard!$D$4/Dashboard!$C$4,2))-1</f>
        <v>-0.76778303824623473</v>
      </c>
      <c r="I197" s="14" t="s">
        <v>55</v>
      </c>
      <c r="N197" s="25">
        <v>19.998019998019998</v>
      </c>
      <c r="P197" s="29">
        <v>19.998019998019998</v>
      </c>
      <c r="T197" s="39">
        <v>242.4</v>
      </c>
      <c r="V197" s="35">
        <v>40404</v>
      </c>
      <c r="W197" s="40">
        <v>9.9990099990099994E-3</v>
      </c>
    </row>
    <row r="198" spans="1:23" x14ac:dyDescent="0.2">
      <c r="A198" s="14" t="s">
        <v>438</v>
      </c>
      <c r="B198" s="14" t="s">
        <v>443</v>
      </c>
      <c r="C198" s="15" t="s">
        <v>246</v>
      </c>
      <c r="D198" s="35">
        <v>9</v>
      </c>
      <c r="E198" s="35">
        <v>5</v>
      </c>
      <c r="F198">
        <v>30122.986000000001</v>
      </c>
      <c r="G198">
        <f>F198-Dashboard!$B$4</f>
        <v>30098.391125000002</v>
      </c>
      <c r="H198">
        <f>2^(LOG(F198/Dashboard!$C$4,2)/LOG(Dashboard!$D$4/Dashboard!$C$4,2))-1</f>
        <v>0.55188136871292204</v>
      </c>
      <c r="I198" s="30" t="s">
        <v>247</v>
      </c>
      <c r="J198" s="29">
        <v>19.998019998019998</v>
      </c>
      <c r="P198" s="29">
        <v>19.998019998019998</v>
      </c>
      <c r="T198" s="39">
        <v>323.2</v>
      </c>
      <c r="V198" s="35">
        <v>40404</v>
      </c>
      <c r="W198" s="40">
        <v>9.9990099990099994E-3</v>
      </c>
    </row>
    <row r="199" spans="1:23" x14ac:dyDescent="0.2">
      <c r="A199" s="14" t="s">
        <v>438</v>
      </c>
      <c r="B199" s="14" t="s">
        <v>443</v>
      </c>
      <c r="C199" s="15" t="s">
        <v>248</v>
      </c>
      <c r="D199" s="35">
        <v>9</v>
      </c>
      <c r="E199" s="35">
        <v>6</v>
      </c>
      <c r="F199">
        <v>26562.373</v>
      </c>
      <c r="G199">
        <f>F199-Dashboard!$B$4</f>
        <v>26537.778125000001</v>
      </c>
      <c r="H199">
        <f>2^(LOG(F199/Dashboard!$C$4,2)/LOG(Dashboard!$D$4/Dashboard!$C$4,2))-1</f>
        <v>0.46870928036553527</v>
      </c>
      <c r="I199" s="30" t="s">
        <v>247</v>
      </c>
      <c r="J199" s="29">
        <v>19.998019998019998</v>
      </c>
      <c r="P199" s="29">
        <v>19.998019998019998</v>
      </c>
      <c r="T199" s="39">
        <v>323.2</v>
      </c>
      <c r="V199" s="35">
        <v>40404</v>
      </c>
      <c r="W199" s="40">
        <v>9.9990099990099994E-3</v>
      </c>
    </row>
    <row r="200" spans="1:23" x14ac:dyDescent="0.2">
      <c r="A200" s="14" t="s">
        <v>438</v>
      </c>
      <c r="B200" s="14" t="s">
        <v>443</v>
      </c>
      <c r="C200" s="15" t="s">
        <v>249</v>
      </c>
      <c r="D200" s="35">
        <v>9</v>
      </c>
      <c r="E200" s="35">
        <v>7</v>
      </c>
      <c r="F200">
        <v>2956.116</v>
      </c>
      <c r="G200">
        <f>F200-Dashboard!$B$4</f>
        <v>2931.5211250000002</v>
      </c>
      <c r="H200">
        <f>2^(LOG(F200/Dashboard!$C$4,2)/LOG(Dashboard!$D$4/Dashboard!$C$4,2))-1</f>
        <v>-0.43845631759753245</v>
      </c>
      <c r="I200" s="14" t="s">
        <v>55</v>
      </c>
      <c r="O200" s="27">
        <v>19.998019998019998</v>
      </c>
      <c r="P200" s="29">
        <v>19.998019998019998</v>
      </c>
      <c r="T200" s="39">
        <v>242.4</v>
      </c>
      <c r="V200" s="35">
        <v>40404</v>
      </c>
      <c r="W200" s="40">
        <v>9.9990099990099994E-3</v>
      </c>
    </row>
    <row r="201" spans="1:23" x14ac:dyDescent="0.2">
      <c r="A201" s="14" t="s">
        <v>438</v>
      </c>
      <c r="B201" s="14" t="s">
        <v>443</v>
      </c>
      <c r="C201" s="15" t="s">
        <v>250</v>
      </c>
      <c r="D201" s="35">
        <v>9</v>
      </c>
      <c r="E201" s="35">
        <v>8</v>
      </c>
      <c r="F201">
        <v>2496.223</v>
      </c>
      <c r="G201">
        <f>F201-Dashboard!$B$4</f>
        <v>2471.6281250000002</v>
      </c>
      <c r="H201">
        <f>2^(LOG(F201/Dashboard!$C$4,2)/LOG(Dashboard!$D$4/Dashboard!$C$4,2))-1</f>
        <v>-0.47853470691172018</v>
      </c>
      <c r="I201" s="14" t="s">
        <v>55</v>
      </c>
      <c r="O201" s="27">
        <v>19.998019998019998</v>
      </c>
      <c r="P201" s="29">
        <v>19.998019998019998</v>
      </c>
      <c r="T201" s="39">
        <v>242.4</v>
      </c>
      <c r="V201" s="35">
        <v>40404</v>
      </c>
      <c r="W201" s="40">
        <v>9.9990099990099994E-3</v>
      </c>
    </row>
    <row r="202" spans="1:23" x14ac:dyDescent="0.2">
      <c r="A202" s="14" t="s">
        <v>438</v>
      </c>
      <c r="B202" s="14" t="s">
        <v>443</v>
      </c>
      <c r="C202" s="15" t="s">
        <v>251</v>
      </c>
      <c r="D202" s="35">
        <v>9</v>
      </c>
      <c r="E202" s="35">
        <v>9</v>
      </c>
      <c r="F202">
        <v>3482.3850000000002</v>
      </c>
      <c r="G202">
        <f>F202-Dashboard!$B$4</f>
        <v>3457.7901250000004</v>
      </c>
      <c r="H202">
        <f>2^(LOG(F202/Dashboard!$C$4,2)/LOG(Dashboard!$D$4/Dashboard!$C$4,2))-1</f>
        <v>-0.39668785816497387</v>
      </c>
      <c r="I202" s="31" t="s">
        <v>252</v>
      </c>
      <c r="J202" s="32">
        <v>19.998019998019998</v>
      </c>
      <c r="Q202" s="32">
        <v>19.998019998019998</v>
      </c>
      <c r="T202" s="39">
        <v>323.2</v>
      </c>
      <c r="V202" s="35">
        <v>40404</v>
      </c>
      <c r="W202" s="40">
        <v>9.9990099990099994E-3</v>
      </c>
    </row>
    <row r="203" spans="1:23" x14ac:dyDescent="0.2">
      <c r="A203" s="14" t="s">
        <v>438</v>
      </c>
      <c r="B203" s="14" t="s">
        <v>443</v>
      </c>
      <c r="C203" s="15" t="s">
        <v>253</v>
      </c>
      <c r="D203" s="35">
        <v>9</v>
      </c>
      <c r="E203" s="35">
        <v>10</v>
      </c>
      <c r="F203">
        <v>2308.9470000000001</v>
      </c>
      <c r="G203">
        <f>F203-Dashboard!$B$4</f>
        <v>2284.3521250000003</v>
      </c>
      <c r="H203">
        <f>2^(LOG(F203/Dashboard!$C$4,2)/LOG(Dashboard!$D$4/Dashboard!$C$4,2))-1</f>
        <v>-0.49604219322216714</v>
      </c>
      <c r="I203" s="31" t="s">
        <v>252</v>
      </c>
      <c r="J203" s="32">
        <v>19.998019998019998</v>
      </c>
      <c r="Q203" s="32">
        <v>19.998019998019998</v>
      </c>
      <c r="T203" s="39">
        <v>323.2</v>
      </c>
      <c r="V203" s="35">
        <v>40404</v>
      </c>
      <c r="W203" s="40">
        <v>9.9990099990099994E-3</v>
      </c>
    </row>
    <row r="204" spans="1:23" x14ac:dyDescent="0.2">
      <c r="A204" s="14" t="s">
        <v>438</v>
      </c>
      <c r="B204" s="14" t="s">
        <v>443</v>
      </c>
      <c r="C204" s="15" t="s">
        <v>254</v>
      </c>
      <c r="D204" s="35">
        <v>9</v>
      </c>
      <c r="E204" s="35">
        <v>11</v>
      </c>
      <c r="F204">
        <v>808.36800000000005</v>
      </c>
      <c r="G204">
        <f>F204-Dashboard!$B$4</f>
        <v>783.77312500000005</v>
      </c>
      <c r="H204">
        <f>2^(LOG(F204/Dashboard!$C$4,2)/LOG(Dashboard!$D$4/Dashboard!$C$4,2))-1</f>
        <v>-0.68172704510324844</v>
      </c>
      <c r="I204" s="14" t="s">
        <v>55</v>
      </c>
      <c r="M204" s="21">
        <v>1.999801999802</v>
      </c>
      <c r="Q204" s="32">
        <v>19.998019998019998</v>
      </c>
      <c r="T204" s="39">
        <v>282.8</v>
      </c>
      <c r="V204" s="35">
        <v>40404</v>
      </c>
      <c r="W204" s="40">
        <v>9.9990099990099994E-3</v>
      </c>
    </row>
    <row r="205" spans="1:23" x14ac:dyDescent="0.2">
      <c r="A205" s="14" t="s">
        <v>438</v>
      </c>
      <c r="B205" s="14" t="s">
        <v>443</v>
      </c>
      <c r="C205" s="15" t="s">
        <v>255</v>
      </c>
      <c r="D205" s="35">
        <v>9</v>
      </c>
      <c r="E205" s="35">
        <v>12</v>
      </c>
      <c r="F205">
        <v>860.52099999999996</v>
      </c>
      <c r="G205">
        <f>F205-Dashboard!$B$4</f>
        <v>835.92612499999996</v>
      </c>
      <c r="H205">
        <f>2^(LOG(F205/Dashboard!$C$4,2)/LOG(Dashboard!$D$4/Dashboard!$C$4,2))-1</f>
        <v>-0.67289317509402591</v>
      </c>
      <c r="I205" s="14" t="s">
        <v>55</v>
      </c>
      <c r="M205" s="21">
        <v>1.999801999802</v>
      </c>
      <c r="Q205" s="32">
        <v>19.998019998019998</v>
      </c>
      <c r="T205" s="39">
        <v>282.8</v>
      </c>
      <c r="V205" s="35">
        <v>40404</v>
      </c>
      <c r="W205" s="40">
        <v>9.9990099990099994E-3</v>
      </c>
    </row>
    <row r="206" spans="1:23" x14ac:dyDescent="0.2">
      <c r="A206" s="14" t="s">
        <v>438</v>
      </c>
      <c r="B206" s="14" t="s">
        <v>443</v>
      </c>
      <c r="C206" s="15" t="s">
        <v>256</v>
      </c>
      <c r="D206" s="35">
        <v>9</v>
      </c>
      <c r="E206" s="35">
        <v>13</v>
      </c>
      <c r="F206">
        <v>1163.9559999999999</v>
      </c>
      <c r="G206">
        <f>F206-Dashboard!$B$4</f>
        <v>1139.3611249999999</v>
      </c>
      <c r="H206">
        <f>2^(LOG(F206/Dashboard!$C$4,2)/LOG(Dashboard!$D$4/Dashboard!$C$4,2))-1</f>
        <v>-0.62663770526715457</v>
      </c>
      <c r="I206" s="14" t="s">
        <v>55</v>
      </c>
      <c r="K206" s="17">
        <v>1000.005</v>
      </c>
      <c r="Q206" s="32">
        <v>19.9512</v>
      </c>
      <c r="V206" s="35">
        <v>40899.795501020002</v>
      </c>
      <c r="W206" s="40">
        <v>2.1995219999999999E-2</v>
      </c>
    </row>
    <row r="207" spans="1:23" x14ac:dyDescent="0.2">
      <c r="A207" s="14" t="s">
        <v>438</v>
      </c>
      <c r="B207" s="14" t="s">
        <v>443</v>
      </c>
      <c r="C207" s="15" t="s">
        <v>257</v>
      </c>
      <c r="D207" s="35">
        <v>9</v>
      </c>
      <c r="E207" s="35">
        <v>14</v>
      </c>
      <c r="F207">
        <v>1721.0429999999999</v>
      </c>
      <c r="G207">
        <f>F207-Dashboard!$B$4</f>
        <v>1696.4481249999999</v>
      </c>
      <c r="H207">
        <f>2^(LOG(F207/Dashboard!$C$4,2)/LOG(Dashboard!$D$4/Dashboard!$C$4,2))-1</f>
        <v>-0.55689250305694515</v>
      </c>
      <c r="I207" s="14" t="s">
        <v>55</v>
      </c>
      <c r="K207" s="17">
        <v>1000.005</v>
      </c>
      <c r="Q207" s="32">
        <v>19.9512</v>
      </c>
      <c r="V207" s="35">
        <v>40899.795501020002</v>
      </c>
      <c r="W207" s="40">
        <v>2.1995219999999999E-2</v>
      </c>
    </row>
    <row r="208" spans="1:23" x14ac:dyDescent="0.2">
      <c r="A208" s="14" t="s">
        <v>438</v>
      </c>
      <c r="B208" s="14" t="s">
        <v>443</v>
      </c>
      <c r="C208" s="15" t="s">
        <v>258</v>
      </c>
      <c r="D208" s="35">
        <v>9</v>
      </c>
      <c r="E208" s="35">
        <v>15</v>
      </c>
      <c r="F208">
        <v>2282.8710000000001</v>
      </c>
      <c r="G208">
        <f>F208-Dashboard!$B$4</f>
        <v>2258.2761250000003</v>
      </c>
      <c r="H208">
        <f>2^(LOG(F208/Dashboard!$C$4,2)/LOG(Dashboard!$D$4/Dashboard!$C$4,2))-1</f>
        <v>-0.49854239532484701</v>
      </c>
      <c r="I208" s="22" t="s">
        <v>60</v>
      </c>
      <c r="J208" s="23">
        <v>19.998019998019998</v>
      </c>
      <c r="R208" s="23">
        <v>19.998019998019998</v>
      </c>
      <c r="T208" s="39">
        <v>323.2</v>
      </c>
      <c r="V208" s="35">
        <v>40404</v>
      </c>
      <c r="W208" s="40">
        <v>9.9990099990099994E-3</v>
      </c>
    </row>
    <row r="209" spans="1:23" x14ac:dyDescent="0.2">
      <c r="A209" s="14" t="s">
        <v>438</v>
      </c>
      <c r="B209" s="14" t="s">
        <v>443</v>
      </c>
      <c r="C209" s="15" t="s">
        <v>259</v>
      </c>
      <c r="D209" s="35">
        <v>9</v>
      </c>
      <c r="E209" s="35">
        <v>16</v>
      </c>
      <c r="F209">
        <v>1822.9780000000001</v>
      </c>
      <c r="G209">
        <f>F209-Dashboard!$B$4</f>
        <v>1798.3831250000001</v>
      </c>
      <c r="H209">
        <f>2^(LOG(F209/Dashboard!$C$4,2)/LOG(Dashboard!$D$4/Dashboard!$C$4,2))-1</f>
        <v>-0.54558573838530056</v>
      </c>
      <c r="I209" s="22" t="s">
        <v>60</v>
      </c>
      <c r="J209" s="23">
        <v>19.998019998019998</v>
      </c>
      <c r="R209" s="23">
        <v>19.998019998019998</v>
      </c>
      <c r="T209" s="39">
        <v>323.2</v>
      </c>
      <c r="V209" s="35">
        <v>40404</v>
      </c>
      <c r="W209" s="40">
        <v>9.9990099990099994E-3</v>
      </c>
    </row>
    <row r="210" spans="1:23" x14ac:dyDescent="0.2">
      <c r="A210" s="14" t="s">
        <v>438</v>
      </c>
      <c r="B210" s="14" t="s">
        <v>443</v>
      </c>
      <c r="C210" s="15" t="s">
        <v>260</v>
      </c>
      <c r="D210" s="35">
        <v>9</v>
      </c>
      <c r="E210" s="35">
        <v>17</v>
      </c>
      <c r="F210">
        <v>237.05799999999999</v>
      </c>
      <c r="G210">
        <f>F210-Dashboard!$B$4</f>
        <v>212.46312499999999</v>
      </c>
      <c r="H210">
        <f>2^(LOG(F210/Dashboard!$C$4,2)/LOG(Dashboard!$D$4/Dashboard!$C$4,2))-1</f>
        <v>-0.81400148892265778</v>
      </c>
      <c r="I210" s="14" t="s">
        <v>55</v>
      </c>
      <c r="P210" s="29">
        <v>19.998019998019998</v>
      </c>
      <c r="R210" s="23">
        <v>19.998019998019998</v>
      </c>
      <c r="T210" s="39">
        <v>242.4</v>
      </c>
      <c r="V210" s="35">
        <v>40404</v>
      </c>
      <c r="W210" s="40">
        <v>9.9990099990099994E-3</v>
      </c>
    </row>
    <row r="211" spans="1:23" x14ac:dyDescent="0.2">
      <c r="A211" s="14" t="s">
        <v>438</v>
      </c>
      <c r="B211" s="14" t="s">
        <v>443</v>
      </c>
      <c r="C211" s="15" t="s">
        <v>261</v>
      </c>
      <c r="D211" s="35">
        <v>9</v>
      </c>
      <c r="E211" s="35">
        <v>18</v>
      </c>
      <c r="F211">
        <v>777.55100000000004</v>
      </c>
      <c r="G211">
        <f>F211-Dashboard!$B$4</f>
        <v>752.95612500000004</v>
      </c>
      <c r="H211">
        <f>2^(LOG(F211/Dashboard!$C$4,2)/LOG(Dashboard!$D$4/Dashboard!$C$4,2))-1</f>
        <v>-0.68709826112431627</v>
      </c>
      <c r="I211" s="14" t="s">
        <v>55</v>
      </c>
      <c r="P211" s="29">
        <v>19.998019998019998</v>
      </c>
      <c r="R211" s="23">
        <v>19.998019998019998</v>
      </c>
      <c r="T211" s="39">
        <v>242.4</v>
      </c>
      <c r="V211" s="35">
        <v>40404</v>
      </c>
      <c r="W211" s="40">
        <v>9.9990099990099994E-3</v>
      </c>
    </row>
    <row r="212" spans="1:23" x14ac:dyDescent="0.2">
      <c r="A212" s="14" t="s">
        <v>438</v>
      </c>
      <c r="B212" s="14" t="s">
        <v>443</v>
      </c>
      <c r="C212" s="15" t="s">
        <v>262</v>
      </c>
      <c r="D212" s="35">
        <v>9</v>
      </c>
      <c r="E212" s="35">
        <v>19</v>
      </c>
      <c r="F212">
        <v>270.24599999999998</v>
      </c>
      <c r="G212">
        <f>F212-Dashboard!$B$4</f>
        <v>245.65112499999998</v>
      </c>
      <c r="H212">
        <f>2^(LOG(F212/Dashboard!$C$4,2)/LOG(Dashboard!$D$4/Dashboard!$C$4,2))-1</f>
        <v>-0.80301747271904911</v>
      </c>
      <c r="I212" s="14" t="s">
        <v>55</v>
      </c>
      <c r="R212" s="23">
        <v>19.998019998019998</v>
      </c>
      <c r="S212" s="28">
        <v>19.998019998019998</v>
      </c>
      <c r="T212" s="39">
        <v>242.4</v>
      </c>
      <c r="V212" s="35">
        <v>40404</v>
      </c>
      <c r="W212" s="40">
        <v>9.9990099990099994E-3</v>
      </c>
    </row>
    <row r="213" spans="1:23" x14ac:dyDescent="0.2">
      <c r="A213" s="14" t="s">
        <v>438</v>
      </c>
      <c r="B213" s="14" t="s">
        <v>443</v>
      </c>
      <c r="C213" s="15" t="s">
        <v>263</v>
      </c>
      <c r="D213" s="35">
        <v>9</v>
      </c>
      <c r="E213" s="35">
        <v>20</v>
      </c>
      <c r="F213">
        <v>289.21100000000001</v>
      </c>
      <c r="G213">
        <f>F213-Dashboard!$B$4</f>
        <v>264.61612500000001</v>
      </c>
      <c r="H213">
        <f>2^(LOG(F213/Dashboard!$C$4,2)/LOG(Dashboard!$D$4/Dashboard!$C$4,2))-1</f>
        <v>-0.79707940779880182</v>
      </c>
      <c r="I213" s="14" t="s">
        <v>55</v>
      </c>
      <c r="R213" s="23">
        <v>19.998019998019998</v>
      </c>
      <c r="S213" s="28">
        <v>19.998019998019998</v>
      </c>
      <c r="T213" s="39">
        <v>242.4</v>
      </c>
      <c r="V213" s="35">
        <v>40404</v>
      </c>
      <c r="W213" s="40">
        <v>9.9990099990099994E-3</v>
      </c>
    </row>
    <row r="214" spans="1:23" x14ac:dyDescent="0.2">
      <c r="A214" s="14" t="s">
        <v>438</v>
      </c>
      <c r="B214" s="14" t="s">
        <v>443</v>
      </c>
      <c r="C214" s="15" t="s">
        <v>264</v>
      </c>
      <c r="D214" s="35">
        <v>9</v>
      </c>
      <c r="E214" s="35">
        <v>21</v>
      </c>
      <c r="F214">
        <v>5883.7849999999999</v>
      </c>
      <c r="G214">
        <f>F214-Dashboard!$B$4</f>
        <v>5859.1901250000001</v>
      </c>
      <c r="H214">
        <f>2^(LOG(F214/Dashboard!$C$4,2)/LOG(Dashboard!$D$4/Dashboard!$C$4,2))-1</f>
        <v>-0.24092326359090965</v>
      </c>
      <c r="I214" s="33" t="s">
        <v>265</v>
      </c>
      <c r="J214" s="28">
        <v>19.998019998019998</v>
      </c>
      <c r="S214" s="28">
        <v>19.998019998019998</v>
      </c>
      <c r="T214" s="39">
        <v>323.2</v>
      </c>
      <c r="V214" s="35">
        <v>40404</v>
      </c>
      <c r="W214" s="40">
        <v>9.9990099990099994E-3</v>
      </c>
    </row>
    <row r="215" spans="1:23" x14ac:dyDescent="0.2">
      <c r="A215" s="14" t="s">
        <v>438</v>
      </c>
      <c r="B215" s="14" t="s">
        <v>443</v>
      </c>
      <c r="C215" s="15" t="s">
        <v>266</v>
      </c>
      <c r="D215" s="35">
        <v>9</v>
      </c>
      <c r="E215" s="35">
        <v>22</v>
      </c>
      <c r="F215">
        <v>3899.6080000000002</v>
      </c>
      <c r="G215">
        <f>F215-Dashboard!$B$4</f>
        <v>3875.0131250000004</v>
      </c>
      <c r="H215">
        <f>2^(LOG(F215/Dashboard!$C$4,2)/LOG(Dashboard!$D$4/Dashboard!$C$4,2))-1</f>
        <v>-0.36603975071615757</v>
      </c>
      <c r="I215" s="33" t="s">
        <v>265</v>
      </c>
      <c r="J215" s="28">
        <v>19.998019998019998</v>
      </c>
      <c r="S215" s="28">
        <v>19.998019998019998</v>
      </c>
      <c r="T215" s="39">
        <v>323.2</v>
      </c>
      <c r="V215" s="35">
        <v>40404</v>
      </c>
      <c r="W215" s="40">
        <v>9.9990099990099994E-3</v>
      </c>
    </row>
    <row r="216" spans="1:23" x14ac:dyDescent="0.2">
      <c r="A216" s="14" t="s">
        <v>438</v>
      </c>
      <c r="B216" s="14" t="s">
        <v>443</v>
      </c>
      <c r="C216" s="15" t="s">
        <v>267</v>
      </c>
      <c r="D216" s="35">
        <v>9</v>
      </c>
      <c r="E216" s="35">
        <v>23</v>
      </c>
      <c r="F216">
        <v>227.57599999999999</v>
      </c>
      <c r="G216">
        <f>F216-Dashboard!$B$4</f>
        <v>202.98112499999999</v>
      </c>
      <c r="H216">
        <f>2^(LOG(F216/Dashboard!$C$4,2)/LOG(Dashboard!$D$4/Dashboard!$C$4,2))-1</f>
        <v>-0.8172966942221408</v>
      </c>
      <c r="I216" s="14" t="s">
        <v>55</v>
      </c>
      <c r="P216" s="29">
        <v>19.998019998019998</v>
      </c>
      <c r="S216" s="28">
        <v>19.998019998019998</v>
      </c>
      <c r="T216" s="39">
        <v>242.4</v>
      </c>
      <c r="V216" s="35">
        <v>40404</v>
      </c>
      <c r="W216" s="40">
        <v>9.9990099990099994E-3</v>
      </c>
    </row>
    <row r="217" spans="1:23" x14ac:dyDescent="0.2">
      <c r="A217" s="14" t="s">
        <v>438</v>
      </c>
      <c r="B217" s="14" t="s">
        <v>443</v>
      </c>
      <c r="C217" s="15" t="s">
        <v>268</v>
      </c>
      <c r="D217" s="35">
        <v>9</v>
      </c>
      <c r="E217" s="35">
        <v>24</v>
      </c>
      <c r="F217">
        <v>113.788</v>
      </c>
      <c r="G217">
        <f>F217-Dashboard!$B$4</f>
        <v>89.193124999999995</v>
      </c>
      <c r="H217">
        <f>2^(LOG(F217/Dashboard!$C$4,2)/LOG(Dashboard!$D$4/Dashboard!$C$4,2))-1</f>
        <v>-0.86512637707308837</v>
      </c>
      <c r="I217" s="14" t="s">
        <v>55</v>
      </c>
      <c r="P217" s="29">
        <v>19.998019998019998</v>
      </c>
      <c r="S217" s="28">
        <v>19.998019998019998</v>
      </c>
      <c r="T217" s="39">
        <v>242.4</v>
      </c>
      <c r="V217" s="35">
        <v>40404</v>
      </c>
      <c r="W217" s="40">
        <v>9.9990099990099994E-3</v>
      </c>
    </row>
    <row r="218" spans="1:23" x14ac:dyDescent="0.2">
      <c r="A218" s="14" t="s">
        <v>438</v>
      </c>
      <c r="B218" s="14" t="s">
        <v>443</v>
      </c>
      <c r="C218" s="15" t="s">
        <v>269</v>
      </c>
      <c r="D218" s="35">
        <v>10</v>
      </c>
      <c r="E218" s="35">
        <v>1</v>
      </c>
      <c r="F218">
        <v>40420.796999999999</v>
      </c>
      <c r="G218">
        <f>F218-Dashboard!$B$4</f>
        <v>40396.202124999996</v>
      </c>
      <c r="H218">
        <f>2^(LOG(F218/Dashboard!$C$4,2)/LOG(Dashboard!$D$4/Dashboard!$C$4,2))-1</f>
        <v>0.76514606377149974</v>
      </c>
      <c r="I218" s="14" t="s">
        <v>55</v>
      </c>
      <c r="N218" s="25">
        <v>6.1380061380060003</v>
      </c>
      <c r="O218" s="27">
        <v>6.1380061380060003</v>
      </c>
      <c r="T218" s="39">
        <v>354.4</v>
      </c>
      <c r="V218" s="35">
        <v>40404</v>
      </c>
      <c r="W218" s="40">
        <v>9.9990099990099994E-3</v>
      </c>
    </row>
    <row r="219" spans="1:23" x14ac:dyDescent="0.2">
      <c r="A219" s="14" t="s">
        <v>438</v>
      </c>
      <c r="B219" s="14" t="s">
        <v>443</v>
      </c>
      <c r="C219" s="15" t="s">
        <v>270</v>
      </c>
      <c r="D219" s="35">
        <v>10</v>
      </c>
      <c r="E219" s="35">
        <v>2</v>
      </c>
      <c r="F219">
        <v>18137.324000000001</v>
      </c>
      <c r="G219">
        <f>F219-Dashboard!$B$4</f>
        <v>18112.729125000002</v>
      </c>
      <c r="H219">
        <f>2^(LOG(F219/Dashboard!$C$4,2)/LOG(Dashboard!$D$4/Dashboard!$C$4,2))-1</f>
        <v>0.24273776299775984</v>
      </c>
      <c r="I219" s="14" t="s">
        <v>55</v>
      </c>
      <c r="N219" s="25">
        <v>6.1380061380060003</v>
      </c>
      <c r="O219" s="27">
        <v>6.1380061380060003</v>
      </c>
      <c r="T219" s="39">
        <v>354.4</v>
      </c>
      <c r="V219" s="35">
        <v>40404</v>
      </c>
      <c r="W219" s="40">
        <v>9.9990099990099994E-3</v>
      </c>
    </row>
    <row r="220" spans="1:23" x14ac:dyDescent="0.2">
      <c r="A220" s="14" t="s">
        <v>438</v>
      </c>
      <c r="B220" s="14" t="s">
        <v>443</v>
      </c>
      <c r="C220" s="15" t="s">
        <v>271</v>
      </c>
      <c r="D220" s="35">
        <v>10</v>
      </c>
      <c r="E220" s="35">
        <v>3</v>
      </c>
      <c r="F220">
        <v>27875.675999999999</v>
      </c>
      <c r="G220">
        <f>F220-Dashboard!$B$4</f>
        <v>27851.081125000001</v>
      </c>
      <c r="H220">
        <f>2^(LOG(F220/Dashboard!$C$4,2)/LOG(Dashboard!$D$4/Dashboard!$C$4,2))-1</f>
        <v>0.50007670673894267</v>
      </c>
      <c r="I220" s="14" t="s">
        <v>55</v>
      </c>
      <c r="N220" s="25">
        <v>6.1380061380060003</v>
      </c>
      <c r="P220" s="29">
        <v>6.1380061380060003</v>
      </c>
      <c r="T220" s="39">
        <v>354.4</v>
      </c>
      <c r="V220" s="35">
        <v>40404</v>
      </c>
      <c r="W220" s="40">
        <v>9.9990099990099994E-3</v>
      </c>
    </row>
    <row r="221" spans="1:23" x14ac:dyDescent="0.2">
      <c r="A221" s="14" t="s">
        <v>438</v>
      </c>
      <c r="B221" s="14" t="s">
        <v>443</v>
      </c>
      <c r="C221" s="15" t="s">
        <v>272</v>
      </c>
      <c r="D221" s="35">
        <v>10</v>
      </c>
      <c r="E221" s="35">
        <v>4</v>
      </c>
      <c r="F221">
        <v>35921.43</v>
      </c>
      <c r="G221">
        <f>F221-Dashboard!$B$4</f>
        <v>35896.835124999998</v>
      </c>
      <c r="H221">
        <f>2^(LOG(F221/Dashboard!$C$4,2)/LOG(Dashboard!$D$4/Dashboard!$C$4,2))-1</f>
        <v>0.67624696815211816</v>
      </c>
      <c r="I221" s="14" t="s">
        <v>55</v>
      </c>
      <c r="N221" s="25">
        <v>6.1380061380060003</v>
      </c>
      <c r="P221" s="29">
        <v>6.1380061380060003</v>
      </c>
      <c r="T221" s="39">
        <v>354.4</v>
      </c>
      <c r="V221" s="35">
        <v>40404</v>
      </c>
      <c r="W221" s="40">
        <v>9.9990099990099994E-3</v>
      </c>
    </row>
    <row r="222" spans="1:23" x14ac:dyDescent="0.2">
      <c r="A222" s="14" t="s">
        <v>438</v>
      </c>
      <c r="B222" s="14" t="s">
        <v>443</v>
      </c>
      <c r="C222" s="15" t="s">
        <v>273</v>
      </c>
      <c r="D222" s="35">
        <v>10</v>
      </c>
      <c r="E222" s="35">
        <v>5</v>
      </c>
      <c r="F222">
        <v>61744.18</v>
      </c>
      <c r="G222">
        <f>F222-Dashboard!$B$4</f>
        <v>61719.585124999998</v>
      </c>
      <c r="H222">
        <f>2^(LOG(F222/Dashboard!$C$4,2)/LOG(Dashboard!$D$4/Dashboard!$C$4,2))-1</f>
        <v>1.1249531766543179</v>
      </c>
      <c r="I222" s="30" t="s">
        <v>247</v>
      </c>
      <c r="J222" s="29">
        <v>6.1380061380060003</v>
      </c>
      <c r="P222" s="29">
        <v>6.1380061380060003</v>
      </c>
      <c r="T222" s="39">
        <v>379.2</v>
      </c>
      <c r="V222" s="35">
        <v>40404</v>
      </c>
      <c r="W222" s="40">
        <v>9.9990099990099994E-3</v>
      </c>
    </row>
    <row r="223" spans="1:23" x14ac:dyDescent="0.2">
      <c r="A223" s="14" t="s">
        <v>438</v>
      </c>
      <c r="B223" s="14" t="s">
        <v>443</v>
      </c>
      <c r="C223" s="15" t="s">
        <v>274</v>
      </c>
      <c r="D223" s="35">
        <v>10</v>
      </c>
      <c r="E223" s="35">
        <v>6</v>
      </c>
      <c r="F223">
        <v>64934.983999999997</v>
      </c>
      <c r="G223">
        <f>F223-Dashboard!$B$4</f>
        <v>64910.389124999994</v>
      </c>
      <c r="H223">
        <f>2^(LOG(F223/Dashboard!$C$4,2)/LOG(Dashboard!$D$4/Dashboard!$C$4,2))-1</f>
        <v>1.1723594303828038</v>
      </c>
      <c r="I223" s="30" t="s">
        <v>247</v>
      </c>
      <c r="J223" s="29">
        <v>6.1380061380060003</v>
      </c>
      <c r="P223" s="29">
        <v>6.1380061380060003</v>
      </c>
      <c r="T223" s="39">
        <v>379.2</v>
      </c>
      <c r="V223" s="35">
        <v>40404</v>
      </c>
      <c r="W223" s="40">
        <v>9.9990099990099994E-3</v>
      </c>
    </row>
    <row r="224" spans="1:23" x14ac:dyDescent="0.2">
      <c r="A224" s="14" t="s">
        <v>438</v>
      </c>
      <c r="B224" s="14" t="s">
        <v>443</v>
      </c>
      <c r="C224" s="15" t="s">
        <v>275</v>
      </c>
      <c r="D224" s="35">
        <v>10</v>
      </c>
      <c r="E224" s="35">
        <v>7</v>
      </c>
      <c r="F224">
        <v>17525.713</v>
      </c>
      <c r="G224">
        <f>F224-Dashboard!$B$4</f>
        <v>17501.118125000001</v>
      </c>
      <c r="H224">
        <f>2^(LOG(F224/Dashboard!$C$4,2)/LOG(Dashboard!$D$4/Dashboard!$C$4,2))-1</f>
        <v>0.22421009121707214</v>
      </c>
      <c r="I224" s="14" t="s">
        <v>55</v>
      </c>
      <c r="O224" s="27">
        <v>6.1380061380060003</v>
      </c>
      <c r="P224" s="29">
        <v>6.1380061380060003</v>
      </c>
      <c r="T224" s="39">
        <v>354.4</v>
      </c>
      <c r="V224" s="35">
        <v>40404</v>
      </c>
      <c r="W224" s="40">
        <v>9.9990099990099994E-3</v>
      </c>
    </row>
    <row r="225" spans="1:23" x14ac:dyDescent="0.2">
      <c r="A225" s="14" t="s">
        <v>438</v>
      </c>
      <c r="B225" s="14" t="s">
        <v>443</v>
      </c>
      <c r="C225" s="15" t="s">
        <v>276</v>
      </c>
      <c r="D225" s="35">
        <v>10</v>
      </c>
      <c r="E225" s="35">
        <v>8</v>
      </c>
      <c r="F225">
        <v>16138.923000000001</v>
      </c>
      <c r="G225">
        <f>F225-Dashboard!$B$4</f>
        <v>16114.328125</v>
      </c>
      <c r="H225">
        <f>2^(LOG(F225/Dashboard!$C$4,2)/LOG(Dashboard!$D$4/Dashboard!$C$4,2))-1</f>
        <v>0.18080675765353438</v>
      </c>
      <c r="I225" s="14" t="s">
        <v>55</v>
      </c>
      <c r="O225" s="27">
        <v>6.1380061380060003</v>
      </c>
      <c r="P225" s="29">
        <v>6.1380061380060003</v>
      </c>
      <c r="T225" s="39">
        <v>354.4</v>
      </c>
      <c r="V225" s="35">
        <v>40404</v>
      </c>
      <c r="W225" s="40">
        <v>9.9990099990099994E-3</v>
      </c>
    </row>
    <row r="226" spans="1:23" x14ac:dyDescent="0.2">
      <c r="A226" s="14" t="s">
        <v>438</v>
      </c>
      <c r="B226" s="14" t="s">
        <v>443</v>
      </c>
      <c r="C226" s="15" t="s">
        <v>277</v>
      </c>
      <c r="D226" s="35">
        <v>10</v>
      </c>
      <c r="E226" s="35">
        <v>9</v>
      </c>
      <c r="F226">
        <v>4923.6989999999996</v>
      </c>
      <c r="G226">
        <f>F226-Dashboard!$B$4</f>
        <v>4899.1041249999998</v>
      </c>
      <c r="H226">
        <f>2^(LOG(F226/Dashboard!$C$4,2)/LOG(Dashboard!$D$4/Dashboard!$C$4,2))-1</f>
        <v>-0.29788566188238752</v>
      </c>
      <c r="I226" s="31" t="s">
        <v>252</v>
      </c>
      <c r="J226" s="32">
        <v>6.1380061380060003</v>
      </c>
      <c r="Q226" s="32">
        <v>6.1380061380060003</v>
      </c>
      <c r="T226" s="39">
        <v>379.2</v>
      </c>
      <c r="V226" s="35">
        <v>40404</v>
      </c>
      <c r="W226" s="40">
        <v>9.9990099990099994E-3</v>
      </c>
    </row>
    <row r="227" spans="1:23" x14ac:dyDescent="0.2">
      <c r="A227" s="14" t="s">
        <v>438</v>
      </c>
      <c r="B227" s="14" t="s">
        <v>443</v>
      </c>
      <c r="C227" s="15" t="s">
        <v>278</v>
      </c>
      <c r="D227" s="35">
        <v>10</v>
      </c>
      <c r="E227" s="35">
        <v>10</v>
      </c>
      <c r="F227">
        <v>3273.7739999999999</v>
      </c>
      <c r="G227">
        <f>F227-Dashboard!$B$4</f>
        <v>3249.1791250000001</v>
      </c>
      <c r="H227">
        <f>2^(LOG(F227/Dashboard!$C$4,2)/LOG(Dashboard!$D$4/Dashboard!$C$4,2))-1</f>
        <v>-0.41278898545909015</v>
      </c>
      <c r="I227" s="31" t="s">
        <v>252</v>
      </c>
      <c r="J227" s="32">
        <v>6.1380061380060003</v>
      </c>
      <c r="Q227" s="32">
        <v>6.1380061380060003</v>
      </c>
      <c r="T227" s="39">
        <v>379.2</v>
      </c>
      <c r="V227" s="35">
        <v>40404</v>
      </c>
      <c r="W227" s="40">
        <v>9.9990099990099994E-3</v>
      </c>
    </row>
    <row r="228" spans="1:23" x14ac:dyDescent="0.2">
      <c r="A228" s="14" t="s">
        <v>438</v>
      </c>
      <c r="B228" s="14" t="s">
        <v>443</v>
      </c>
      <c r="C228" s="15" t="s">
        <v>279</v>
      </c>
      <c r="D228" s="35">
        <v>10</v>
      </c>
      <c r="E228" s="35">
        <v>11</v>
      </c>
      <c r="F228">
        <v>1913.06</v>
      </c>
      <c r="G228">
        <f>F228-Dashboard!$B$4</f>
        <v>1888.4651249999999</v>
      </c>
      <c r="H228">
        <f>2^(LOG(F228/Dashboard!$C$4,2)/LOG(Dashboard!$D$4/Dashboard!$C$4,2))-1</f>
        <v>-0.53588607279329759</v>
      </c>
      <c r="I228" s="14" t="s">
        <v>55</v>
      </c>
      <c r="M228" s="21">
        <v>0.63360063360060004</v>
      </c>
      <c r="Q228" s="32">
        <v>6.1380061380060003</v>
      </c>
      <c r="T228" s="39">
        <v>366.4</v>
      </c>
      <c r="V228" s="35">
        <v>40404</v>
      </c>
      <c r="W228" s="40">
        <v>9.9990099990099994E-3</v>
      </c>
    </row>
    <row r="229" spans="1:23" x14ac:dyDescent="0.2">
      <c r="A229" s="14" t="s">
        <v>438</v>
      </c>
      <c r="B229" s="14" t="s">
        <v>443</v>
      </c>
      <c r="C229" s="15" t="s">
        <v>280</v>
      </c>
      <c r="D229" s="35">
        <v>10</v>
      </c>
      <c r="E229" s="35">
        <v>12</v>
      </c>
      <c r="F229">
        <v>3164.7269999999999</v>
      </c>
      <c r="G229">
        <f>F229-Dashboard!$B$4</f>
        <v>3140.1321250000001</v>
      </c>
      <c r="H229">
        <f>2^(LOG(F229/Dashboard!$C$4,2)/LOG(Dashboard!$D$4/Dashboard!$C$4,2))-1</f>
        <v>-0.4214356160777869</v>
      </c>
      <c r="I229" s="14" t="s">
        <v>55</v>
      </c>
      <c r="M229" s="21">
        <v>0.63360063360060004</v>
      </c>
      <c r="Q229" s="32">
        <v>6.1380061380060003</v>
      </c>
      <c r="T229" s="39">
        <v>366.4</v>
      </c>
      <c r="V229" s="35">
        <v>40404</v>
      </c>
      <c r="W229" s="40">
        <v>9.9990099990099994E-3</v>
      </c>
    </row>
    <row r="230" spans="1:23" x14ac:dyDescent="0.2">
      <c r="A230" s="14" t="s">
        <v>438</v>
      </c>
      <c r="B230" s="14" t="s">
        <v>443</v>
      </c>
      <c r="C230" s="15" t="s">
        <v>281</v>
      </c>
      <c r="D230" s="35">
        <v>10</v>
      </c>
      <c r="E230" s="35">
        <v>13</v>
      </c>
      <c r="F230">
        <v>10402.114</v>
      </c>
      <c r="G230">
        <f>F230-Dashboard!$B$4</f>
        <v>10377.519124999999</v>
      </c>
      <c r="H230">
        <f>2^(LOG(F230/Dashboard!$C$4,2)/LOG(Dashboard!$D$4/Dashboard!$C$4,2))-1</f>
        <v>-2.5797667956688253E-2</v>
      </c>
      <c r="I230" s="14" t="s">
        <v>55</v>
      </c>
      <c r="K230" s="17">
        <v>221.26522126520001</v>
      </c>
      <c r="Q230" s="32">
        <v>6.1380061380060003</v>
      </c>
      <c r="T230" s="39">
        <v>200.4</v>
      </c>
      <c r="V230" s="35">
        <v>40404</v>
      </c>
      <c r="W230" s="40">
        <v>9.9990099990099907E-3</v>
      </c>
    </row>
    <row r="231" spans="1:23" x14ac:dyDescent="0.2">
      <c r="A231" s="14" t="s">
        <v>438</v>
      </c>
      <c r="B231" s="14" t="s">
        <v>443</v>
      </c>
      <c r="C231" s="15" t="s">
        <v>282</v>
      </c>
      <c r="D231" s="35">
        <v>10</v>
      </c>
      <c r="E231" s="35">
        <v>14</v>
      </c>
      <c r="F231">
        <v>7943.8209999999999</v>
      </c>
      <c r="G231">
        <f>F231-Dashboard!$B$4</f>
        <v>7919.2261250000001</v>
      </c>
      <c r="H231">
        <f>2^(LOG(F231/Dashboard!$C$4,2)/LOG(Dashboard!$D$4/Dashboard!$C$4,2))-1</f>
        <v>-0.13428458382547503</v>
      </c>
      <c r="I231" s="14" t="s">
        <v>55</v>
      </c>
      <c r="K231" s="17">
        <v>221.26522126520001</v>
      </c>
      <c r="Q231" s="32">
        <v>6.1380061380060003</v>
      </c>
      <c r="T231" s="39">
        <v>200.4</v>
      </c>
      <c r="V231" s="35">
        <v>40404</v>
      </c>
      <c r="W231" s="40">
        <v>9.9990099990099907E-3</v>
      </c>
    </row>
    <row r="232" spans="1:23" x14ac:dyDescent="0.2">
      <c r="A232" s="14" t="s">
        <v>438</v>
      </c>
      <c r="B232" s="14" t="s">
        <v>443</v>
      </c>
      <c r="C232" s="15" t="s">
        <v>283</v>
      </c>
      <c r="D232" s="35">
        <v>10</v>
      </c>
      <c r="E232" s="35">
        <v>15</v>
      </c>
      <c r="F232">
        <v>43312.906000000003</v>
      </c>
      <c r="G232">
        <f>F232-Dashboard!$B$4</f>
        <v>43288.311125</v>
      </c>
      <c r="H232">
        <f>2^(LOG(F232/Dashboard!$C$4,2)/LOG(Dashboard!$D$4/Dashboard!$C$4,2))-1</f>
        <v>0.81937798693113284</v>
      </c>
      <c r="I232" s="22" t="s">
        <v>60</v>
      </c>
      <c r="J232" s="23">
        <v>6.1380061380060003</v>
      </c>
      <c r="R232" s="23">
        <v>6.1380061380060003</v>
      </c>
      <c r="T232" s="39">
        <v>379.2</v>
      </c>
      <c r="V232" s="35">
        <v>40404</v>
      </c>
      <c r="W232" s="40">
        <v>9.9990099990099994E-3</v>
      </c>
    </row>
    <row r="233" spans="1:23" x14ac:dyDescent="0.2">
      <c r="A233" s="14" t="s">
        <v>438</v>
      </c>
      <c r="B233" s="14" t="s">
        <v>443</v>
      </c>
      <c r="C233" s="15" t="s">
        <v>284</v>
      </c>
      <c r="D233" s="35">
        <v>10</v>
      </c>
      <c r="E233" s="35">
        <v>16</v>
      </c>
      <c r="F233">
        <v>41115.375</v>
      </c>
      <c r="G233">
        <f>F233-Dashboard!$B$4</f>
        <v>41090.780124999997</v>
      </c>
      <c r="H233">
        <f>2^(LOG(F233/Dashboard!$C$4,2)/LOG(Dashboard!$D$4/Dashboard!$C$4,2))-1</f>
        <v>0.77836457168705131</v>
      </c>
      <c r="I233" s="22" t="s">
        <v>60</v>
      </c>
      <c r="J233" s="23">
        <v>6.1380061380060003</v>
      </c>
      <c r="R233" s="23">
        <v>6.1380061380060003</v>
      </c>
      <c r="T233" s="39">
        <v>379.2</v>
      </c>
      <c r="V233" s="35">
        <v>40404</v>
      </c>
      <c r="W233" s="40">
        <v>9.9990099990099994E-3</v>
      </c>
    </row>
    <row r="234" spans="1:23" x14ac:dyDescent="0.2">
      <c r="A234" s="14" t="s">
        <v>438</v>
      </c>
      <c r="B234" s="14" t="s">
        <v>443</v>
      </c>
      <c r="C234" s="15" t="s">
        <v>285</v>
      </c>
      <c r="D234" s="35">
        <v>10</v>
      </c>
      <c r="E234" s="35">
        <v>17</v>
      </c>
      <c r="F234">
        <v>29170.013999999999</v>
      </c>
      <c r="G234">
        <f>F234-Dashboard!$B$4</f>
        <v>29145.419125</v>
      </c>
      <c r="H234">
        <f>2^(LOG(F234/Dashboard!$C$4,2)/LOG(Dashboard!$D$4/Dashboard!$C$4,2))-1</f>
        <v>0.53018840407325274</v>
      </c>
      <c r="I234" s="14" t="s">
        <v>55</v>
      </c>
      <c r="P234" s="29">
        <v>6.1380061380060003</v>
      </c>
      <c r="R234" s="23">
        <v>6.1380061380060003</v>
      </c>
      <c r="T234" s="39">
        <v>354.4</v>
      </c>
      <c r="V234" s="35">
        <v>40404</v>
      </c>
      <c r="W234" s="40">
        <v>9.9990099990099994E-3</v>
      </c>
    </row>
    <row r="235" spans="1:23" x14ac:dyDescent="0.2">
      <c r="A235" s="14" t="s">
        <v>438</v>
      </c>
      <c r="B235" s="14" t="s">
        <v>443</v>
      </c>
      <c r="C235" s="15" t="s">
        <v>286</v>
      </c>
      <c r="D235" s="35">
        <v>10</v>
      </c>
      <c r="E235" s="35">
        <v>18</v>
      </c>
      <c r="F235">
        <v>18732.34</v>
      </c>
      <c r="G235">
        <f>F235-Dashboard!$B$4</f>
        <v>18707.745125000001</v>
      </c>
      <c r="H235">
        <f>2^(LOG(F235/Dashboard!$C$4,2)/LOG(Dashboard!$D$4/Dashboard!$C$4,2))-1</f>
        <v>0.26042863170593877</v>
      </c>
      <c r="I235" s="14" t="s">
        <v>55</v>
      </c>
      <c r="P235" s="29">
        <v>6.1380061380060003</v>
      </c>
      <c r="R235" s="23">
        <v>6.1380061380060003</v>
      </c>
      <c r="T235" s="39">
        <v>354.4</v>
      </c>
      <c r="V235" s="35">
        <v>40404</v>
      </c>
      <c r="W235" s="40">
        <v>9.9990099990099994E-3</v>
      </c>
    </row>
    <row r="236" spans="1:23" x14ac:dyDescent="0.2">
      <c r="A236" s="14" t="s">
        <v>438</v>
      </c>
      <c r="B236" s="14" t="s">
        <v>443</v>
      </c>
      <c r="C236" s="15" t="s">
        <v>287</v>
      </c>
      <c r="D236" s="35">
        <v>10</v>
      </c>
      <c r="E236" s="35">
        <v>19</v>
      </c>
      <c r="F236">
        <v>943.49199999999996</v>
      </c>
      <c r="G236">
        <f>F236-Dashboard!$B$4</f>
        <v>918.89712499999996</v>
      </c>
      <c r="H236">
        <f>2^(LOG(F236/Dashboard!$C$4,2)/LOG(Dashboard!$D$4/Dashboard!$C$4,2))-1</f>
        <v>-0.65943877109796512</v>
      </c>
      <c r="I236" s="14" t="s">
        <v>55</v>
      </c>
      <c r="R236" s="23">
        <v>6.1380061380060003</v>
      </c>
      <c r="S236" s="28">
        <v>6.1380061380060003</v>
      </c>
      <c r="T236" s="39">
        <v>354.4</v>
      </c>
      <c r="V236" s="35">
        <v>40404</v>
      </c>
      <c r="W236" s="40">
        <v>9.9990099990099994E-3</v>
      </c>
    </row>
    <row r="237" spans="1:23" x14ac:dyDescent="0.2">
      <c r="A237" s="14" t="s">
        <v>438</v>
      </c>
      <c r="B237" s="14" t="s">
        <v>443</v>
      </c>
      <c r="C237" s="15" t="s">
        <v>288</v>
      </c>
      <c r="D237" s="35">
        <v>10</v>
      </c>
      <c r="E237" s="35">
        <v>20</v>
      </c>
      <c r="F237">
        <v>1109.432</v>
      </c>
      <c r="G237">
        <f>F237-Dashboard!$B$4</f>
        <v>1084.837125</v>
      </c>
      <c r="H237">
        <f>2^(LOG(F237/Dashboard!$C$4,2)/LOG(Dashboard!$D$4/Dashboard!$C$4,2))-1</f>
        <v>-0.63439970131926493</v>
      </c>
      <c r="I237" s="14" t="s">
        <v>55</v>
      </c>
      <c r="R237" s="23">
        <v>6.1380061380060003</v>
      </c>
      <c r="S237" s="28">
        <v>6.1380061380060003</v>
      </c>
      <c r="T237" s="39">
        <v>354.4</v>
      </c>
      <c r="V237" s="35">
        <v>40404</v>
      </c>
      <c r="W237" s="40">
        <v>9.9990099990099994E-3</v>
      </c>
    </row>
    <row r="238" spans="1:23" x14ac:dyDescent="0.2">
      <c r="A238" s="14" t="s">
        <v>438</v>
      </c>
      <c r="B238" s="14" t="s">
        <v>443</v>
      </c>
      <c r="C238" s="15" t="s">
        <v>289</v>
      </c>
      <c r="D238" s="35">
        <v>10</v>
      </c>
      <c r="E238" s="35">
        <v>21</v>
      </c>
      <c r="F238">
        <v>13559.728999999999</v>
      </c>
      <c r="G238">
        <f>F238-Dashboard!$B$4</f>
        <v>13535.134124999999</v>
      </c>
      <c r="H238">
        <f>2^(LOG(F238/Dashboard!$C$4,2)/LOG(Dashboard!$D$4/Dashboard!$C$4,2))-1</f>
        <v>9.4116826785019425E-2</v>
      </c>
      <c r="I238" s="33" t="s">
        <v>265</v>
      </c>
      <c r="J238" s="28">
        <v>6.1380061380060003</v>
      </c>
      <c r="S238" s="28">
        <v>6.1380061380060003</v>
      </c>
      <c r="T238" s="39">
        <v>379.2</v>
      </c>
      <c r="V238" s="35">
        <v>40404</v>
      </c>
      <c r="W238" s="40">
        <v>9.9990099990099994E-3</v>
      </c>
    </row>
    <row r="239" spans="1:23" x14ac:dyDescent="0.2">
      <c r="A239" s="14" t="s">
        <v>438</v>
      </c>
      <c r="B239" s="14" t="s">
        <v>443</v>
      </c>
      <c r="C239" s="15" t="s">
        <v>290</v>
      </c>
      <c r="D239" s="35">
        <v>10</v>
      </c>
      <c r="E239" s="35">
        <v>22</v>
      </c>
      <c r="F239">
        <v>13995.916999999999</v>
      </c>
      <c r="G239">
        <f>F239-Dashboard!$B$4</f>
        <v>13971.322124999999</v>
      </c>
      <c r="H239">
        <f>2^(LOG(F239/Dashboard!$C$4,2)/LOG(Dashboard!$D$4/Dashboard!$C$4,2))-1</f>
        <v>0.10939166661051858</v>
      </c>
      <c r="I239" s="33" t="s">
        <v>265</v>
      </c>
      <c r="J239" s="28">
        <v>6.1380061380060003</v>
      </c>
      <c r="S239" s="28">
        <v>6.1380061380060003</v>
      </c>
      <c r="T239" s="39">
        <v>379.2</v>
      </c>
      <c r="V239" s="35">
        <v>40404</v>
      </c>
      <c r="W239" s="40">
        <v>9.9990099990099994E-3</v>
      </c>
    </row>
    <row r="240" spans="1:23" x14ac:dyDescent="0.2">
      <c r="A240" s="14" t="s">
        <v>438</v>
      </c>
      <c r="B240" s="14" t="s">
        <v>443</v>
      </c>
      <c r="C240" s="15" t="s">
        <v>291</v>
      </c>
      <c r="D240" s="35">
        <v>10</v>
      </c>
      <c r="E240" s="35">
        <v>23</v>
      </c>
      <c r="F240">
        <v>4091.625</v>
      </c>
      <c r="G240">
        <f>F240-Dashboard!$B$4</f>
        <v>4067.0301250000002</v>
      </c>
      <c r="H240">
        <f>2^(LOG(F240/Dashboard!$C$4,2)/LOG(Dashboard!$D$4/Dashboard!$C$4,2))-1</f>
        <v>-0.35255479502279852</v>
      </c>
      <c r="I240" s="14" t="s">
        <v>55</v>
      </c>
      <c r="P240" s="29">
        <v>6.1380061380060003</v>
      </c>
      <c r="S240" s="28">
        <v>6.1380061380060003</v>
      </c>
      <c r="T240" s="39">
        <v>354.4</v>
      </c>
      <c r="V240" s="35">
        <v>40404</v>
      </c>
      <c r="W240" s="40">
        <v>9.9990099990099994E-3</v>
      </c>
    </row>
    <row r="241" spans="1:23" x14ac:dyDescent="0.2">
      <c r="A241" s="14" t="s">
        <v>438</v>
      </c>
      <c r="B241" s="14" t="s">
        <v>443</v>
      </c>
      <c r="C241" s="15" t="s">
        <v>292</v>
      </c>
      <c r="D241" s="35">
        <v>10</v>
      </c>
      <c r="E241" s="35">
        <v>24</v>
      </c>
      <c r="F241">
        <v>1792.16</v>
      </c>
      <c r="G241">
        <f>F241-Dashboard!$B$4</f>
        <v>1767.5651250000001</v>
      </c>
      <c r="H241">
        <f>2^(LOG(F241/Dashboard!$C$4,2)/LOG(Dashboard!$D$4/Dashboard!$C$4,2))-1</f>
        <v>-0.54896577433806648</v>
      </c>
      <c r="I241" s="14" t="s">
        <v>55</v>
      </c>
      <c r="P241" s="29">
        <v>6.1380061380060003</v>
      </c>
      <c r="S241" s="28">
        <v>6.1380061380060003</v>
      </c>
      <c r="T241" s="39">
        <v>354.4</v>
      </c>
      <c r="V241" s="35">
        <v>40404</v>
      </c>
      <c r="W241" s="40">
        <v>9.9990099990099994E-3</v>
      </c>
    </row>
    <row r="242" spans="1:23" x14ac:dyDescent="0.2">
      <c r="A242" s="14" t="s">
        <v>438</v>
      </c>
      <c r="B242" s="14" t="s">
        <v>443</v>
      </c>
      <c r="C242" s="15" t="s">
        <v>293</v>
      </c>
      <c r="D242" s="35">
        <v>11</v>
      </c>
      <c r="E242" s="35">
        <v>1</v>
      </c>
      <c r="F242">
        <v>57059.91</v>
      </c>
      <c r="G242">
        <f>F242-Dashboard!$B$4</f>
        <v>57035.315125000001</v>
      </c>
      <c r="H242">
        <f>2^(LOG(F242/Dashboard!$C$4,2)/LOG(Dashboard!$D$4/Dashboard!$C$4,2))-1</f>
        <v>1.0527919387670344</v>
      </c>
      <c r="I242" s="14" t="s">
        <v>55</v>
      </c>
      <c r="N242" s="25">
        <v>1.8810018810019999</v>
      </c>
      <c r="O242" s="27">
        <v>1.8810018810019999</v>
      </c>
      <c r="T242" s="39">
        <v>388.8</v>
      </c>
      <c r="V242" s="35">
        <v>40404</v>
      </c>
      <c r="W242" s="40">
        <v>9.9990099990099994E-3</v>
      </c>
    </row>
    <row r="243" spans="1:23" x14ac:dyDescent="0.2">
      <c r="A243" s="14" t="s">
        <v>438</v>
      </c>
      <c r="B243" s="14" t="s">
        <v>443</v>
      </c>
      <c r="C243" s="15" t="s">
        <v>294</v>
      </c>
      <c r="D243" s="35">
        <v>11</v>
      </c>
      <c r="E243" s="35">
        <v>2</v>
      </c>
      <c r="F243">
        <v>42879.09</v>
      </c>
      <c r="G243">
        <f>F243-Dashboard!$B$4</f>
        <v>42854.495124999994</v>
      </c>
      <c r="H243">
        <f>2^(LOG(F243/Dashboard!$C$4,2)/LOG(Dashboard!$D$4/Dashboard!$C$4,2))-1</f>
        <v>0.811375814764981</v>
      </c>
      <c r="I243" s="14" t="s">
        <v>55</v>
      </c>
      <c r="N243" s="25">
        <v>1.8810018810019999</v>
      </c>
      <c r="O243" s="27">
        <v>1.8810018810019999</v>
      </c>
      <c r="T243" s="39">
        <v>388.8</v>
      </c>
      <c r="V243" s="35">
        <v>40404</v>
      </c>
      <c r="W243" s="40">
        <v>9.9990099990099994E-3</v>
      </c>
    </row>
    <row r="244" spans="1:23" x14ac:dyDescent="0.2">
      <c r="A244" s="14" t="s">
        <v>438</v>
      </c>
      <c r="B244" s="14" t="s">
        <v>443</v>
      </c>
      <c r="C244" s="15" t="s">
        <v>295</v>
      </c>
      <c r="D244" s="35">
        <v>11</v>
      </c>
      <c r="E244" s="35">
        <v>3</v>
      </c>
      <c r="F244">
        <v>55817.726999999999</v>
      </c>
      <c r="G244">
        <f>F244-Dashboard!$B$4</f>
        <v>55793.132124999996</v>
      </c>
      <c r="H244">
        <f>2^(LOG(F244/Dashboard!$C$4,2)/LOG(Dashboard!$D$4/Dashboard!$C$4,2))-1</f>
        <v>1.0331018166012971</v>
      </c>
      <c r="I244" s="14" t="s">
        <v>55</v>
      </c>
      <c r="N244" s="25">
        <v>1.8810018810019999</v>
      </c>
      <c r="P244" s="29">
        <v>1.8810018810019999</v>
      </c>
      <c r="T244" s="39">
        <v>388.8</v>
      </c>
      <c r="V244" s="35">
        <v>40404</v>
      </c>
      <c r="W244" s="40">
        <v>9.9990099990099994E-3</v>
      </c>
    </row>
    <row r="245" spans="1:23" x14ac:dyDescent="0.2">
      <c r="A245" s="14" t="s">
        <v>438</v>
      </c>
      <c r="B245" s="14" t="s">
        <v>443</v>
      </c>
      <c r="C245" s="15" t="s">
        <v>296</v>
      </c>
      <c r="D245" s="35">
        <v>11</v>
      </c>
      <c r="E245" s="35">
        <v>4</v>
      </c>
      <c r="F245">
        <v>65861.883000000002</v>
      </c>
      <c r="G245">
        <f>F245-Dashboard!$B$4</f>
        <v>65837.288125000006</v>
      </c>
      <c r="H245">
        <f>2^(LOG(F245/Dashboard!$C$4,2)/LOG(Dashboard!$D$4/Dashboard!$C$4,2))-1</f>
        <v>1.1858839524318157</v>
      </c>
      <c r="I245" s="14" t="s">
        <v>55</v>
      </c>
      <c r="N245" s="25">
        <v>1.8810018810019999</v>
      </c>
      <c r="P245" s="29">
        <v>1.8810018810019999</v>
      </c>
      <c r="T245" s="39">
        <v>388.8</v>
      </c>
      <c r="V245" s="35">
        <v>40404</v>
      </c>
      <c r="W245" s="40">
        <v>9.9990099990099994E-3</v>
      </c>
    </row>
    <row r="246" spans="1:23" x14ac:dyDescent="0.2">
      <c r="A246" s="14" t="s">
        <v>438</v>
      </c>
      <c r="B246" s="14" t="s">
        <v>443</v>
      </c>
      <c r="C246" s="15" t="s">
        <v>297</v>
      </c>
      <c r="D246" s="35">
        <v>11</v>
      </c>
      <c r="E246" s="35">
        <v>5</v>
      </c>
      <c r="F246">
        <v>59752.891000000003</v>
      </c>
      <c r="G246">
        <f>F246-Dashboard!$B$4</f>
        <v>59728.296125000001</v>
      </c>
      <c r="H246">
        <f>2^(LOG(F246/Dashboard!$C$4,2)/LOG(Dashboard!$D$4/Dashboard!$C$4,2))-1</f>
        <v>1.0946671158121437</v>
      </c>
      <c r="I246" s="30" t="s">
        <v>247</v>
      </c>
      <c r="J246" s="29">
        <v>1.8810018810019999</v>
      </c>
      <c r="P246" s="29">
        <v>1.8810018810019999</v>
      </c>
      <c r="T246" s="39">
        <v>396.4</v>
      </c>
      <c r="V246" s="35">
        <v>40404</v>
      </c>
      <c r="W246" s="40">
        <v>9.9990099990099994E-3</v>
      </c>
    </row>
    <row r="247" spans="1:23" x14ac:dyDescent="0.2">
      <c r="A247" s="14" t="s">
        <v>438</v>
      </c>
      <c r="B247" s="14" t="s">
        <v>443</v>
      </c>
      <c r="C247" s="15" t="s">
        <v>298</v>
      </c>
      <c r="D247" s="35">
        <v>11</v>
      </c>
      <c r="E247" s="35">
        <v>6</v>
      </c>
      <c r="F247">
        <v>52121.987999999998</v>
      </c>
      <c r="G247">
        <f>F247-Dashboard!$B$4</f>
        <v>52097.393124999995</v>
      </c>
      <c r="H247">
        <f>2^(LOG(F247/Dashboard!$C$4,2)/LOG(Dashboard!$D$4/Dashboard!$C$4,2))-1</f>
        <v>0.97301893015445651</v>
      </c>
      <c r="I247" s="30" t="s">
        <v>247</v>
      </c>
      <c r="J247" s="29">
        <v>1.8810018810019999</v>
      </c>
      <c r="P247" s="29">
        <v>1.8810018810019999</v>
      </c>
      <c r="T247" s="39">
        <v>396.4</v>
      </c>
      <c r="V247" s="35">
        <v>40404</v>
      </c>
      <c r="W247" s="40">
        <v>9.9990099990099994E-3</v>
      </c>
    </row>
    <row r="248" spans="1:23" x14ac:dyDescent="0.2">
      <c r="A248" s="14" t="s">
        <v>438</v>
      </c>
      <c r="B248" s="14" t="s">
        <v>443</v>
      </c>
      <c r="C248" s="15" t="s">
        <v>299</v>
      </c>
      <c r="D248" s="35">
        <v>11</v>
      </c>
      <c r="E248" s="35">
        <v>7</v>
      </c>
      <c r="F248">
        <v>42779.523000000001</v>
      </c>
      <c r="G248">
        <f>F248-Dashboard!$B$4</f>
        <v>42754.928124999999</v>
      </c>
      <c r="H248">
        <f>2^(LOG(F248/Dashboard!$C$4,2)/LOG(Dashboard!$D$4/Dashboard!$C$4,2))-1</f>
        <v>0.80953278816544794</v>
      </c>
      <c r="I248" s="14" t="s">
        <v>55</v>
      </c>
      <c r="O248" s="27">
        <v>1.8810018810019999</v>
      </c>
      <c r="P248" s="29">
        <v>1.8810018810019999</v>
      </c>
      <c r="T248" s="39">
        <v>388.8</v>
      </c>
      <c r="V248" s="35">
        <v>40404</v>
      </c>
      <c r="W248" s="40">
        <v>9.9990099990099994E-3</v>
      </c>
    </row>
    <row r="249" spans="1:23" x14ac:dyDescent="0.2">
      <c r="A249" s="14" t="s">
        <v>438</v>
      </c>
      <c r="B249" s="14" t="s">
        <v>443</v>
      </c>
      <c r="C249" s="15" t="s">
        <v>300</v>
      </c>
      <c r="D249" s="35">
        <v>11</v>
      </c>
      <c r="E249" s="35">
        <v>8</v>
      </c>
      <c r="F249">
        <v>45522.288999999997</v>
      </c>
      <c r="G249">
        <f>F249-Dashboard!$B$4</f>
        <v>45497.694124999995</v>
      </c>
      <c r="H249">
        <f>2^(LOG(F249/Dashboard!$C$4,2)/LOG(Dashboard!$D$4/Dashboard!$C$4,2))-1</f>
        <v>0.85944964168677895</v>
      </c>
      <c r="I249" s="14" t="s">
        <v>55</v>
      </c>
      <c r="O249" s="27">
        <v>1.8810018810019999</v>
      </c>
      <c r="P249" s="29">
        <v>1.8810018810019999</v>
      </c>
      <c r="T249" s="39">
        <v>388.8</v>
      </c>
      <c r="V249" s="35">
        <v>40404</v>
      </c>
      <c r="W249" s="40">
        <v>9.9990099990099994E-3</v>
      </c>
    </row>
    <row r="250" spans="1:23" x14ac:dyDescent="0.2">
      <c r="A250" s="14" t="s">
        <v>438</v>
      </c>
      <c r="B250" s="14" t="s">
        <v>443</v>
      </c>
      <c r="C250" s="15" t="s">
        <v>301</v>
      </c>
      <c r="D250" s="35">
        <v>11</v>
      </c>
      <c r="E250" s="35">
        <v>9</v>
      </c>
      <c r="F250">
        <v>3276.145</v>
      </c>
      <c r="G250">
        <f>F250-Dashboard!$B$4</f>
        <v>3251.5501250000002</v>
      </c>
      <c r="H250">
        <f>2^(LOG(F250/Dashboard!$C$4,2)/LOG(Dashboard!$D$4/Dashboard!$C$4,2))-1</f>
        <v>-0.41260279467783134</v>
      </c>
      <c r="I250" s="31" t="s">
        <v>252</v>
      </c>
      <c r="J250" s="32">
        <v>1.8810018810019999</v>
      </c>
      <c r="Q250" s="32">
        <v>1.8810018810019999</v>
      </c>
      <c r="T250" s="39">
        <v>396.4</v>
      </c>
      <c r="V250" s="35">
        <v>40404</v>
      </c>
      <c r="W250" s="40">
        <v>9.9990099990099994E-3</v>
      </c>
    </row>
    <row r="251" spans="1:23" x14ac:dyDescent="0.2">
      <c r="A251" s="14" t="s">
        <v>438</v>
      </c>
      <c r="B251" s="14" t="s">
        <v>443</v>
      </c>
      <c r="C251" s="15" t="s">
        <v>302</v>
      </c>
      <c r="D251" s="35">
        <v>11</v>
      </c>
      <c r="E251" s="35">
        <v>10</v>
      </c>
      <c r="F251">
        <v>2823.3629999999998</v>
      </c>
      <c r="G251">
        <f>F251-Dashboard!$B$4</f>
        <v>2798.7681250000001</v>
      </c>
      <c r="H251">
        <f>2^(LOG(F251/Dashboard!$C$4,2)/LOG(Dashboard!$D$4/Dashboard!$C$4,2))-1</f>
        <v>-0.44964176545393175</v>
      </c>
      <c r="I251" s="31" t="s">
        <v>252</v>
      </c>
      <c r="J251" s="32">
        <v>1.8810018810019999</v>
      </c>
      <c r="Q251" s="32">
        <v>1.8810018810019999</v>
      </c>
      <c r="T251" s="39">
        <v>396.4</v>
      </c>
      <c r="V251" s="35">
        <v>40404</v>
      </c>
      <c r="W251" s="40">
        <v>9.9990099990099994E-3</v>
      </c>
    </row>
    <row r="252" spans="1:23" x14ac:dyDescent="0.2">
      <c r="A252" s="14" t="s">
        <v>438</v>
      </c>
      <c r="B252" s="14" t="s">
        <v>443</v>
      </c>
      <c r="C252" s="15" t="s">
        <v>303</v>
      </c>
      <c r="D252" s="35">
        <v>11</v>
      </c>
      <c r="E252" s="35">
        <v>11</v>
      </c>
      <c r="F252">
        <v>1491.096</v>
      </c>
      <c r="G252">
        <f>F252-Dashboard!$B$4</f>
        <v>1466.501125</v>
      </c>
      <c r="H252">
        <f>2^(LOG(F252/Dashboard!$C$4,2)/LOG(Dashboard!$D$4/Dashboard!$C$4,2))-1</f>
        <v>-0.58386489930097873</v>
      </c>
      <c r="I252" s="14" t="s">
        <v>55</v>
      </c>
      <c r="M252" s="21">
        <v>0.1980001980002</v>
      </c>
      <c r="Q252" s="32">
        <v>1.8810018810019999</v>
      </c>
      <c r="T252" s="39">
        <v>392.4</v>
      </c>
      <c r="V252" s="35">
        <v>40404</v>
      </c>
      <c r="W252" s="40">
        <v>9.9990099990099994E-3</v>
      </c>
    </row>
    <row r="253" spans="1:23" x14ac:dyDescent="0.2">
      <c r="A253" s="14" t="s">
        <v>438</v>
      </c>
      <c r="B253" s="14" t="s">
        <v>443</v>
      </c>
      <c r="C253" s="15" t="s">
        <v>304</v>
      </c>
      <c r="D253" s="35">
        <v>11</v>
      </c>
      <c r="E253" s="35">
        <v>12</v>
      </c>
      <c r="F253">
        <v>1050.1679999999999</v>
      </c>
      <c r="G253">
        <f>F253-Dashboard!$B$4</f>
        <v>1025.5731249999999</v>
      </c>
      <c r="H253">
        <f>2^(LOG(F253/Dashboard!$C$4,2)/LOG(Dashboard!$D$4/Dashboard!$C$4,2))-1</f>
        <v>-0.64308376638406495</v>
      </c>
      <c r="I253" s="14" t="s">
        <v>55</v>
      </c>
      <c r="M253" s="21">
        <v>0.1980001980002</v>
      </c>
      <c r="Q253" s="32">
        <v>1.8810018810019999</v>
      </c>
      <c r="T253" s="39">
        <v>392.4</v>
      </c>
      <c r="V253" s="35">
        <v>40404</v>
      </c>
      <c r="W253" s="40">
        <v>9.9990099990099994E-3</v>
      </c>
    </row>
    <row r="254" spans="1:23" x14ac:dyDescent="0.2">
      <c r="A254" s="14" t="s">
        <v>438</v>
      </c>
      <c r="B254" s="14" t="s">
        <v>443</v>
      </c>
      <c r="C254" s="15" t="s">
        <v>305</v>
      </c>
      <c r="D254" s="35">
        <v>11</v>
      </c>
      <c r="E254" s="35">
        <v>13</v>
      </c>
      <c r="F254">
        <v>11129.883</v>
      </c>
      <c r="G254">
        <f>F254-Dashboard!$B$4</f>
        <v>11105.288124999999</v>
      </c>
      <c r="H254">
        <f>2^(LOG(F254/Dashboard!$C$4,2)/LOG(Dashboard!$D$4/Dashboard!$C$4,2))-1</f>
        <v>3.4822253465720543E-3</v>
      </c>
      <c r="I254" s="14" t="s">
        <v>55</v>
      </c>
      <c r="K254" s="17">
        <v>49.005049005049997</v>
      </c>
      <c r="Q254" s="32">
        <v>1.8810018810019999</v>
      </c>
      <c r="T254" s="39">
        <v>356.8</v>
      </c>
      <c r="V254" s="35">
        <v>40404</v>
      </c>
      <c r="W254" s="40">
        <v>9.9990099990099994E-3</v>
      </c>
    </row>
    <row r="255" spans="1:23" x14ac:dyDescent="0.2">
      <c r="A255" s="14" t="s">
        <v>438</v>
      </c>
      <c r="B255" s="14" t="s">
        <v>443</v>
      </c>
      <c r="C255" s="15" t="s">
        <v>306</v>
      </c>
      <c r="D255" s="35">
        <v>11</v>
      </c>
      <c r="E255" s="35">
        <v>14</v>
      </c>
      <c r="F255">
        <v>6481.1710000000003</v>
      </c>
      <c r="G255">
        <f>F255-Dashboard!$B$4</f>
        <v>6456.5761250000005</v>
      </c>
      <c r="H255">
        <f>2^(LOG(F255/Dashboard!$C$4,2)/LOG(Dashboard!$D$4/Dashboard!$C$4,2))-1</f>
        <v>-0.20809005025051008</v>
      </c>
      <c r="I255" s="14" t="s">
        <v>55</v>
      </c>
      <c r="K255" s="17">
        <v>49.005049005049997</v>
      </c>
      <c r="Q255" s="32">
        <v>1.8810018810019999</v>
      </c>
      <c r="T255" s="39">
        <v>356.8</v>
      </c>
      <c r="V255" s="35">
        <v>40404</v>
      </c>
      <c r="W255" s="40">
        <v>9.9990099990099994E-3</v>
      </c>
    </row>
    <row r="256" spans="1:23" x14ac:dyDescent="0.2">
      <c r="A256" s="14" t="s">
        <v>438</v>
      </c>
      <c r="B256" s="14" t="s">
        <v>443</v>
      </c>
      <c r="C256" s="15" t="s">
        <v>307</v>
      </c>
      <c r="D256" s="35">
        <v>11</v>
      </c>
      <c r="E256" s="35">
        <v>15</v>
      </c>
      <c r="F256">
        <v>49163.504000000001</v>
      </c>
      <c r="G256">
        <f>F256-Dashboard!$B$4</f>
        <v>49138.909124999998</v>
      </c>
      <c r="H256">
        <f>2^(LOG(F256/Dashboard!$C$4,2)/LOG(Dashboard!$D$4/Dashboard!$C$4,2))-1</f>
        <v>0.92317277558736022</v>
      </c>
      <c r="I256" s="22" t="s">
        <v>60</v>
      </c>
      <c r="J256" s="23">
        <v>1.8810018810019999</v>
      </c>
      <c r="R256" s="23">
        <v>1.8810018810019999</v>
      </c>
      <c r="T256" s="39">
        <v>396.4</v>
      </c>
      <c r="V256" s="35">
        <v>40404</v>
      </c>
      <c r="W256" s="40">
        <v>9.9990099990099994E-3</v>
      </c>
    </row>
    <row r="257" spans="1:23" x14ac:dyDescent="0.2">
      <c r="A257" s="14" t="s">
        <v>438</v>
      </c>
      <c r="B257" s="14" t="s">
        <v>443</v>
      </c>
      <c r="C257" s="15" t="s">
        <v>308</v>
      </c>
      <c r="D257" s="35">
        <v>11</v>
      </c>
      <c r="E257" s="35">
        <v>16</v>
      </c>
      <c r="F257">
        <v>60345.538999999997</v>
      </c>
      <c r="G257">
        <f>F257-Dashboard!$B$4</f>
        <v>60320.944124999995</v>
      </c>
      <c r="H257">
        <f>2^(LOG(F257/Dashboard!$C$4,2)/LOG(Dashboard!$D$4/Dashboard!$C$4,2))-1</f>
        <v>1.1037393933478543</v>
      </c>
      <c r="I257" s="22" t="s">
        <v>60</v>
      </c>
      <c r="J257" s="23">
        <v>1.8810018810019999</v>
      </c>
      <c r="R257" s="23">
        <v>1.8810018810019999</v>
      </c>
      <c r="T257" s="39">
        <v>396.4</v>
      </c>
      <c r="V257" s="35">
        <v>40404</v>
      </c>
      <c r="W257" s="40">
        <v>9.9990099990099994E-3</v>
      </c>
    </row>
    <row r="258" spans="1:23" x14ac:dyDescent="0.2">
      <c r="A258" s="14" t="s">
        <v>438</v>
      </c>
      <c r="B258" s="14" t="s">
        <v>443</v>
      </c>
      <c r="C258" s="15" t="s">
        <v>309</v>
      </c>
      <c r="D258" s="35">
        <v>11</v>
      </c>
      <c r="E258" s="35">
        <v>17</v>
      </c>
      <c r="F258">
        <v>51832.777000000002</v>
      </c>
      <c r="G258">
        <f>F258-Dashboard!$B$4</f>
        <v>51808.182124999999</v>
      </c>
      <c r="H258">
        <f>2^(LOG(F258/Dashboard!$C$4,2)/LOG(Dashboard!$D$4/Dashboard!$C$4,2))-1</f>
        <v>0.96821747037230188</v>
      </c>
      <c r="I258" s="14" t="s">
        <v>55</v>
      </c>
      <c r="P258" s="29">
        <v>1.8810018810019999</v>
      </c>
      <c r="R258" s="23">
        <v>1.8810018810019999</v>
      </c>
      <c r="T258" s="39">
        <v>388.8</v>
      </c>
      <c r="V258" s="35">
        <v>40404</v>
      </c>
      <c r="W258" s="40">
        <v>9.9990099990099994E-3</v>
      </c>
    </row>
    <row r="259" spans="1:23" x14ac:dyDescent="0.2">
      <c r="A259" s="14" t="s">
        <v>438</v>
      </c>
      <c r="B259" s="14" t="s">
        <v>443</v>
      </c>
      <c r="C259" s="15" t="s">
        <v>310</v>
      </c>
      <c r="D259" s="35">
        <v>11</v>
      </c>
      <c r="E259" s="35">
        <v>18</v>
      </c>
      <c r="F259">
        <v>48665.68</v>
      </c>
      <c r="G259">
        <f>F259-Dashboard!$B$4</f>
        <v>48641.085124999998</v>
      </c>
      <c r="H259">
        <f>2^(LOG(F259/Dashboard!$C$4,2)/LOG(Dashboard!$D$4/Dashboard!$C$4,2))-1</f>
        <v>0.91462089654015966</v>
      </c>
      <c r="I259" s="14" t="s">
        <v>55</v>
      </c>
      <c r="P259" s="29">
        <v>1.8810018810019999</v>
      </c>
      <c r="R259" s="23">
        <v>1.8810018810019999</v>
      </c>
      <c r="T259" s="39">
        <v>388.8</v>
      </c>
      <c r="V259" s="35">
        <v>40404</v>
      </c>
      <c r="W259" s="40">
        <v>9.9990099990099994E-3</v>
      </c>
    </row>
    <row r="260" spans="1:23" x14ac:dyDescent="0.2">
      <c r="A260" s="14" t="s">
        <v>438</v>
      </c>
      <c r="B260" s="14" t="s">
        <v>443</v>
      </c>
      <c r="C260" s="15" t="s">
        <v>311</v>
      </c>
      <c r="D260" s="35">
        <v>11</v>
      </c>
      <c r="E260" s="35">
        <v>19</v>
      </c>
      <c r="F260">
        <v>3840.3429999999998</v>
      </c>
      <c r="G260">
        <f>F260-Dashboard!$B$4</f>
        <v>3815.7481250000001</v>
      </c>
      <c r="H260">
        <f>2^(LOG(F260/Dashboard!$C$4,2)/LOG(Dashboard!$D$4/Dashboard!$C$4,2))-1</f>
        <v>-0.37027690908151267</v>
      </c>
      <c r="I260" s="14" t="s">
        <v>55</v>
      </c>
      <c r="R260" s="23">
        <v>1.8810018810019999</v>
      </c>
      <c r="S260" s="28">
        <v>1.8810018810019999</v>
      </c>
      <c r="T260" s="39">
        <v>388.8</v>
      </c>
      <c r="V260" s="35">
        <v>40404</v>
      </c>
      <c r="W260" s="40">
        <v>9.9990099990099994E-3</v>
      </c>
    </row>
    <row r="261" spans="1:23" x14ac:dyDescent="0.2">
      <c r="A261" s="14" t="s">
        <v>438</v>
      </c>
      <c r="B261" s="14" t="s">
        <v>443</v>
      </c>
      <c r="C261" s="15" t="s">
        <v>312</v>
      </c>
      <c r="D261" s="35">
        <v>11</v>
      </c>
      <c r="E261" s="35">
        <v>20</v>
      </c>
      <c r="F261">
        <v>3897.2370000000001</v>
      </c>
      <c r="G261">
        <f>F261-Dashboard!$B$4</f>
        <v>3872.6421250000003</v>
      </c>
      <c r="H261">
        <f>2^(LOG(F261/Dashboard!$C$4,2)/LOG(Dashboard!$D$4/Dashboard!$C$4,2))-1</f>
        <v>-0.36620856778601119</v>
      </c>
      <c r="I261" s="14" t="s">
        <v>55</v>
      </c>
      <c r="R261" s="23">
        <v>1.8810018810019999</v>
      </c>
      <c r="S261" s="28">
        <v>1.8810018810019999</v>
      </c>
      <c r="T261" s="39">
        <v>388.8</v>
      </c>
      <c r="V261" s="35">
        <v>40404</v>
      </c>
      <c r="W261" s="40">
        <v>9.9990099990099994E-3</v>
      </c>
    </row>
    <row r="262" spans="1:23" x14ac:dyDescent="0.2">
      <c r="A262" s="14" t="s">
        <v>438</v>
      </c>
      <c r="B262" s="14" t="s">
        <v>443</v>
      </c>
      <c r="C262" s="15" t="s">
        <v>313</v>
      </c>
      <c r="D262" s="35">
        <v>11</v>
      </c>
      <c r="E262" s="35">
        <v>21</v>
      </c>
      <c r="F262">
        <v>18990.732</v>
      </c>
      <c r="G262">
        <f>F262-Dashboard!$B$4</f>
        <v>18966.137125000001</v>
      </c>
      <c r="H262">
        <f>2^(LOG(F262/Dashboard!$C$4,2)/LOG(Dashboard!$D$4/Dashboard!$C$4,2))-1</f>
        <v>0.26801265875414182</v>
      </c>
      <c r="I262" s="33" t="s">
        <v>265</v>
      </c>
      <c r="J262" s="28">
        <v>1.8810018810019999</v>
      </c>
      <c r="S262" s="28">
        <v>1.8810018810019999</v>
      </c>
      <c r="T262" s="39">
        <v>396.4</v>
      </c>
      <c r="V262" s="35">
        <v>40404</v>
      </c>
      <c r="W262" s="40">
        <v>9.9990099990099994E-3</v>
      </c>
    </row>
    <row r="263" spans="1:23" x14ac:dyDescent="0.2">
      <c r="A263" s="14" t="s">
        <v>438</v>
      </c>
      <c r="B263" s="14" t="s">
        <v>443</v>
      </c>
      <c r="C263" s="15" t="s">
        <v>314</v>
      </c>
      <c r="D263" s="35">
        <v>11</v>
      </c>
      <c r="E263" s="35">
        <v>22</v>
      </c>
      <c r="F263">
        <v>16916.474999999999</v>
      </c>
      <c r="G263">
        <f>F263-Dashboard!$B$4</f>
        <v>16891.880125</v>
      </c>
      <c r="H263">
        <f>2^(LOG(F263/Dashboard!$C$4,2)/LOG(Dashboard!$D$4/Dashboard!$C$4,2))-1</f>
        <v>0.2053893362556769</v>
      </c>
      <c r="I263" s="33" t="s">
        <v>265</v>
      </c>
      <c r="J263" s="28">
        <v>1.8810018810019999</v>
      </c>
      <c r="S263" s="28">
        <v>1.8810018810019999</v>
      </c>
      <c r="T263" s="39">
        <v>396.4</v>
      </c>
      <c r="V263" s="35">
        <v>40404</v>
      </c>
      <c r="W263" s="40">
        <v>9.9990099990099994E-3</v>
      </c>
    </row>
    <row r="264" spans="1:23" x14ac:dyDescent="0.2">
      <c r="A264" s="14" t="s">
        <v>438</v>
      </c>
      <c r="B264" s="14" t="s">
        <v>443</v>
      </c>
      <c r="C264" s="15" t="s">
        <v>315</v>
      </c>
      <c r="D264" s="35">
        <v>11</v>
      </c>
      <c r="E264" s="35">
        <v>23</v>
      </c>
      <c r="F264">
        <v>9750.2039999999997</v>
      </c>
      <c r="G264">
        <f>F264-Dashboard!$B$4</f>
        <v>9725.609124999999</v>
      </c>
      <c r="H264">
        <f>2^(LOG(F264/Dashboard!$C$4,2)/LOG(Dashboard!$D$4/Dashboard!$C$4,2))-1</f>
        <v>-5.3019869190264912E-2</v>
      </c>
      <c r="I264" s="14" t="s">
        <v>55</v>
      </c>
      <c r="P264" s="29">
        <v>1.8810018810019999</v>
      </c>
      <c r="S264" s="28">
        <v>1.8810018810019999</v>
      </c>
      <c r="T264" s="39">
        <v>388.8</v>
      </c>
      <c r="V264" s="35">
        <v>40404</v>
      </c>
      <c r="W264" s="40">
        <v>9.9990099990099994E-3</v>
      </c>
    </row>
    <row r="265" spans="1:23" x14ac:dyDescent="0.2">
      <c r="A265" s="14" t="s">
        <v>438</v>
      </c>
      <c r="B265" s="14" t="s">
        <v>443</v>
      </c>
      <c r="C265" s="15" t="s">
        <v>316</v>
      </c>
      <c r="D265" s="35">
        <v>11</v>
      </c>
      <c r="E265" s="35">
        <v>24</v>
      </c>
      <c r="F265">
        <v>9074.5879999999997</v>
      </c>
      <c r="G265">
        <f>F265-Dashboard!$B$4</f>
        <v>9049.9931249999991</v>
      </c>
      <c r="H265">
        <f>2^(LOG(F265/Dashboard!$C$4,2)/LOG(Dashboard!$D$4/Dashboard!$C$4,2))-1</f>
        <v>-8.2334626562216795E-2</v>
      </c>
      <c r="I265" s="14" t="s">
        <v>55</v>
      </c>
      <c r="P265" s="29">
        <v>1.8810018810019999</v>
      </c>
      <c r="S265" s="28">
        <v>1.8810018810019999</v>
      </c>
      <c r="T265" s="39">
        <v>388.8</v>
      </c>
      <c r="V265" s="35">
        <v>40404</v>
      </c>
      <c r="W265" s="40">
        <v>9.9990099990099994E-3</v>
      </c>
    </row>
    <row r="266" spans="1:23" x14ac:dyDescent="0.2">
      <c r="A266" s="14" t="s">
        <v>438</v>
      </c>
      <c r="B266" s="14" t="s">
        <v>443</v>
      </c>
      <c r="C266" s="15" t="s">
        <v>317</v>
      </c>
      <c r="D266" s="35">
        <v>12</v>
      </c>
      <c r="E266" s="35">
        <v>1</v>
      </c>
      <c r="F266">
        <v>57119.175999999999</v>
      </c>
      <c r="G266">
        <f>F266-Dashboard!$B$4</f>
        <v>57094.581124999997</v>
      </c>
      <c r="H266">
        <f>2^(LOG(F266/Dashboard!$C$4,2)/LOG(Dashboard!$D$4/Dashboard!$C$4,2))-1</f>
        <v>1.0537253268198516</v>
      </c>
      <c r="I266" s="14" t="s">
        <v>55</v>
      </c>
      <c r="N266" s="25">
        <v>0.5742005742006</v>
      </c>
      <c r="O266" s="27">
        <v>0.5742005742006</v>
      </c>
      <c r="T266" s="39">
        <v>399.2</v>
      </c>
      <c r="V266" s="35">
        <v>40404</v>
      </c>
      <c r="W266" s="40">
        <v>9.9950499950499996E-3</v>
      </c>
    </row>
    <row r="267" spans="1:23" x14ac:dyDescent="0.2">
      <c r="A267" s="14" t="s">
        <v>438</v>
      </c>
      <c r="B267" s="14" t="s">
        <v>443</v>
      </c>
      <c r="C267" s="15" t="s">
        <v>318</v>
      </c>
      <c r="D267" s="35">
        <v>12</v>
      </c>
      <c r="E267" s="35">
        <v>2</v>
      </c>
      <c r="F267">
        <v>68789.554999999993</v>
      </c>
      <c r="G267">
        <f>F267-Dashboard!$B$4</f>
        <v>68764.960124999998</v>
      </c>
      <c r="H267">
        <f>2^(LOG(F267/Dashboard!$C$4,2)/LOG(Dashboard!$D$4/Dashboard!$C$4,2))-1</f>
        <v>1.2279129069416497</v>
      </c>
      <c r="I267" s="14" t="s">
        <v>55</v>
      </c>
      <c r="N267" s="25">
        <v>0.5742005742006</v>
      </c>
      <c r="O267" s="27">
        <v>0.5742005742006</v>
      </c>
      <c r="T267" s="39">
        <v>399.2</v>
      </c>
      <c r="V267" s="35">
        <v>40404</v>
      </c>
      <c r="W267" s="40">
        <v>9.9950499950499996E-3</v>
      </c>
    </row>
    <row r="268" spans="1:23" x14ac:dyDescent="0.2">
      <c r="A268" s="14" t="s">
        <v>438</v>
      </c>
      <c r="B268" s="14" t="s">
        <v>443</v>
      </c>
      <c r="C268" s="15" t="s">
        <v>319</v>
      </c>
      <c r="D268" s="35">
        <v>12</v>
      </c>
      <c r="E268" s="35">
        <v>3</v>
      </c>
      <c r="F268">
        <v>44047.785000000003</v>
      </c>
      <c r="G268">
        <f>F268-Dashboard!$B$4</f>
        <v>44023.190125000001</v>
      </c>
      <c r="H268">
        <f>2^(LOG(F268/Dashboard!$C$4,2)/LOG(Dashboard!$D$4/Dashboard!$C$4,2))-1</f>
        <v>0.83283142320830694</v>
      </c>
      <c r="I268" s="14" t="s">
        <v>55</v>
      </c>
      <c r="N268" s="25">
        <v>0.5742005742006</v>
      </c>
      <c r="P268" s="29">
        <v>0.5742005742006</v>
      </c>
      <c r="T268" s="39">
        <v>399.2</v>
      </c>
      <c r="V268" s="35">
        <v>40404</v>
      </c>
      <c r="W268" s="40">
        <v>9.9950499950499996E-3</v>
      </c>
    </row>
    <row r="269" spans="1:23" x14ac:dyDescent="0.2">
      <c r="A269" s="14" t="s">
        <v>438</v>
      </c>
      <c r="B269" s="14" t="s">
        <v>443</v>
      </c>
      <c r="C269" s="15" t="s">
        <v>320</v>
      </c>
      <c r="D269" s="35">
        <v>12</v>
      </c>
      <c r="E269" s="35">
        <v>4</v>
      </c>
      <c r="F269">
        <v>66226.952999999994</v>
      </c>
      <c r="G269">
        <f>F269-Dashboard!$B$4</f>
        <v>66202.358124999999</v>
      </c>
      <c r="H269">
        <f>2^(LOG(F269/Dashboard!$C$4,2)/LOG(Dashboard!$D$4/Dashboard!$C$4,2))-1</f>
        <v>1.1911813607862323</v>
      </c>
      <c r="I269" s="14" t="s">
        <v>55</v>
      </c>
      <c r="N269" s="25">
        <v>0.5742005742006</v>
      </c>
      <c r="P269" s="29">
        <v>0.5742005742006</v>
      </c>
      <c r="T269" s="39">
        <v>399.2</v>
      </c>
      <c r="V269" s="35">
        <v>40404</v>
      </c>
      <c r="W269" s="40">
        <v>9.9950499950499996E-3</v>
      </c>
    </row>
    <row r="270" spans="1:23" x14ac:dyDescent="0.2">
      <c r="A270" s="14" t="s">
        <v>438</v>
      </c>
      <c r="B270" s="14" t="s">
        <v>443</v>
      </c>
      <c r="C270" s="15" t="s">
        <v>321</v>
      </c>
      <c r="D270" s="35">
        <v>12</v>
      </c>
      <c r="E270" s="35">
        <v>5</v>
      </c>
      <c r="F270">
        <v>75012.327999999994</v>
      </c>
      <c r="G270">
        <f>F270-Dashboard!$B$4</f>
        <v>74987.733124999999</v>
      </c>
      <c r="H270">
        <f>2^(LOG(F270/Dashboard!$C$4,2)/LOG(Dashboard!$D$4/Dashboard!$C$4,2))-1</f>
        <v>1.3140220074422673</v>
      </c>
      <c r="I270" s="30" t="s">
        <v>247</v>
      </c>
      <c r="J270" s="29">
        <v>0.5742005742006</v>
      </c>
      <c r="P270" s="29">
        <v>0.5742005742006</v>
      </c>
      <c r="T270" s="39">
        <v>401.6</v>
      </c>
      <c r="V270" s="35">
        <v>40404</v>
      </c>
      <c r="W270" s="40">
        <v>9.9970299970299995E-3</v>
      </c>
    </row>
    <row r="271" spans="1:23" x14ac:dyDescent="0.2">
      <c r="A271" s="14" t="s">
        <v>438</v>
      </c>
      <c r="B271" s="14" t="s">
        <v>443</v>
      </c>
      <c r="C271" s="15" t="s">
        <v>322</v>
      </c>
      <c r="D271" s="35">
        <v>12</v>
      </c>
      <c r="E271" s="35">
        <v>6</v>
      </c>
      <c r="F271">
        <v>63299.285000000003</v>
      </c>
      <c r="G271">
        <f>F271-Dashboard!$B$4</f>
        <v>63274.690125000001</v>
      </c>
      <c r="H271">
        <f>2^(LOG(F271/Dashboard!$C$4,2)/LOG(Dashboard!$D$4/Dashboard!$C$4,2))-1</f>
        <v>1.1482253720282825</v>
      </c>
      <c r="I271" s="30" t="s">
        <v>247</v>
      </c>
      <c r="J271" s="29">
        <v>0.5742005742006</v>
      </c>
      <c r="P271" s="29">
        <v>0.5742005742006</v>
      </c>
      <c r="T271" s="39">
        <v>401.6</v>
      </c>
      <c r="V271" s="35">
        <v>40404</v>
      </c>
      <c r="W271" s="40">
        <v>9.9970299970299995E-3</v>
      </c>
    </row>
    <row r="272" spans="1:23" x14ac:dyDescent="0.2">
      <c r="A272" s="14" t="s">
        <v>438</v>
      </c>
      <c r="B272" s="14" t="s">
        <v>443</v>
      </c>
      <c r="C272" s="15" t="s">
        <v>323</v>
      </c>
      <c r="D272" s="35">
        <v>12</v>
      </c>
      <c r="E272" s="35">
        <v>7</v>
      </c>
      <c r="F272">
        <v>54682.218999999997</v>
      </c>
      <c r="G272">
        <f>F272-Dashboard!$B$4</f>
        <v>54657.624124999995</v>
      </c>
      <c r="H272">
        <f>2^(LOG(F272/Dashboard!$C$4,2)/LOG(Dashboard!$D$4/Dashboard!$C$4,2))-1</f>
        <v>1.0148859775030279</v>
      </c>
      <c r="I272" s="14" t="s">
        <v>55</v>
      </c>
      <c r="O272" s="27">
        <v>0.5742005742006</v>
      </c>
      <c r="P272" s="29">
        <v>0.5742005742006</v>
      </c>
      <c r="T272" s="39">
        <v>399.2</v>
      </c>
      <c r="V272" s="35">
        <v>40404</v>
      </c>
      <c r="W272" s="40">
        <v>9.9950499950499996E-3</v>
      </c>
    </row>
    <row r="273" spans="1:23" x14ac:dyDescent="0.2">
      <c r="A273" s="14" t="s">
        <v>438</v>
      </c>
      <c r="B273" s="14" t="s">
        <v>443</v>
      </c>
      <c r="C273" s="15" t="s">
        <v>324</v>
      </c>
      <c r="D273" s="35">
        <v>12</v>
      </c>
      <c r="E273" s="35">
        <v>8</v>
      </c>
      <c r="F273">
        <v>53613.086000000003</v>
      </c>
      <c r="G273">
        <f>F273-Dashboard!$B$4</f>
        <v>53588.491125</v>
      </c>
      <c r="H273">
        <f>2^(LOG(F273/Dashboard!$C$4,2)/LOG(Dashboard!$D$4/Dashboard!$C$4,2))-1</f>
        <v>0.99753955205997324</v>
      </c>
      <c r="I273" s="14" t="s">
        <v>55</v>
      </c>
      <c r="O273" s="27">
        <v>0.5742005742006</v>
      </c>
      <c r="P273" s="29">
        <v>0.5742005742006</v>
      </c>
      <c r="T273" s="39">
        <v>399.2</v>
      </c>
      <c r="V273" s="35">
        <v>40404</v>
      </c>
      <c r="W273" s="40">
        <v>9.9950499950499996E-3</v>
      </c>
    </row>
    <row r="274" spans="1:23" x14ac:dyDescent="0.2">
      <c r="A274" s="14" t="s">
        <v>438</v>
      </c>
      <c r="B274" s="14" t="s">
        <v>443</v>
      </c>
      <c r="C274" s="15" t="s">
        <v>325</v>
      </c>
      <c r="D274" s="35">
        <v>12</v>
      </c>
      <c r="E274" s="35">
        <v>9</v>
      </c>
      <c r="F274">
        <v>3975.4659999999999</v>
      </c>
      <c r="G274">
        <f>F274-Dashboard!$B$4</f>
        <v>3950.8711250000001</v>
      </c>
      <c r="H274">
        <f>2^(LOG(F274/Dashboard!$C$4,2)/LOG(Dashboard!$D$4/Dashboard!$C$4,2))-1</f>
        <v>-0.36066875335351734</v>
      </c>
      <c r="I274" s="31" t="s">
        <v>252</v>
      </c>
      <c r="J274" s="32">
        <v>0.5742005742006</v>
      </c>
      <c r="Q274" s="32">
        <v>0.5742005742006</v>
      </c>
      <c r="T274" s="39">
        <v>401.6</v>
      </c>
      <c r="V274" s="35">
        <v>40404</v>
      </c>
      <c r="W274" s="40">
        <v>9.9970299970299995E-3</v>
      </c>
    </row>
    <row r="275" spans="1:23" x14ac:dyDescent="0.2">
      <c r="A275" s="14" t="s">
        <v>438</v>
      </c>
      <c r="B275" s="14" t="s">
        <v>443</v>
      </c>
      <c r="C275" s="15" t="s">
        <v>326</v>
      </c>
      <c r="D275" s="35">
        <v>12</v>
      </c>
      <c r="E275" s="35">
        <v>10</v>
      </c>
      <c r="F275">
        <v>2659.7930000000001</v>
      </c>
      <c r="G275">
        <f>F275-Dashboard!$B$4</f>
        <v>2635.1981250000003</v>
      </c>
      <c r="H275">
        <f>2^(LOG(F275/Dashboard!$C$4,2)/LOG(Dashboard!$D$4/Dashboard!$C$4,2))-1</f>
        <v>-0.46383836666820943</v>
      </c>
      <c r="I275" s="31" t="s">
        <v>252</v>
      </c>
      <c r="J275" s="32">
        <v>0.5742005742006</v>
      </c>
      <c r="Q275" s="32">
        <v>0.5742005742006</v>
      </c>
      <c r="T275" s="39">
        <v>401.6</v>
      </c>
      <c r="V275" s="35">
        <v>40404</v>
      </c>
      <c r="W275" s="40">
        <v>9.9970299970299995E-3</v>
      </c>
    </row>
    <row r="276" spans="1:23" x14ac:dyDescent="0.2">
      <c r="A276" s="14" t="s">
        <v>438</v>
      </c>
      <c r="B276" s="14" t="s">
        <v>443</v>
      </c>
      <c r="C276" s="15" t="s">
        <v>327</v>
      </c>
      <c r="D276" s="35">
        <v>12</v>
      </c>
      <c r="E276" s="35">
        <v>11</v>
      </c>
      <c r="F276">
        <v>1815.866</v>
      </c>
      <c r="G276">
        <f>F276-Dashboard!$B$4</f>
        <v>1791.271125</v>
      </c>
      <c r="H276">
        <f>2^(LOG(F276/Dashboard!$C$4,2)/LOG(Dashboard!$D$4/Dashboard!$C$4,2))-1</f>
        <v>-0.54636289522269021</v>
      </c>
      <c r="I276" s="14" t="s">
        <v>55</v>
      </c>
      <c r="M276" s="21">
        <v>6.4350064350059993E-2</v>
      </c>
      <c r="Q276" s="32">
        <v>0.5742005742006</v>
      </c>
      <c r="T276" s="39">
        <v>400.4</v>
      </c>
      <c r="V276" s="35">
        <v>40404</v>
      </c>
      <c r="W276" s="40">
        <v>9.9995049995050007E-3</v>
      </c>
    </row>
    <row r="277" spans="1:23" x14ac:dyDescent="0.2">
      <c r="A277" s="14" t="s">
        <v>438</v>
      </c>
      <c r="B277" s="14" t="s">
        <v>443</v>
      </c>
      <c r="C277" s="15" t="s">
        <v>328</v>
      </c>
      <c r="D277" s="35">
        <v>12</v>
      </c>
      <c r="E277" s="35">
        <v>12</v>
      </c>
      <c r="F277">
        <v>1747.1189999999999</v>
      </c>
      <c r="G277">
        <f>F277-Dashboard!$B$4</f>
        <v>1722.5241249999999</v>
      </c>
      <c r="H277">
        <f>2^(LOG(F277/Dashboard!$C$4,2)/LOG(Dashboard!$D$4/Dashboard!$C$4,2))-1</f>
        <v>-0.5539650559924445</v>
      </c>
      <c r="I277" s="14" t="s">
        <v>55</v>
      </c>
      <c r="M277" s="21">
        <v>6.4350064350059993E-2</v>
      </c>
      <c r="Q277" s="32">
        <v>0.5742005742006</v>
      </c>
      <c r="T277" s="39">
        <v>400.4</v>
      </c>
      <c r="V277" s="35">
        <v>40404</v>
      </c>
      <c r="W277" s="40">
        <v>9.9995049995050007E-3</v>
      </c>
    </row>
    <row r="278" spans="1:23" x14ac:dyDescent="0.2">
      <c r="A278" s="14" t="s">
        <v>438</v>
      </c>
      <c r="B278" s="14" t="s">
        <v>443</v>
      </c>
      <c r="C278" s="15" t="s">
        <v>329</v>
      </c>
      <c r="D278" s="35">
        <v>12</v>
      </c>
      <c r="E278" s="35">
        <v>13</v>
      </c>
      <c r="F278">
        <v>8989.2469999999994</v>
      </c>
      <c r="G278">
        <f>F278-Dashboard!$B$4</f>
        <v>8964.6521249999987</v>
      </c>
      <c r="H278">
        <f>2^(LOG(F278/Dashboard!$C$4,2)/LOG(Dashboard!$D$4/Dashboard!$C$4,2))-1</f>
        <v>-8.6123731884502397E-2</v>
      </c>
      <c r="I278" s="14" t="s">
        <v>55</v>
      </c>
      <c r="K278" s="17">
        <v>10.89001089001</v>
      </c>
      <c r="Q278" s="32">
        <v>0.5742005742006</v>
      </c>
      <c r="T278" s="39">
        <v>392.8</v>
      </c>
      <c r="V278" s="35">
        <v>40404</v>
      </c>
      <c r="W278" s="40">
        <v>9.9970299970299995E-3</v>
      </c>
    </row>
    <row r="279" spans="1:23" x14ac:dyDescent="0.2">
      <c r="A279" s="14" t="s">
        <v>438</v>
      </c>
      <c r="B279" s="14" t="s">
        <v>443</v>
      </c>
      <c r="C279" s="15" t="s">
        <v>330</v>
      </c>
      <c r="D279" s="35">
        <v>12</v>
      </c>
      <c r="E279" s="35">
        <v>14</v>
      </c>
      <c r="F279">
        <v>6462.2070000000003</v>
      </c>
      <c r="G279">
        <f>F279-Dashboard!$B$4</f>
        <v>6437.6121250000006</v>
      </c>
      <c r="H279">
        <f>2^(LOG(F279/Dashboard!$C$4,2)/LOG(Dashboard!$D$4/Dashboard!$C$4,2))-1</f>
        <v>-0.20910554880826837</v>
      </c>
      <c r="I279" s="14" t="s">
        <v>55</v>
      </c>
      <c r="K279" s="17">
        <v>10.89001089001</v>
      </c>
      <c r="Q279" s="32">
        <v>0.5742005742006</v>
      </c>
      <c r="T279" s="39">
        <v>392.8</v>
      </c>
      <c r="V279" s="35">
        <v>40404</v>
      </c>
      <c r="W279" s="40">
        <v>9.9970299970299995E-3</v>
      </c>
    </row>
    <row r="280" spans="1:23" x14ac:dyDescent="0.2">
      <c r="A280" s="14" t="s">
        <v>438</v>
      </c>
      <c r="B280" s="14" t="s">
        <v>443</v>
      </c>
      <c r="C280" s="15" t="s">
        <v>331</v>
      </c>
      <c r="D280" s="35">
        <v>12</v>
      </c>
      <c r="E280" s="35">
        <v>15</v>
      </c>
      <c r="F280">
        <v>63927.487999999998</v>
      </c>
      <c r="G280">
        <f>F280-Dashboard!$B$4</f>
        <v>63902.893124999995</v>
      </c>
      <c r="H280">
        <f>2^(LOG(F280/Dashboard!$C$4,2)/LOG(Dashboard!$D$4/Dashboard!$C$4,2))-1</f>
        <v>1.1575352443834506</v>
      </c>
      <c r="I280" s="22" t="s">
        <v>60</v>
      </c>
      <c r="J280" s="23">
        <v>0.5742005742006</v>
      </c>
      <c r="R280" s="23">
        <v>0.5742005742006</v>
      </c>
      <c r="T280" s="39">
        <v>401.6</v>
      </c>
      <c r="V280" s="35">
        <v>40404</v>
      </c>
      <c r="W280" s="40">
        <v>9.9970299970299995E-3</v>
      </c>
    </row>
    <row r="281" spans="1:23" x14ac:dyDescent="0.2">
      <c r="A281" s="14" t="s">
        <v>438</v>
      </c>
      <c r="B281" s="14" t="s">
        <v>443</v>
      </c>
      <c r="C281" s="15" t="s">
        <v>332</v>
      </c>
      <c r="D281" s="35">
        <v>12</v>
      </c>
      <c r="E281" s="35">
        <v>16</v>
      </c>
      <c r="F281">
        <v>69633.476999999999</v>
      </c>
      <c r="G281">
        <f>F281-Dashboard!$B$4</f>
        <v>69608.882125000004</v>
      </c>
      <c r="H281">
        <f>2^(LOG(F281/Dashboard!$C$4,2)/LOG(Dashboard!$D$4/Dashboard!$C$4,2))-1</f>
        <v>1.2398406150964072</v>
      </c>
      <c r="I281" s="22" t="s">
        <v>60</v>
      </c>
      <c r="J281" s="23">
        <v>0.5742005742006</v>
      </c>
      <c r="R281" s="23">
        <v>0.5742005742006</v>
      </c>
      <c r="T281" s="39">
        <v>401.6</v>
      </c>
      <c r="V281" s="35">
        <v>40404</v>
      </c>
      <c r="W281" s="40">
        <v>9.9970299970299995E-3</v>
      </c>
    </row>
    <row r="282" spans="1:23" x14ac:dyDescent="0.2">
      <c r="A282" s="14" t="s">
        <v>438</v>
      </c>
      <c r="B282" s="14" t="s">
        <v>443</v>
      </c>
      <c r="C282" s="15" t="s">
        <v>333</v>
      </c>
      <c r="D282" s="35">
        <v>12</v>
      </c>
      <c r="E282" s="35">
        <v>17</v>
      </c>
      <c r="F282">
        <v>59762.375</v>
      </c>
      <c r="G282">
        <f>F282-Dashboard!$B$4</f>
        <v>59737.780124999997</v>
      </c>
      <c r="H282">
        <f>2^(LOG(F282/Dashboard!$C$4,2)/LOG(Dashboard!$D$4/Dashboard!$C$4,2))-1</f>
        <v>1.0948126944877203</v>
      </c>
      <c r="I282" s="14" t="s">
        <v>55</v>
      </c>
      <c r="P282" s="29">
        <v>0.5742005742006</v>
      </c>
      <c r="R282" s="23">
        <v>0.5742005742006</v>
      </c>
      <c r="T282" s="39">
        <v>399.2</v>
      </c>
      <c r="V282" s="35">
        <v>40404</v>
      </c>
      <c r="W282" s="40">
        <v>9.9950499950499996E-3</v>
      </c>
    </row>
    <row r="283" spans="1:23" x14ac:dyDescent="0.2">
      <c r="A283" s="14" t="s">
        <v>438</v>
      </c>
      <c r="B283" s="14" t="s">
        <v>443</v>
      </c>
      <c r="C283" s="15" t="s">
        <v>334</v>
      </c>
      <c r="D283" s="35">
        <v>12</v>
      </c>
      <c r="E283" s="35">
        <v>18</v>
      </c>
      <c r="F283">
        <v>64515.391000000003</v>
      </c>
      <c r="G283">
        <f>F283-Dashboard!$B$4</f>
        <v>64490.796125000001</v>
      </c>
      <c r="H283">
        <f>2^(LOG(F283/Dashboard!$C$4,2)/LOG(Dashboard!$D$4/Dashboard!$C$4,2))-1</f>
        <v>1.1662014068956958</v>
      </c>
      <c r="I283" s="14" t="s">
        <v>55</v>
      </c>
      <c r="P283" s="29">
        <v>0.5742005742006</v>
      </c>
      <c r="R283" s="23">
        <v>0.5742005742006</v>
      </c>
      <c r="T283" s="39">
        <v>399.2</v>
      </c>
      <c r="V283" s="35">
        <v>40404</v>
      </c>
      <c r="W283" s="40">
        <v>9.9950499950499996E-3</v>
      </c>
    </row>
    <row r="284" spans="1:23" x14ac:dyDescent="0.2">
      <c r="A284" s="14" t="s">
        <v>438</v>
      </c>
      <c r="B284" s="14" t="s">
        <v>443</v>
      </c>
      <c r="C284" s="15" t="s">
        <v>335</v>
      </c>
      <c r="D284" s="35">
        <v>12</v>
      </c>
      <c r="E284" s="35">
        <v>19</v>
      </c>
      <c r="F284">
        <v>6758.53</v>
      </c>
      <c r="G284">
        <f>F284-Dashboard!$B$4</f>
        <v>6733.935125</v>
      </c>
      <c r="H284">
        <f>2^(LOG(F284/Dashboard!$C$4,2)/LOG(Dashboard!$D$4/Dashboard!$C$4,2))-1</f>
        <v>-0.1934246612909496</v>
      </c>
      <c r="I284" s="14" t="s">
        <v>55</v>
      </c>
      <c r="R284" s="23">
        <v>0.5742005742006</v>
      </c>
      <c r="S284" s="28">
        <v>0.5742005742006</v>
      </c>
      <c r="T284" s="39">
        <v>399.2</v>
      </c>
      <c r="V284" s="35">
        <v>40404</v>
      </c>
      <c r="W284" s="40">
        <v>9.9950499950499996E-3</v>
      </c>
    </row>
    <row r="285" spans="1:23" x14ac:dyDescent="0.2">
      <c r="A285" s="14" t="s">
        <v>438</v>
      </c>
      <c r="B285" s="14" t="s">
        <v>443</v>
      </c>
      <c r="C285" s="15" t="s">
        <v>336</v>
      </c>
      <c r="D285" s="35">
        <v>12</v>
      </c>
      <c r="E285" s="35">
        <v>20</v>
      </c>
      <c r="F285">
        <v>11201</v>
      </c>
      <c r="G285">
        <f>F285-Dashboard!$B$4</f>
        <v>11176.405124999999</v>
      </c>
      <c r="H285">
        <f>2^(LOG(F285/Dashboard!$C$4,2)/LOG(Dashboard!$D$4/Dashboard!$C$4,2))-1</f>
        <v>6.284972827573565E-3</v>
      </c>
      <c r="I285" s="14" t="s">
        <v>55</v>
      </c>
      <c r="R285" s="23">
        <v>0.5742005742006</v>
      </c>
      <c r="S285" s="28">
        <v>0.5742005742006</v>
      </c>
      <c r="T285" s="39">
        <v>399.2</v>
      </c>
      <c r="V285" s="35">
        <v>40404</v>
      </c>
      <c r="W285" s="40">
        <v>9.9950499950499996E-3</v>
      </c>
    </row>
    <row r="286" spans="1:23" x14ac:dyDescent="0.2">
      <c r="A286" s="14" t="s">
        <v>438</v>
      </c>
      <c r="B286" s="14" t="s">
        <v>443</v>
      </c>
      <c r="C286" s="15" t="s">
        <v>337</v>
      </c>
      <c r="D286" s="35">
        <v>12</v>
      </c>
      <c r="E286" s="35">
        <v>21</v>
      </c>
      <c r="F286">
        <v>16072.547</v>
      </c>
      <c r="G286">
        <f>F286-Dashboard!$B$4</f>
        <v>16047.952125</v>
      </c>
      <c r="H286">
        <f>2^(LOG(F286/Dashboard!$C$4,2)/LOG(Dashboard!$D$4/Dashboard!$C$4,2))-1</f>
        <v>0.17867769888991547</v>
      </c>
      <c r="I286" s="33" t="s">
        <v>265</v>
      </c>
      <c r="J286" s="28">
        <v>0.5742005742006</v>
      </c>
      <c r="S286" s="28">
        <v>0.5742005742006</v>
      </c>
      <c r="T286" s="39">
        <v>401.6</v>
      </c>
      <c r="V286" s="35">
        <v>40404</v>
      </c>
      <c r="W286" s="40">
        <v>9.9970299970299995E-3</v>
      </c>
    </row>
    <row r="287" spans="1:23" x14ac:dyDescent="0.2">
      <c r="A287" s="14" t="s">
        <v>438</v>
      </c>
      <c r="B287" s="14" t="s">
        <v>443</v>
      </c>
      <c r="C287" s="15" t="s">
        <v>338</v>
      </c>
      <c r="D287" s="35">
        <v>12</v>
      </c>
      <c r="E287" s="35">
        <v>22</v>
      </c>
      <c r="F287">
        <v>18111.248</v>
      </c>
      <c r="G287">
        <f>F287-Dashboard!$B$4</f>
        <v>18086.653125000001</v>
      </c>
      <c r="H287">
        <f>2^(LOG(F287/Dashboard!$C$4,2)/LOG(Dashboard!$D$4/Dashboard!$C$4,2))-1</f>
        <v>0.24195506840034908</v>
      </c>
      <c r="I287" s="33" t="s">
        <v>265</v>
      </c>
      <c r="J287" s="28">
        <v>0.5742005742006</v>
      </c>
      <c r="S287" s="28">
        <v>0.5742005742006</v>
      </c>
      <c r="T287" s="39">
        <v>401.6</v>
      </c>
      <c r="V287" s="35">
        <v>40404</v>
      </c>
      <c r="W287" s="40">
        <v>9.9970299970299995E-3</v>
      </c>
    </row>
    <row r="288" spans="1:23" x14ac:dyDescent="0.2">
      <c r="A288" s="14" t="s">
        <v>438</v>
      </c>
      <c r="B288" s="14" t="s">
        <v>443</v>
      </c>
      <c r="C288" s="15" t="s">
        <v>339</v>
      </c>
      <c r="D288" s="35">
        <v>12</v>
      </c>
      <c r="E288" s="35">
        <v>23</v>
      </c>
      <c r="F288">
        <v>17056.338</v>
      </c>
      <c r="G288">
        <f>F288-Dashboard!$B$4</f>
        <v>17031.743125000001</v>
      </c>
      <c r="H288">
        <f>2^(LOG(F288/Dashboard!$C$4,2)/LOG(Dashboard!$D$4/Dashboard!$C$4,2))-1</f>
        <v>0.20974328986480439</v>
      </c>
      <c r="I288" s="14" t="s">
        <v>55</v>
      </c>
      <c r="P288" s="29">
        <v>0.5742005742006</v>
      </c>
      <c r="S288" s="28">
        <v>0.5742005742006</v>
      </c>
      <c r="T288" s="39">
        <v>399.2</v>
      </c>
      <c r="V288" s="35">
        <v>40404</v>
      </c>
      <c r="W288" s="40">
        <v>9.9950499950499996E-3</v>
      </c>
    </row>
    <row r="289" spans="1:23" x14ac:dyDescent="0.2">
      <c r="A289" s="14" t="s">
        <v>438</v>
      </c>
      <c r="B289" s="14" t="s">
        <v>443</v>
      </c>
      <c r="C289" s="15" t="s">
        <v>340</v>
      </c>
      <c r="D289" s="35">
        <v>12</v>
      </c>
      <c r="E289" s="35">
        <v>24</v>
      </c>
      <c r="F289">
        <v>10165.056</v>
      </c>
      <c r="G289">
        <f>F289-Dashboard!$B$4</f>
        <v>10140.461125</v>
      </c>
      <c r="H289">
        <f>2^(LOG(F289/Dashboard!$C$4,2)/LOG(Dashboard!$D$4/Dashboard!$C$4,2))-1</f>
        <v>-3.5582598583573266E-2</v>
      </c>
      <c r="I289" s="14" t="s">
        <v>55</v>
      </c>
      <c r="P289" s="29">
        <v>0.5742005742006</v>
      </c>
      <c r="S289" s="28">
        <v>0.5742005742006</v>
      </c>
      <c r="T289" s="39">
        <v>399.2</v>
      </c>
      <c r="V289" s="35">
        <v>40404</v>
      </c>
      <c r="W289" s="40">
        <v>9.9950499950499996E-3</v>
      </c>
    </row>
    <row r="290" spans="1:23" x14ac:dyDescent="0.2">
      <c r="A290" s="14" t="s">
        <v>438</v>
      </c>
      <c r="B290" s="14" t="s">
        <v>443</v>
      </c>
      <c r="C290" s="15" t="s">
        <v>341</v>
      </c>
      <c r="D290" s="35">
        <v>13</v>
      </c>
      <c r="E290" s="35">
        <v>1</v>
      </c>
      <c r="F290">
        <v>55839.063000000002</v>
      </c>
      <c r="G290">
        <f>F290-Dashboard!$B$4</f>
        <v>55814.468124999999</v>
      </c>
      <c r="H290">
        <f>2^(LOG(F290/Dashboard!$C$4,2)/LOG(Dashboard!$D$4/Dashboard!$C$4,2))-1</f>
        <v>1.0334420859521476</v>
      </c>
      <c r="I290" s="14" t="s">
        <v>55</v>
      </c>
      <c r="N290" s="25">
        <v>0.17325017325020001</v>
      </c>
      <c r="O290" s="27">
        <v>0.17325017325020001</v>
      </c>
      <c r="T290" s="39">
        <v>402.4</v>
      </c>
      <c r="V290" s="35">
        <v>40404</v>
      </c>
      <c r="W290" s="40">
        <v>9.9940599940599902E-3</v>
      </c>
    </row>
    <row r="291" spans="1:23" x14ac:dyDescent="0.2">
      <c r="A291" s="14" t="s">
        <v>438</v>
      </c>
      <c r="B291" s="14" t="s">
        <v>443</v>
      </c>
      <c r="C291" s="15" t="s">
        <v>342</v>
      </c>
      <c r="D291" s="35">
        <v>13</v>
      </c>
      <c r="E291" s="35">
        <v>2</v>
      </c>
      <c r="F291">
        <v>31853.511999999999</v>
      </c>
      <c r="G291">
        <f>F291-Dashboard!$B$4</f>
        <v>31828.917125</v>
      </c>
      <c r="H291">
        <f>2^(LOG(F291/Dashboard!$C$4,2)/LOG(Dashboard!$D$4/Dashboard!$C$4,2))-1</f>
        <v>0.59030906490023516</v>
      </c>
      <c r="I291" s="14" t="s">
        <v>55</v>
      </c>
      <c r="N291" s="25">
        <v>0.17325017325020001</v>
      </c>
      <c r="O291" s="27">
        <v>0.17325017325020001</v>
      </c>
      <c r="T291" s="39">
        <v>402.4</v>
      </c>
      <c r="V291" s="35">
        <v>40404</v>
      </c>
      <c r="W291" s="40">
        <v>9.9940599940599902E-3</v>
      </c>
    </row>
    <row r="292" spans="1:23" x14ac:dyDescent="0.2">
      <c r="A292" s="14" t="s">
        <v>438</v>
      </c>
      <c r="B292" s="14" t="s">
        <v>443</v>
      </c>
      <c r="C292" s="15" t="s">
        <v>343</v>
      </c>
      <c r="D292" s="35">
        <v>13</v>
      </c>
      <c r="E292" s="35">
        <v>3</v>
      </c>
      <c r="F292">
        <v>56367.703000000001</v>
      </c>
      <c r="G292">
        <f>F292-Dashboard!$B$4</f>
        <v>56343.108124999999</v>
      </c>
      <c r="H292">
        <f>2^(LOG(F292/Dashboard!$C$4,2)/LOG(Dashboard!$D$4/Dashboard!$C$4,2))-1</f>
        <v>1.0418496808636686</v>
      </c>
      <c r="I292" s="14" t="s">
        <v>55</v>
      </c>
      <c r="N292" s="25">
        <v>0.17325017325020001</v>
      </c>
      <c r="P292" s="29">
        <v>0.17325017325020001</v>
      </c>
      <c r="T292" s="39">
        <v>402.4</v>
      </c>
      <c r="V292" s="35">
        <v>40404</v>
      </c>
      <c r="W292" s="40">
        <v>9.9940599940599902E-3</v>
      </c>
    </row>
    <row r="293" spans="1:23" x14ac:dyDescent="0.2">
      <c r="A293" s="14" t="s">
        <v>438</v>
      </c>
      <c r="B293" s="14" t="s">
        <v>443</v>
      </c>
      <c r="C293" s="15" t="s">
        <v>344</v>
      </c>
      <c r="D293" s="35">
        <v>13</v>
      </c>
      <c r="E293" s="35">
        <v>4</v>
      </c>
      <c r="F293">
        <v>39868.449000000001</v>
      </c>
      <c r="G293">
        <f>F293-Dashboard!$B$4</f>
        <v>39843.854124999998</v>
      </c>
      <c r="H293">
        <f>2^(LOG(F293/Dashboard!$C$4,2)/LOG(Dashboard!$D$4/Dashboard!$C$4,2))-1</f>
        <v>0.75454291802255202</v>
      </c>
      <c r="I293" s="14" t="s">
        <v>55</v>
      </c>
      <c r="N293" s="25">
        <v>0.17325017325020001</v>
      </c>
      <c r="P293" s="29">
        <v>0.17325017325020001</v>
      </c>
      <c r="T293" s="39">
        <v>402.4</v>
      </c>
      <c r="V293" s="35">
        <v>40404</v>
      </c>
      <c r="W293" s="40">
        <v>9.9940599940599902E-3</v>
      </c>
    </row>
    <row r="294" spans="1:23" x14ac:dyDescent="0.2">
      <c r="A294" s="14" t="s">
        <v>438</v>
      </c>
      <c r="B294" s="14" t="s">
        <v>443</v>
      </c>
      <c r="C294" s="15" t="s">
        <v>345</v>
      </c>
      <c r="D294" s="35">
        <v>13</v>
      </c>
      <c r="E294" s="35">
        <v>5</v>
      </c>
      <c r="F294">
        <v>36900.480000000003</v>
      </c>
      <c r="G294">
        <f>F294-Dashboard!$B$4</f>
        <v>36875.885125000001</v>
      </c>
      <c r="H294">
        <f>2^(LOG(F294/Dashboard!$C$4,2)/LOG(Dashboard!$D$4/Dashboard!$C$4,2))-1</f>
        <v>0.69610178735390971</v>
      </c>
      <c r="I294" s="30" t="s">
        <v>247</v>
      </c>
      <c r="J294" s="29">
        <v>0.17325017325020001</v>
      </c>
      <c r="P294" s="29">
        <v>0.17325017325020001</v>
      </c>
      <c r="T294" s="39">
        <v>403.2</v>
      </c>
      <c r="V294" s="35">
        <v>40404</v>
      </c>
      <c r="W294" s="40">
        <v>9.996534996535E-3</v>
      </c>
    </row>
    <row r="295" spans="1:23" x14ac:dyDescent="0.2">
      <c r="A295" s="14" t="s">
        <v>438</v>
      </c>
      <c r="B295" s="14" t="s">
        <v>443</v>
      </c>
      <c r="C295" s="15" t="s">
        <v>346</v>
      </c>
      <c r="D295" s="35">
        <v>13</v>
      </c>
      <c r="E295" s="35">
        <v>6</v>
      </c>
      <c r="F295">
        <v>42179.766000000003</v>
      </c>
      <c r="G295">
        <f>F295-Dashboard!$B$4</f>
        <v>42155.171125000001</v>
      </c>
      <c r="H295">
        <f>2^(LOG(F295/Dashboard!$C$4,2)/LOG(Dashboard!$D$4/Dashboard!$C$4,2))-1</f>
        <v>0.79837968347612698</v>
      </c>
      <c r="I295" s="30" t="s">
        <v>247</v>
      </c>
      <c r="J295" s="29">
        <v>0.17325017325020001</v>
      </c>
      <c r="P295" s="29">
        <v>0.17325017325020001</v>
      </c>
      <c r="T295" s="39">
        <v>403.2</v>
      </c>
      <c r="V295" s="35">
        <v>40404</v>
      </c>
      <c r="W295" s="40">
        <v>9.996534996535E-3</v>
      </c>
    </row>
    <row r="296" spans="1:23" x14ac:dyDescent="0.2">
      <c r="A296" s="14" t="s">
        <v>438</v>
      </c>
      <c r="B296" s="14" t="s">
        <v>443</v>
      </c>
      <c r="C296" s="15" t="s">
        <v>347</v>
      </c>
      <c r="D296" s="35">
        <v>13</v>
      </c>
      <c r="E296" s="35">
        <v>7</v>
      </c>
      <c r="F296">
        <v>46491.855000000003</v>
      </c>
      <c r="G296">
        <f>F296-Dashboard!$B$4</f>
        <v>46467.260125000001</v>
      </c>
      <c r="H296">
        <f>2^(LOG(F296/Dashboard!$C$4,2)/LOG(Dashboard!$D$4/Dashboard!$C$4,2))-1</f>
        <v>0.87668928574074556</v>
      </c>
      <c r="I296" s="14" t="s">
        <v>55</v>
      </c>
      <c r="O296" s="27">
        <v>0.17325017325020001</v>
      </c>
      <c r="P296" s="29">
        <v>0.17325017325020001</v>
      </c>
      <c r="T296" s="39">
        <v>402.4</v>
      </c>
      <c r="V296" s="35">
        <v>40404</v>
      </c>
      <c r="W296" s="40">
        <v>9.9940599940599902E-3</v>
      </c>
    </row>
    <row r="297" spans="1:23" x14ac:dyDescent="0.2">
      <c r="A297" s="14" t="s">
        <v>438</v>
      </c>
      <c r="B297" s="14" t="s">
        <v>443</v>
      </c>
      <c r="C297" s="15" t="s">
        <v>348</v>
      </c>
      <c r="D297" s="35">
        <v>13</v>
      </c>
      <c r="E297" s="35">
        <v>8</v>
      </c>
      <c r="F297">
        <v>41186.491999999998</v>
      </c>
      <c r="G297">
        <f>F297-Dashboard!$B$4</f>
        <v>41161.897124999996</v>
      </c>
      <c r="H297">
        <f>2^(LOG(F297/Dashboard!$C$4,2)/LOG(Dashboard!$D$4/Dashboard!$C$4,2))-1</f>
        <v>0.77971089225816947</v>
      </c>
      <c r="I297" s="14" t="s">
        <v>55</v>
      </c>
      <c r="O297" s="27">
        <v>0.17325017325020001</v>
      </c>
      <c r="P297" s="29">
        <v>0.17325017325020001</v>
      </c>
      <c r="T297" s="39">
        <v>402.4</v>
      </c>
      <c r="V297" s="35">
        <v>40404</v>
      </c>
      <c r="W297" s="40">
        <v>9.9940599940599902E-3</v>
      </c>
    </row>
    <row r="298" spans="1:23" x14ac:dyDescent="0.2">
      <c r="A298" s="14" t="s">
        <v>438</v>
      </c>
      <c r="B298" s="14" t="s">
        <v>443</v>
      </c>
      <c r="C298" s="15" t="s">
        <v>349</v>
      </c>
      <c r="D298" s="35">
        <v>13</v>
      </c>
      <c r="E298" s="35">
        <v>9</v>
      </c>
      <c r="F298">
        <v>3558.2440000000001</v>
      </c>
      <c r="G298">
        <f>F298-Dashboard!$B$4</f>
        <v>3533.6491250000004</v>
      </c>
      <c r="H298">
        <f>2^(LOG(F298/Dashboard!$C$4,2)/LOG(Dashboard!$D$4/Dashboard!$C$4,2))-1</f>
        <v>-0.39096774335550732</v>
      </c>
      <c r="I298" s="31" t="s">
        <v>252</v>
      </c>
      <c r="J298" s="32">
        <v>0.17325017325020001</v>
      </c>
      <c r="Q298" s="32">
        <v>0.17325017325020001</v>
      </c>
      <c r="T298" s="39">
        <v>403.2</v>
      </c>
      <c r="V298" s="35">
        <v>40404</v>
      </c>
      <c r="W298" s="40">
        <v>9.996534996535E-3</v>
      </c>
    </row>
    <row r="299" spans="1:23" x14ac:dyDescent="0.2">
      <c r="A299" s="14" t="s">
        <v>438</v>
      </c>
      <c r="B299" s="14" t="s">
        <v>443</v>
      </c>
      <c r="C299" s="15" t="s">
        <v>350</v>
      </c>
      <c r="D299" s="35">
        <v>13</v>
      </c>
      <c r="E299" s="35">
        <v>10</v>
      </c>
      <c r="F299">
        <v>3397.0439999999999</v>
      </c>
      <c r="G299">
        <f>F299-Dashboard!$B$4</f>
        <v>3372.4491250000001</v>
      </c>
      <c r="H299">
        <f>2^(LOG(F299/Dashboard!$C$4,2)/LOG(Dashboard!$D$4/Dashboard!$C$4,2))-1</f>
        <v>-0.40320732408642701</v>
      </c>
      <c r="I299" s="31" t="s">
        <v>252</v>
      </c>
      <c r="J299" s="32">
        <v>0.17325017325020001</v>
      </c>
      <c r="Q299" s="32">
        <v>0.17325017325020001</v>
      </c>
      <c r="T299" s="39">
        <v>403.2</v>
      </c>
      <c r="V299" s="35">
        <v>40404</v>
      </c>
      <c r="W299" s="40">
        <v>9.996534996535E-3</v>
      </c>
    </row>
    <row r="300" spans="1:23" x14ac:dyDescent="0.2">
      <c r="A300" s="14" t="s">
        <v>438</v>
      </c>
      <c r="B300" s="14" t="s">
        <v>443</v>
      </c>
      <c r="C300" s="15" t="s">
        <v>351</v>
      </c>
      <c r="D300" s="35">
        <v>13</v>
      </c>
      <c r="E300" s="35">
        <v>11</v>
      </c>
      <c r="F300">
        <v>1583.549</v>
      </c>
      <c r="G300">
        <f>F300-Dashboard!$B$4</f>
        <v>1558.954125</v>
      </c>
      <c r="H300">
        <f>2^(LOG(F300/Dashboard!$C$4,2)/LOG(Dashboard!$D$4/Dashboard!$C$4,2))-1</f>
        <v>-0.57275721397136592</v>
      </c>
      <c r="I300" s="14" t="s">
        <v>55</v>
      </c>
      <c r="M300" s="21">
        <v>2.079002079002E-2</v>
      </c>
      <c r="Q300" s="32">
        <v>0.17325017325020001</v>
      </c>
      <c r="T300" s="39">
        <v>402.8</v>
      </c>
      <c r="V300" s="35">
        <v>40404</v>
      </c>
      <c r="W300" s="40">
        <v>9.9970299970299995E-3</v>
      </c>
    </row>
    <row r="301" spans="1:23" x14ac:dyDescent="0.2">
      <c r="A301" s="14" t="s">
        <v>438</v>
      </c>
      <c r="B301" s="14" t="s">
        <v>443</v>
      </c>
      <c r="C301" s="15" t="s">
        <v>352</v>
      </c>
      <c r="D301" s="35">
        <v>13</v>
      </c>
      <c r="E301" s="35">
        <v>12</v>
      </c>
      <c r="F301">
        <v>1607.2550000000001</v>
      </c>
      <c r="G301">
        <f>F301-Dashboard!$B$4</f>
        <v>1582.6601250000001</v>
      </c>
      <c r="H301">
        <f>2^(LOG(F301/Dashboard!$C$4,2)/LOG(Dashboard!$D$4/Dashboard!$C$4,2))-1</f>
        <v>-0.56996817829571711</v>
      </c>
      <c r="I301" s="14" t="s">
        <v>55</v>
      </c>
      <c r="M301" s="21">
        <v>2.079002079002E-2</v>
      </c>
      <c r="Q301" s="32">
        <v>0.17325017325020001</v>
      </c>
      <c r="T301" s="39">
        <v>402.8</v>
      </c>
      <c r="V301" s="35">
        <v>40404</v>
      </c>
      <c r="W301" s="40">
        <v>9.9970299970299995E-3</v>
      </c>
    </row>
    <row r="302" spans="1:23" x14ac:dyDescent="0.2">
      <c r="A302" s="14" t="s">
        <v>438</v>
      </c>
      <c r="B302" s="14" t="s">
        <v>443</v>
      </c>
      <c r="C302" s="15" t="s">
        <v>353</v>
      </c>
      <c r="D302" s="35">
        <v>13</v>
      </c>
      <c r="E302" s="35">
        <v>13</v>
      </c>
      <c r="F302">
        <v>4312.0889999999999</v>
      </c>
      <c r="G302">
        <f>F302-Dashboard!$B$4</f>
        <v>4287.4941250000002</v>
      </c>
      <c r="H302">
        <f>2^(LOG(F302/Dashboard!$C$4,2)/LOG(Dashboard!$D$4/Dashboard!$C$4,2))-1</f>
        <v>-0.33750369049549767</v>
      </c>
      <c r="I302" s="14" t="s">
        <v>55</v>
      </c>
      <c r="K302" s="17">
        <v>2.4007524007519998</v>
      </c>
      <c r="Q302" s="32">
        <v>0.17325017325020001</v>
      </c>
      <c r="T302" s="39">
        <v>401.2</v>
      </c>
      <c r="V302" s="35">
        <v>40404</v>
      </c>
      <c r="W302" s="40">
        <v>9.9950499950499892E-3</v>
      </c>
    </row>
    <row r="303" spans="1:23" x14ac:dyDescent="0.2">
      <c r="A303" s="14" t="s">
        <v>438</v>
      </c>
      <c r="B303" s="14" t="s">
        <v>443</v>
      </c>
      <c r="C303" s="15" t="s">
        <v>354</v>
      </c>
      <c r="D303" s="35">
        <v>13</v>
      </c>
      <c r="E303" s="35">
        <v>14</v>
      </c>
      <c r="F303">
        <v>3880.643</v>
      </c>
      <c r="G303">
        <f>F303-Dashboard!$B$4</f>
        <v>3856.0481250000003</v>
      </c>
      <c r="H303">
        <f>2^(LOG(F303/Dashboard!$C$4,2)/LOG(Dashboard!$D$4/Dashboard!$C$4,2))-1</f>
        <v>-0.36739169294836405</v>
      </c>
      <c r="I303" s="14" t="s">
        <v>55</v>
      </c>
      <c r="K303" s="17">
        <v>2.4007524007519998</v>
      </c>
      <c r="Q303" s="32">
        <v>0.17325017325020001</v>
      </c>
      <c r="T303" s="39">
        <v>401.2</v>
      </c>
      <c r="V303" s="35">
        <v>40404</v>
      </c>
      <c r="W303" s="40">
        <v>9.9950499950499892E-3</v>
      </c>
    </row>
    <row r="304" spans="1:23" x14ac:dyDescent="0.2">
      <c r="A304" s="14" t="s">
        <v>438</v>
      </c>
      <c r="B304" s="14" t="s">
        <v>443</v>
      </c>
      <c r="C304" s="15" t="s">
        <v>355</v>
      </c>
      <c r="D304" s="35">
        <v>13</v>
      </c>
      <c r="E304" s="35">
        <v>15</v>
      </c>
      <c r="F304">
        <v>42658.625</v>
      </c>
      <c r="G304">
        <f>F304-Dashboard!$B$4</f>
        <v>42634.030124999997</v>
      </c>
      <c r="H304">
        <f>2^(LOG(F304/Dashboard!$C$4,2)/LOG(Dashboard!$D$4/Dashboard!$C$4,2))-1</f>
        <v>0.80729167155469006</v>
      </c>
      <c r="I304" s="22" t="s">
        <v>60</v>
      </c>
      <c r="J304" s="23">
        <v>0.17325017325020001</v>
      </c>
      <c r="R304" s="23">
        <v>0.17325017325020001</v>
      </c>
      <c r="T304" s="39">
        <v>403.2</v>
      </c>
      <c r="V304" s="35">
        <v>40404</v>
      </c>
      <c r="W304" s="40">
        <v>9.996534996535E-3</v>
      </c>
    </row>
    <row r="305" spans="1:23" x14ac:dyDescent="0.2">
      <c r="A305" s="14" t="s">
        <v>438</v>
      </c>
      <c r="B305" s="14" t="s">
        <v>443</v>
      </c>
      <c r="C305" s="15" t="s">
        <v>356</v>
      </c>
      <c r="D305" s="35">
        <v>13</v>
      </c>
      <c r="E305" s="35">
        <v>16</v>
      </c>
      <c r="F305">
        <v>31419.695</v>
      </c>
      <c r="G305">
        <f>F305-Dashboard!$B$4</f>
        <v>31395.100125000001</v>
      </c>
      <c r="H305">
        <f>2^(LOG(F305/Dashboard!$C$4,2)/LOG(Dashboard!$D$4/Dashboard!$C$4,2))-1</f>
        <v>0.58078831193321401</v>
      </c>
      <c r="I305" s="22" t="s">
        <v>60</v>
      </c>
      <c r="J305" s="23">
        <v>0.17325017325020001</v>
      </c>
      <c r="R305" s="23">
        <v>0.17325017325020001</v>
      </c>
      <c r="T305" s="39">
        <v>403.2</v>
      </c>
      <c r="V305" s="35">
        <v>40404</v>
      </c>
      <c r="W305" s="40">
        <v>9.996534996535E-3</v>
      </c>
    </row>
    <row r="306" spans="1:23" x14ac:dyDescent="0.2">
      <c r="A306" s="14" t="s">
        <v>438</v>
      </c>
      <c r="B306" s="14" t="s">
        <v>443</v>
      </c>
      <c r="C306" s="15" t="s">
        <v>357</v>
      </c>
      <c r="D306" s="35">
        <v>13</v>
      </c>
      <c r="E306" s="35">
        <v>17</v>
      </c>
      <c r="F306">
        <v>50934.328000000001</v>
      </c>
      <c r="G306">
        <f>F306-Dashboard!$B$4</f>
        <v>50909.733124999999</v>
      </c>
      <c r="H306">
        <f>2^(LOG(F306/Dashboard!$C$4,2)/LOG(Dashboard!$D$4/Dashboard!$C$4,2))-1</f>
        <v>0.95320468253893975</v>
      </c>
      <c r="I306" s="14" t="s">
        <v>55</v>
      </c>
      <c r="P306" s="29">
        <v>0.17325017325020001</v>
      </c>
      <c r="R306" s="23">
        <v>0.17325017325020001</v>
      </c>
      <c r="T306" s="39">
        <v>402.4</v>
      </c>
      <c r="V306" s="35">
        <v>40404</v>
      </c>
      <c r="W306" s="40">
        <v>9.9940599940599902E-3</v>
      </c>
    </row>
    <row r="307" spans="1:23" x14ac:dyDescent="0.2">
      <c r="A307" s="14" t="s">
        <v>438</v>
      </c>
      <c r="B307" s="14" t="s">
        <v>443</v>
      </c>
      <c r="C307" s="15" t="s">
        <v>358</v>
      </c>
      <c r="D307" s="35">
        <v>13</v>
      </c>
      <c r="E307" s="35">
        <v>18</v>
      </c>
      <c r="F307">
        <v>35556.358999999997</v>
      </c>
      <c r="G307">
        <f>F307-Dashboard!$B$4</f>
        <v>35531.764124999994</v>
      </c>
      <c r="H307">
        <f>2^(LOG(F307/Dashboard!$C$4,2)/LOG(Dashboard!$D$4/Dashboard!$C$4,2))-1</f>
        <v>0.66876567728681602</v>
      </c>
      <c r="I307" s="14" t="s">
        <v>55</v>
      </c>
      <c r="P307" s="29">
        <v>0.17325017325020001</v>
      </c>
      <c r="R307" s="23">
        <v>0.17325017325020001</v>
      </c>
      <c r="T307" s="39">
        <v>402.4</v>
      </c>
      <c r="V307" s="35">
        <v>40404</v>
      </c>
      <c r="W307" s="40">
        <v>9.9940599940599902E-3</v>
      </c>
    </row>
    <row r="308" spans="1:23" x14ac:dyDescent="0.2">
      <c r="A308" s="14" t="s">
        <v>438</v>
      </c>
      <c r="B308" s="14" t="s">
        <v>443</v>
      </c>
      <c r="C308" s="15" t="s">
        <v>359</v>
      </c>
      <c r="D308" s="35">
        <v>13</v>
      </c>
      <c r="E308" s="35">
        <v>19</v>
      </c>
      <c r="F308">
        <v>10771.924999999999</v>
      </c>
      <c r="G308">
        <f>F308-Dashboard!$B$4</f>
        <v>10747.330124999999</v>
      </c>
      <c r="H308">
        <f>2^(LOG(F308/Dashboard!$C$4,2)/LOG(Dashboard!$D$4/Dashboard!$C$4,2))-1</f>
        <v>-1.0780259987452911E-2</v>
      </c>
      <c r="I308" s="14" t="s">
        <v>55</v>
      </c>
      <c r="R308" s="23">
        <v>0.17325017325020001</v>
      </c>
      <c r="S308" s="28">
        <v>0.17325017325020001</v>
      </c>
      <c r="T308" s="39">
        <v>402.4</v>
      </c>
      <c r="V308" s="35">
        <v>40404</v>
      </c>
      <c r="W308" s="40">
        <v>9.9940599940599902E-3</v>
      </c>
    </row>
    <row r="309" spans="1:23" x14ac:dyDescent="0.2">
      <c r="A309" s="14" t="s">
        <v>438</v>
      </c>
      <c r="B309" s="14" t="s">
        <v>443</v>
      </c>
      <c r="C309" s="15" t="s">
        <v>360</v>
      </c>
      <c r="D309" s="35">
        <v>13</v>
      </c>
      <c r="E309" s="35">
        <v>20</v>
      </c>
      <c r="F309">
        <v>8282.8130000000001</v>
      </c>
      <c r="G309">
        <f>F309-Dashboard!$B$4</f>
        <v>8258.2181249999994</v>
      </c>
      <c r="H309">
        <f>2^(LOG(F309/Dashboard!$C$4,2)/LOG(Dashboard!$D$4/Dashboard!$C$4,2))-1</f>
        <v>-0.11829716140645374</v>
      </c>
      <c r="I309" s="14" t="s">
        <v>55</v>
      </c>
      <c r="R309" s="23">
        <v>0.17325017325020001</v>
      </c>
      <c r="S309" s="28">
        <v>0.17325017325020001</v>
      </c>
      <c r="T309" s="39">
        <v>402.4</v>
      </c>
      <c r="V309" s="35">
        <v>40404</v>
      </c>
      <c r="W309" s="40">
        <v>9.9940599940599902E-3</v>
      </c>
    </row>
    <row r="310" spans="1:23" x14ac:dyDescent="0.2">
      <c r="A310" s="14" t="s">
        <v>438</v>
      </c>
      <c r="B310" s="14" t="s">
        <v>443</v>
      </c>
      <c r="C310" s="15" t="s">
        <v>361</v>
      </c>
      <c r="D310" s="35">
        <v>13</v>
      </c>
      <c r="E310" s="35">
        <v>21</v>
      </c>
      <c r="F310">
        <v>11504.434999999999</v>
      </c>
      <c r="G310">
        <f>F310-Dashboard!$B$4</f>
        <v>11479.840124999999</v>
      </c>
      <c r="H310">
        <f>2^(LOG(F310/Dashboard!$C$4,2)/LOG(Dashboard!$D$4/Dashboard!$C$4,2))-1</f>
        <v>1.8132461779591935E-2</v>
      </c>
      <c r="I310" s="33" t="s">
        <v>265</v>
      </c>
      <c r="J310" s="28">
        <v>0.17325017325020001</v>
      </c>
      <c r="S310" s="28">
        <v>0.17325017325020001</v>
      </c>
      <c r="T310" s="39">
        <v>403.2</v>
      </c>
      <c r="V310" s="35">
        <v>40404</v>
      </c>
      <c r="W310" s="40">
        <v>9.996534996535E-3</v>
      </c>
    </row>
    <row r="311" spans="1:23" x14ac:dyDescent="0.2">
      <c r="A311" s="14" t="s">
        <v>438</v>
      </c>
      <c r="B311" s="14" t="s">
        <v>443</v>
      </c>
      <c r="C311" s="15" t="s">
        <v>362</v>
      </c>
      <c r="D311" s="35">
        <v>13</v>
      </c>
      <c r="E311" s="35">
        <v>22</v>
      </c>
      <c r="F311">
        <v>9861.6209999999992</v>
      </c>
      <c r="G311">
        <f>F311-Dashboard!$B$4</f>
        <v>9837.0261249999985</v>
      </c>
      <c r="H311">
        <f>2^(LOG(F311/Dashboard!$C$4,2)/LOG(Dashboard!$D$4/Dashboard!$C$4,2))-1</f>
        <v>-4.8296418880931946E-2</v>
      </c>
      <c r="I311" s="33" t="s">
        <v>265</v>
      </c>
      <c r="J311" s="28">
        <v>0.17325017325020001</v>
      </c>
      <c r="S311" s="28">
        <v>0.17325017325020001</v>
      </c>
      <c r="T311" s="39">
        <v>403.2</v>
      </c>
      <c r="V311" s="35">
        <v>40404</v>
      </c>
      <c r="W311" s="40">
        <v>9.996534996535E-3</v>
      </c>
    </row>
    <row r="312" spans="1:23" x14ac:dyDescent="0.2">
      <c r="A312" s="14" t="s">
        <v>438</v>
      </c>
      <c r="B312" s="14" t="s">
        <v>443</v>
      </c>
      <c r="C312" s="15" t="s">
        <v>363</v>
      </c>
      <c r="D312" s="35">
        <v>13</v>
      </c>
      <c r="E312" s="35">
        <v>23</v>
      </c>
      <c r="F312">
        <v>9958.8150000000005</v>
      </c>
      <c r="G312">
        <f>F312-Dashboard!$B$4</f>
        <v>9934.2201249999998</v>
      </c>
      <c r="H312">
        <f>2^(LOG(F312/Dashboard!$C$4,2)/LOG(Dashboard!$D$4/Dashboard!$C$4,2))-1</f>
        <v>-4.4200382180578313E-2</v>
      </c>
      <c r="I312" s="14" t="s">
        <v>55</v>
      </c>
      <c r="P312" s="29">
        <v>0.17325017325020001</v>
      </c>
      <c r="S312" s="28">
        <v>0.17325017325020001</v>
      </c>
      <c r="T312" s="39">
        <v>402.4</v>
      </c>
      <c r="V312" s="35">
        <v>40404</v>
      </c>
      <c r="W312" s="40">
        <v>9.9940599940599902E-3</v>
      </c>
    </row>
    <row r="313" spans="1:23" x14ac:dyDescent="0.2">
      <c r="A313" s="14" t="s">
        <v>438</v>
      </c>
      <c r="B313" s="14" t="s">
        <v>443</v>
      </c>
      <c r="C313" s="15" t="s">
        <v>364</v>
      </c>
      <c r="D313" s="35">
        <v>13</v>
      </c>
      <c r="E313" s="35">
        <v>24</v>
      </c>
      <c r="F313">
        <v>8654.9950000000008</v>
      </c>
      <c r="G313">
        <f>F313-Dashboard!$B$4</f>
        <v>8630.4001250000001</v>
      </c>
      <c r="H313">
        <f>2^(LOG(F313/Dashboard!$C$4,2)/LOG(Dashboard!$D$4/Dashboard!$C$4,2))-1</f>
        <v>-0.10116248193616695</v>
      </c>
      <c r="I313" s="14" t="s">
        <v>55</v>
      </c>
      <c r="P313" s="29">
        <v>0.17325017325020001</v>
      </c>
      <c r="S313" s="28">
        <v>0.17325017325020001</v>
      </c>
      <c r="T313" s="39">
        <v>402.4</v>
      </c>
      <c r="V313" s="35">
        <v>40404</v>
      </c>
      <c r="W313" s="40">
        <v>9.9940599940599902E-3</v>
      </c>
    </row>
    <row r="314" spans="1:23" x14ac:dyDescent="0.2">
      <c r="A314" s="14" t="s">
        <v>438</v>
      </c>
      <c r="B314" s="14" t="s">
        <v>443</v>
      </c>
      <c r="C314" s="15" t="s">
        <v>365</v>
      </c>
      <c r="D314" s="35">
        <v>14</v>
      </c>
      <c r="E314" s="35">
        <v>1</v>
      </c>
      <c r="F314">
        <v>36829.362999999998</v>
      </c>
      <c r="G314">
        <f>F314-Dashboard!$B$4</f>
        <v>36804.768124999995</v>
      </c>
      <c r="H314">
        <f>2^(LOG(F314/Dashboard!$C$4,2)/LOG(Dashboard!$D$4/Dashboard!$C$4,2))-1</f>
        <v>0.69466960526928712</v>
      </c>
      <c r="I314" s="14" t="s">
        <v>55</v>
      </c>
      <c r="N314" s="25">
        <v>5.4450054450050002E-2</v>
      </c>
      <c r="O314" s="27">
        <v>5.4450054450050002E-2</v>
      </c>
      <c r="T314" s="39">
        <v>403.6</v>
      </c>
      <c r="V314" s="35">
        <v>40404</v>
      </c>
      <c r="W314" s="40">
        <v>0.01</v>
      </c>
    </row>
    <row r="315" spans="1:23" x14ac:dyDescent="0.2">
      <c r="A315" s="14" t="s">
        <v>438</v>
      </c>
      <c r="B315" s="14" t="s">
        <v>443</v>
      </c>
      <c r="C315" s="15" t="s">
        <v>366</v>
      </c>
      <c r="D315" s="35">
        <v>14</v>
      </c>
      <c r="E315" s="35">
        <v>2</v>
      </c>
      <c r="F315">
        <v>45188.035000000003</v>
      </c>
      <c r="G315">
        <f>F315-Dashboard!$B$4</f>
        <v>45163.440125000001</v>
      </c>
      <c r="H315">
        <f>2^(LOG(F315/Dashboard!$C$4,2)/LOG(Dashboard!$D$4/Dashboard!$C$4,2))-1</f>
        <v>0.85345856064810266</v>
      </c>
      <c r="I315" s="14" t="s">
        <v>55</v>
      </c>
      <c r="N315" s="25">
        <v>5.4450054450050002E-2</v>
      </c>
      <c r="O315" s="27">
        <v>5.4450054450050002E-2</v>
      </c>
      <c r="T315" s="39">
        <v>403.6</v>
      </c>
      <c r="V315" s="35">
        <v>40404</v>
      </c>
      <c r="W315" s="40">
        <v>0.01</v>
      </c>
    </row>
    <row r="316" spans="1:23" x14ac:dyDescent="0.2">
      <c r="A316" s="14" t="s">
        <v>438</v>
      </c>
      <c r="B316" s="14" t="s">
        <v>443</v>
      </c>
      <c r="C316" s="15" t="s">
        <v>367</v>
      </c>
      <c r="D316" s="35">
        <v>14</v>
      </c>
      <c r="E316" s="35">
        <v>3</v>
      </c>
      <c r="F316">
        <v>65940.108999999997</v>
      </c>
      <c r="G316">
        <f>F316-Dashboard!$B$4</f>
        <v>65915.514125000002</v>
      </c>
      <c r="H316">
        <f>2^(LOG(F316/Dashboard!$C$4,2)/LOG(Dashboard!$D$4/Dashboard!$C$4,2))-1</f>
        <v>1.1870204504233839</v>
      </c>
      <c r="I316" s="14" t="s">
        <v>55</v>
      </c>
      <c r="N316" s="25">
        <v>5.4450054450050002E-2</v>
      </c>
      <c r="P316" s="29">
        <v>5.4450054450050002E-2</v>
      </c>
      <c r="T316" s="39">
        <v>403.6</v>
      </c>
      <c r="V316" s="35">
        <v>40404</v>
      </c>
      <c r="W316" s="40">
        <v>0.01</v>
      </c>
    </row>
    <row r="317" spans="1:23" x14ac:dyDescent="0.2">
      <c r="A317" s="14" t="s">
        <v>438</v>
      </c>
      <c r="B317" s="14" t="s">
        <v>443</v>
      </c>
      <c r="C317" s="15" t="s">
        <v>368</v>
      </c>
      <c r="D317" s="35">
        <v>14</v>
      </c>
      <c r="E317" s="35">
        <v>4</v>
      </c>
      <c r="F317">
        <v>62078.434000000001</v>
      </c>
      <c r="G317">
        <f>F317-Dashboard!$B$4</f>
        <v>62053.839124999999</v>
      </c>
      <c r="H317">
        <f>2^(LOG(F317/Dashboard!$C$4,2)/LOG(Dashboard!$D$4/Dashboard!$C$4,2))-1</f>
        <v>1.1299828529045164</v>
      </c>
      <c r="I317" s="14" t="s">
        <v>55</v>
      </c>
      <c r="N317" s="25">
        <v>5.4450054450050002E-2</v>
      </c>
      <c r="P317" s="29">
        <v>5.4450054450050002E-2</v>
      </c>
      <c r="T317" s="39">
        <v>403.6</v>
      </c>
      <c r="V317" s="35">
        <v>40404</v>
      </c>
      <c r="W317" s="40">
        <v>0.01</v>
      </c>
    </row>
    <row r="318" spans="1:23" x14ac:dyDescent="0.2">
      <c r="A318" s="14" t="s">
        <v>438</v>
      </c>
      <c r="B318" s="14" t="s">
        <v>443</v>
      </c>
      <c r="C318" s="15" t="s">
        <v>369</v>
      </c>
      <c r="D318" s="35">
        <v>14</v>
      </c>
      <c r="E318" s="35">
        <v>5</v>
      </c>
      <c r="F318">
        <v>44073.862999999998</v>
      </c>
      <c r="G318">
        <f>F318-Dashboard!$B$4</f>
        <v>44049.268124999995</v>
      </c>
      <c r="H318">
        <f>2^(LOG(F318/Dashboard!$C$4,2)/LOG(Dashboard!$D$4/Dashboard!$C$4,2))-1</f>
        <v>0.83330650674357121</v>
      </c>
      <c r="I318" s="30" t="s">
        <v>247</v>
      </c>
      <c r="J318" s="29">
        <v>5.4450054450050002E-2</v>
      </c>
      <c r="P318" s="29">
        <v>5.4450054450050002E-2</v>
      </c>
      <c r="T318" s="39">
        <v>403.6</v>
      </c>
      <c r="V318" s="35">
        <v>40404</v>
      </c>
      <c r="W318" s="40">
        <v>9.9945549945550001E-3</v>
      </c>
    </row>
    <row r="319" spans="1:23" x14ac:dyDescent="0.2">
      <c r="A319" s="14" t="s">
        <v>438</v>
      </c>
      <c r="B319" s="14" t="s">
        <v>443</v>
      </c>
      <c r="C319" s="15" t="s">
        <v>370</v>
      </c>
      <c r="D319" s="35">
        <v>14</v>
      </c>
      <c r="E319" s="35">
        <v>6</v>
      </c>
      <c r="F319">
        <v>45361.09</v>
      </c>
      <c r="G319">
        <f>F319-Dashboard!$B$4</f>
        <v>45336.495124999994</v>
      </c>
      <c r="H319">
        <f>2^(LOG(F319/Dashboard!$C$4,2)/LOG(Dashboard!$D$4/Dashboard!$C$4,2))-1</f>
        <v>0.85656345127260369</v>
      </c>
      <c r="I319" s="30" t="s">
        <v>247</v>
      </c>
      <c r="J319" s="29">
        <v>5.4450054450050002E-2</v>
      </c>
      <c r="P319" s="29">
        <v>5.4450054450050002E-2</v>
      </c>
      <c r="T319" s="39">
        <v>403.6</v>
      </c>
      <c r="V319" s="35">
        <v>40404</v>
      </c>
      <c r="W319" s="40">
        <v>9.9945549945550001E-3</v>
      </c>
    </row>
    <row r="320" spans="1:23" x14ac:dyDescent="0.2">
      <c r="A320" s="14" t="s">
        <v>438</v>
      </c>
      <c r="B320" s="14" t="s">
        <v>443</v>
      </c>
      <c r="C320" s="15" t="s">
        <v>371</v>
      </c>
      <c r="D320" s="35">
        <v>14</v>
      </c>
      <c r="E320" s="35">
        <v>7</v>
      </c>
      <c r="F320">
        <v>66727.148000000001</v>
      </c>
      <c r="G320">
        <f>F320-Dashboard!$B$4</f>
        <v>66702.553125000006</v>
      </c>
      <c r="H320">
        <f>2^(LOG(F320/Dashboard!$C$4,2)/LOG(Dashboard!$D$4/Dashboard!$C$4,2))-1</f>
        <v>1.1984129399759715</v>
      </c>
      <c r="I320" s="14" t="s">
        <v>55</v>
      </c>
      <c r="O320" s="27">
        <v>5.4450054450050002E-2</v>
      </c>
      <c r="P320" s="29">
        <v>5.4450054450050002E-2</v>
      </c>
      <c r="T320" s="39">
        <v>403.6</v>
      </c>
      <c r="V320" s="35">
        <v>40404</v>
      </c>
      <c r="W320" s="40">
        <v>0.01</v>
      </c>
    </row>
    <row r="321" spans="1:23" x14ac:dyDescent="0.2">
      <c r="A321" s="14" t="s">
        <v>438</v>
      </c>
      <c r="B321" s="14" t="s">
        <v>443</v>
      </c>
      <c r="C321" s="15" t="s">
        <v>372</v>
      </c>
      <c r="D321" s="35">
        <v>14</v>
      </c>
      <c r="E321" s="35">
        <v>8</v>
      </c>
      <c r="F321">
        <v>35994.917999999998</v>
      </c>
      <c r="G321">
        <f>F321-Dashboard!$B$4</f>
        <v>35970.323124999995</v>
      </c>
      <c r="H321">
        <f>2^(LOG(F321/Dashboard!$C$4,2)/LOG(Dashboard!$D$4/Dashboard!$C$4,2))-1</f>
        <v>0.67774776116556379</v>
      </c>
      <c r="I321" s="14" t="s">
        <v>55</v>
      </c>
      <c r="O321" s="27">
        <v>5.4450054450050002E-2</v>
      </c>
      <c r="P321" s="29">
        <v>5.4450054450050002E-2</v>
      </c>
      <c r="T321" s="39">
        <v>403.6</v>
      </c>
      <c r="V321" s="35">
        <v>40404</v>
      </c>
      <c r="W321" s="40">
        <v>0.01</v>
      </c>
    </row>
    <row r="322" spans="1:23" x14ac:dyDescent="0.2">
      <c r="A322" s="14" t="s">
        <v>438</v>
      </c>
      <c r="B322" s="14" t="s">
        <v>443</v>
      </c>
      <c r="C322" s="15" t="s">
        <v>373</v>
      </c>
      <c r="D322" s="35">
        <v>14</v>
      </c>
      <c r="E322" s="35">
        <v>9</v>
      </c>
      <c r="F322">
        <v>4776.723</v>
      </c>
      <c r="G322">
        <f>F322-Dashboard!$B$4</f>
        <v>4752.1281250000002</v>
      </c>
      <c r="H322">
        <f>2^(LOG(F322/Dashboard!$C$4,2)/LOG(Dashboard!$D$4/Dashboard!$C$4,2))-1</f>
        <v>-0.30714154570434427</v>
      </c>
      <c r="I322" s="31" t="s">
        <v>252</v>
      </c>
      <c r="J322" s="32">
        <v>5.4450054450050002E-2</v>
      </c>
      <c r="Q322" s="32">
        <v>5.4450054450050002E-2</v>
      </c>
      <c r="T322" s="39">
        <v>403.6</v>
      </c>
      <c r="V322" s="35">
        <v>40404</v>
      </c>
      <c r="W322" s="40">
        <v>9.9945549945550001E-3</v>
      </c>
    </row>
    <row r="323" spans="1:23" x14ac:dyDescent="0.2">
      <c r="A323" s="14" t="s">
        <v>438</v>
      </c>
      <c r="B323" s="14" t="s">
        <v>443</v>
      </c>
      <c r="C323" s="15" t="s">
        <v>374</v>
      </c>
      <c r="D323" s="35">
        <v>14</v>
      </c>
      <c r="E323" s="35">
        <v>10</v>
      </c>
      <c r="F323">
        <v>4411.6530000000002</v>
      </c>
      <c r="G323">
        <f>F323-Dashboard!$B$4</f>
        <v>4387.0581250000005</v>
      </c>
      <c r="H323">
        <f>2^(LOG(F323/Dashboard!$C$4,2)/LOG(Dashboard!$D$4/Dashboard!$C$4,2))-1</f>
        <v>-0.33084829745511457</v>
      </c>
      <c r="I323" s="31" t="s">
        <v>252</v>
      </c>
      <c r="J323" s="32">
        <v>5.4450054450050002E-2</v>
      </c>
      <c r="Q323" s="32">
        <v>5.4450054450050002E-2</v>
      </c>
      <c r="T323" s="39">
        <v>403.6</v>
      </c>
      <c r="V323" s="35">
        <v>40404</v>
      </c>
      <c r="W323" s="40">
        <v>9.9945549945550001E-3</v>
      </c>
    </row>
    <row r="324" spans="1:23" x14ac:dyDescent="0.2">
      <c r="A324" s="14" t="s">
        <v>438</v>
      </c>
      <c r="B324" s="14" t="s">
        <v>443</v>
      </c>
      <c r="C324" s="15" t="s">
        <v>375</v>
      </c>
      <c r="D324" s="35">
        <v>14</v>
      </c>
      <c r="E324" s="35">
        <v>11</v>
      </c>
      <c r="F324">
        <v>3517.944</v>
      </c>
      <c r="G324">
        <f>F324-Dashboard!$B$4</f>
        <v>3493.3491250000002</v>
      </c>
      <c r="H324">
        <f>2^(LOG(F324/Dashboard!$C$4,2)/LOG(Dashboard!$D$4/Dashboard!$C$4,2))-1</f>
        <v>-0.39399791708918841</v>
      </c>
      <c r="I324" s="14" t="s">
        <v>55</v>
      </c>
      <c r="M324" s="21">
        <v>6.9300069300070001E-3</v>
      </c>
      <c r="Q324" s="32">
        <v>5.4450054450050002E-2</v>
      </c>
      <c r="T324" s="39">
        <v>403.6</v>
      </c>
      <c r="V324" s="35">
        <v>40404</v>
      </c>
      <c r="W324" s="40">
        <v>9.9980199980200003E-3</v>
      </c>
    </row>
    <row r="325" spans="1:23" x14ac:dyDescent="0.2">
      <c r="A325" s="14" t="s">
        <v>438</v>
      </c>
      <c r="B325" s="14" t="s">
        <v>443</v>
      </c>
      <c r="C325" s="15" t="s">
        <v>376</v>
      </c>
      <c r="D325" s="35">
        <v>14</v>
      </c>
      <c r="E325" s="35">
        <v>12</v>
      </c>
      <c r="F325">
        <v>2467.7759999999998</v>
      </c>
      <c r="G325">
        <f>F325-Dashboard!$B$4</f>
        <v>2443.1811250000001</v>
      </c>
      <c r="H325">
        <f>2^(LOG(F325/Dashboard!$C$4,2)/LOG(Dashboard!$D$4/Dashboard!$C$4,2))-1</f>
        <v>-0.48114533531476988</v>
      </c>
      <c r="I325" s="14" t="s">
        <v>55</v>
      </c>
      <c r="M325" s="21">
        <v>6.9300069300070001E-3</v>
      </c>
      <c r="Q325" s="32">
        <v>5.4450054450050002E-2</v>
      </c>
      <c r="T325" s="39">
        <v>403.6</v>
      </c>
      <c r="V325" s="35">
        <v>40404</v>
      </c>
      <c r="W325" s="40">
        <v>9.9980199980200003E-3</v>
      </c>
    </row>
    <row r="326" spans="1:23" x14ac:dyDescent="0.2">
      <c r="A326" s="14" t="s">
        <v>438</v>
      </c>
      <c r="B326" s="14" t="s">
        <v>443</v>
      </c>
      <c r="C326" s="15" t="s">
        <v>377</v>
      </c>
      <c r="D326" s="35">
        <v>14</v>
      </c>
      <c r="E326" s="35">
        <v>13</v>
      </c>
      <c r="F326">
        <v>5807.9260000000004</v>
      </c>
      <c r="G326">
        <f>F326-Dashboard!$B$4</f>
        <v>5783.3311250000006</v>
      </c>
      <c r="H326">
        <f>2^(LOG(F326/Dashboard!$C$4,2)/LOG(Dashboard!$D$4/Dashboard!$C$4,2))-1</f>
        <v>-0.24522443718283693</v>
      </c>
      <c r="I326" s="14" t="s">
        <v>55</v>
      </c>
      <c r="K326" s="17">
        <v>0.51975051975050002</v>
      </c>
      <c r="Q326" s="32">
        <v>5.4450054450050002E-2</v>
      </c>
      <c r="T326" s="39">
        <v>403.2</v>
      </c>
      <c r="V326" s="35">
        <v>40404</v>
      </c>
      <c r="W326" s="40">
        <v>9.9950499950499892E-3</v>
      </c>
    </row>
    <row r="327" spans="1:23" x14ac:dyDescent="0.2">
      <c r="A327" s="14" t="s">
        <v>438</v>
      </c>
      <c r="B327" s="14" t="s">
        <v>443</v>
      </c>
      <c r="C327" s="15" t="s">
        <v>378</v>
      </c>
      <c r="D327" s="35">
        <v>14</v>
      </c>
      <c r="E327" s="35">
        <v>14</v>
      </c>
      <c r="F327">
        <v>5573.2389999999996</v>
      </c>
      <c r="G327">
        <f>F327-Dashboard!$B$4</f>
        <v>5548.6441249999998</v>
      </c>
      <c r="H327">
        <f>2^(LOG(F327/Dashboard!$C$4,2)/LOG(Dashboard!$D$4/Dashboard!$C$4,2))-1</f>
        <v>-0.25873473796030233</v>
      </c>
      <c r="I327" s="14" t="s">
        <v>55</v>
      </c>
      <c r="K327" s="17">
        <v>0.51975051975050002</v>
      </c>
      <c r="Q327" s="32">
        <v>5.4450054450050002E-2</v>
      </c>
      <c r="T327" s="39">
        <v>403.2</v>
      </c>
      <c r="V327" s="35">
        <v>40404</v>
      </c>
      <c r="W327" s="40">
        <v>9.9950499950499892E-3</v>
      </c>
    </row>
    <row r="328" spans="1:23" x14ac:dyDescent="0.2">
      <c r="A328" s="14" t="s">
        <v>438</v>
      </c>
      <c r="B328" s="14" t="s">
        <v>443</v>
      </c>
      <c r="C328" s="15" t="s">
        <v>379</v>
      </c>
      <c r="D328" s="35">
        <v>14</v>
      </c>
      <c r="E328" s="35">
        <v>15</v>
      </c>
      <c r="F328">
        <v>70484.516000000003</v>
      </c>
      <c r="G328">
        <f>F328-Dashboard!$B$4</f>
        <v>70459.921125000008</v>
      </c>
      <c r="H328">
        <f>2^(LOG(F328/Dashboard!$C$4,2)/LOG(Dashboard!$D$4/Dashboard!$C$4,2))-1</f>
        <v>1.2517869064902776</v>
      </c>
      <c r="I328" s="22" t="s">
        <v>60</v>
      </c>
      <c r="J328" s="23">
        <v>5.4450054450050002E-2</v>
      </c>
      <c r="R328" s="23">
        <v>5.4450054450050002E-2</v>
      </c>
      <c r="T328" s="39">
        <v>403.6</v>
      </c>
      <c r="V328" s="35">
        <v>40404</v>
      </c>
      <c r="W328" s="40">
        <v>9.9945549945550001E-3</v>
      </c>
    </row>
    <row r="329" spans="1:23" x14ac:dyDescent="0.2">
      <c r="A329" s="14" t="s">
        <v>438</v>
      </c>
      <c r="B329" s="14" t="s">
        <v>443</v>
      </c>
      <c r="C329" s="15" t="s">
        <v>380</v>
      </c>
      <c r="D329" s="35">
        <v>14</v>
      </c>
      <c r="E329" s="35">
        <v>16</v>
      </c>
      <c r="F329">
        <v>62682.934000000001</v>
      </c>
      <c r="G329">
        <f>F329-Dashboard!$B$4</f>
        <v>62658.339124999999</v>
      </c>
      <c r="H329">
        <f>2^(LOG(F329/Dashboard!$C$4,2)/LOG(Dashboard!$D$4/Dashboard!$C$4,2))-1</f>
        <v>1.1390405325499025</v>
      </c>
      <c r="I329" s="22" t="s">
        <v>60</v>
      </c>
      <c r="J329" s="23">
        <v>5.4450054450050002E-2</v>
      </c>
      <c r="R329" s="23">
        <v>5.4450054450050002E-2</v>
      </c>
      <c r="T329" s="39">
        <v>403.6</v>
      </c>
      <c r="V329" s="35">
        <v>40404</v>
      </c>
      <c r="W329" s="40">
        <v>9.9945549945550001E-3</v>
      </c>
    </row>
    <row r="330" spans="1:23" x14ac:dyDescent="0.2">
      <c r="A330" s="14" t="s">
        <v>438</v>
      </c>
      <c r="B330" s="14" t="s">
        <v>443</v>
      </c>
      <c r="C330" s="15" t="s">
        <v>381</v>
      </c>
      <c r="D330" s="35">
        <v>14</v>
      </c>
      <c r="E330" s="35">
        <v>17</v>
      </c>
      <c r="F330">
        <v>45984.550999999999</v>
      </c>
      <c r="G330">
        <f>F330-Dashboard!$B$4</f>
        <v>45959.956124999997</v>
      </c>
      <c r="H330">
        <f>2^(LOG(F330/Dashboard!$C$4,2)/LOG(Dashboard!$D$4/Dashboard!$C$4,2))-1</f>
        <v>0.8676945021367084</v>
      </c>
      <c r="I330" s="14" t="s">
        <v>55</v>
      </c>
      <c r="P330" s="29">
        <v>5.4450054450050002E-2</v>
      </c>
      <c r="R330" s="23">
        <v>5.4450054450050002E-2</v>
      </c>
      <c r="T330" s="39">
        <v>403.6</v>
      </c>
      <c r="V330" s="35">
        <v>40404</v>
      </c>
      <c r="W330" s="40">
        <v>0.01</v>
      </c>
    </row>
    <row r="331" spans="1:23" x14ac:dyDescent="0.2">
      <c r="A331" s="14" t="s">
        <v>438</v>
      </c>
      <c r="B331" s="14" t="s">
        <v>443</v>
      </c>
      <c r="C331" s="15" t="s">
        <v>382</v>
      </c>
      <c r="D331" s="35">
        <v>14</v>
      </c>
      <c r="E331" s="35">
        <v>18</v>
      </c>
      <c r="F331">
        <v>68185.054999999993</v>
      </c>
      <c r="G331">
        <f>F331-Dashboard!$B$4</f>
        <v>68160.460124999998</v>
      </c>
      <c r="H331">
        <f>2^(LOG(F331/Dashboard!$C$4,2)/LOG(Dashboard!$D$4/Dashboard!$C$4,2))-1</f>
        <v>1.2193184639611143</v>
      </c>
      <c r="I331" s="14" t="s">
        <v>55</v>
      </c>
      <c r="P331" s="29">
        <v>5.4450054450050002E-2</v>
      </c>
      <c r="R331" s="23">
        <v>5.4450054450050002E-2</v>
      </c>
      <c r="T331" s="39">
        <v>403.6</v>
      </c>
      <c r="V331" s="35">
        <v>40404</v>
      </c>
      <c r="W331" s="40">
        <v>0.01</v>
      </c>
    </row>
    <row r="332" spans="1:23" x14ac:dyDescent="0.2">
      <c r="A332" s="14" t="s">
        <v>438</v>
      </c>
      <c r="B332" s="14" t="s">
        <v>443</v>
      </c>
      <c r="C332" s="15" t="s">
        <v>383</v>
      </c>
      <c r="D332" s="35">
        <v>14</v>
      </c>
      <c r="E332" s="35">
        <v>19</v>
      </c>
      <c r="F332">
        <v>12369.697</v>
      </c>
      <c r="G332">
        <f>F332-Dashboard!$B$4</f>
        <v>12345.102124999999</v>
      </c>
      <c r="H332">
        <f>2^(LOG(F332/Dashboard!$C$4,2)/LOG(Dashboard!$D$4/Dashboard!$C$4,2))-1</f>
        <v>5.0981888976274981E-2</v>
      </c>
      <c r="I332" s="14" t="s">
        <v>55</v>
      </c>
      <c r="R332" s="23">
        <v>5.4450054450050002E-2</v>
      </c>
      <c r="S332" s="28">
        <v>5.4450054450050002E-2</v>
      </c>
      <c r="T332" s="39">
        <v>403.6</v>
      </c>
      <c r="V332" s="35">
        <v>40404</v>
      </c>
      <c r="W332" s="40">
        <v>0.01</v>
      </c>
    </row>
    <row r="333" spans="1:23" x14ac:dyDescent="0.2">
      <c r="A333" s="14" t="s">
        <v>438</v>
      </c>
      <c r="B333" s="14" t="s">
        <v>443</v>
      </c>
      <c r="C333" s="15" t="s">
        <v>384</v>
      </c>
      <c r="D333" s="35">
        <v>14</v>
      </c>
      <c r="E333" s="35">
        <v>20</v>
      </c>
      <c r="F333">
        <v>10826.448</v>
      </c>
      <c r="G333">
        <f>F333-Dashboard!$B$4</f>
        <v>10801.853125</v>
      </c>
      <c r="H333">
        <f>2^(LOG(F333/Dashboard!$C$4,2)/LOG(Dashboard!$D$4/Dashboard!$C$4,2))-1</f>
        <v>-8.5908249392812053E-3</v>
      </c>
      <c r="I333" s="14" t="s">
        <v>55</v>
      </c>
      <c r="R333" s="23">
        <v>5.4450054450050002E-2</v>
      </c>
      <c r="S333" s="28">
        <v>5.4450054450050002E-2</v>
      </c>
      <c r="T333" s="39">
        <v>403.6</v>
      </c>
      <c r="V333" s="35">
        <v>40404</v>
      </c>
      <c r="W333" s="40">
        <v>0.01</v>
      </c>
    </row>
    <row r="334" spans="1:23" x14ac:dyDescent="0.2">
      <c r="A334" s="14" t="s">
        <v>438</v>
      </c>
      <c r="B334" s="14" t="s">
        <v>443</v>
      </c>
      <c r="C334" s="15" t="s">
        <v>385</v>
      </c>
      <c r="D334" s="35">
        <v>14</v>
      </c>
      <c r="E334" s="35">
        <v>21</v>
      </c>
      <c r="F334">
        <v>12206.127</v>
      </c>
      <c r="G334">
        <f>F334-Dashboard!$B$4</f>
        <v>12181.532125</v>
      </c>
      <c r="H334">
        <f>2^(LOG(F334/Dashboard!$C$4,2)/LOG(Dashboard!$D$4/Dashboard!$C$4,2))-1</f>
        <v>4.4873431613521753E-2</v>
      </c>
      <c r="I334" s="33" t="s">
        <v>265</v>
      </c>
      <c r="J334" s="28">
        <v>5.4450054450050002E-2</v>
      </c>
      <c r="S334" s="28">
        <v>5.4450054450050002E-2</v>
      </c>
      <c r="T334" s="39">
        <v>403.6</v>
      </c>
      <c r="V334" s="35">
        <v>40404</v>
      </c>
      <c r="W334" s="40">
        <v>9.9945549945550001E-3</v>
      </c>
    </row>
    <row r="335" spans="1:23" x14ac:dyDescent="0.2">
      <c r="A335" s="14" t="s">
        <v>438</v>
      </c>
      <c r="B335" s="14" t="s">
        <v>443</v>
      </c>
      <c r="C335" s="15" t="s">
        <v>386</v>
      </c>
      <c r="D335" s="35">
        <v>14</v>
      </c>
      <c r="E335" s="35">
        <v>22</v>
      </c>
      <c r="F335">
        <v>16212.411</v>
      </c>
      <c r="G335">
        <f>F335-Dashboard!$B$4</f>
        <v>16187.816124999999</v>
      </c>
      <c r="H335">
        <f>2^(LOG(F335/Dashboard!$C$4,2)/LOG(Dashboard!$D$4/Dashboard!$C$4,2))-1</f>
        <v>0.18315820561707108</v>
      </c>
      <c r="I335" s="33" t="s">
        <v>265</v>
      </c>
      <c r="J335" s="28">
        <v>5.4450054450050002E-2</v>
      </c>
      <c r="S335" s="28">
        <v>5.4450054450050002E-2</v>
      </c>
      <c r="T335" s="39">
        <v>403.6</v>
      </c>
      <c r="V335" s="35">
        <v>40404</v>
      </c>
      <c r="W335" s="40">
        <v>9.9945549945550001E-3</v>
      </c>
    </row>
    <row r="336" spans="1:23" x14ac:dyDescent="0.2">
      <c r="A336" s="14" t="s">
        <v>438</v>
      </c>
      <c r="B336" s="14" t="s">
        <v>443</v>
      </c>
      <c r="C336" s="15" t="s">
        <v>387</v>
      </c>
      <c r="D336" s="35">
        <v>14</v>
      </c>
      <c r="E336" s="35">
        <v>23</v>
      </c>
      <c r="F336">
        <v>11535.253000000001</v>
      </c>
      <c r="G336">
        <f>F336-Dashboard!$B$4</f>
        <v>11510.658125</v>
      </c>
      <c r="H336">
        <f>2^(LOG(F336/Dashboard!$C$4,2)/LOG(Dashboard!$D$4/Dashboard!$C$4,2))-1</f>
        <v>1.9325862509637526E-2</v>
      </c>
      <c r="I336" s="14" t="s">
        <v>55</v>
      </c>
      <c r="P336" s="29">
        <v>5.4450054450050002E-2</v>
      </c>
      <c r="S336" s="28">
        <v>5.4450054450050002E-2</v>
      </c>
      <c r="T336" s="39">
        <v>403.6</v>
      </c>
      <c r="V336" s="35">
        <v>40404</v>
      </c>
      <c r="W336" s="40">
        <v>0.01</v>
      </c>
    </row>
    <row r="337" spans="1:23" x14ac:dyDescent="0.2">
      <c r="A337" s="14" t="s">
        <v>438</v>
      </c>
      <c r="B337" s="14" t="s">
        <v>443</v>
      </c>
      <c r="C337" s="15" t="s">
        <v>388</v>
      </c>
      <c r="D337" s="35">
        <v>14</v>
      </c>
      <c r="E337" s="35">
        <v>24</v>
      </c>
      <c r="F337">
        <v>15200.173000000001</v>
      </c>
      <c r="G337">
        <f>F337-Dashboard!$B$4</f>
        <v>15175.578125</v>
      </c>
      <c r="H337">
        <f>2^(LOG(F337/Dashboard!$C$4,2)/LOG(Dashboard!$D$4/Dashboard!$C$4,2))-1</f>
        <v>0.15022334884655897</v>
      </c>
      <c r="I337" s="14" t="s">
        <v>55</v>
      </c>
      <c r="P337" s="29">
        <v>5.4450054450050002E-2</v>
      </c>
      <c r="S337" s="28">
        <v>5.4450054450050002E-2</v>
      </c>
      <c r="T337" s="39">
        <v>403.6</v>
      </c>
      <c r="V337" s="35">
        <v>40404</v>
      </c>
      <c r="W337" s="40">
        <v>0.01</v>
      </c>
    </row>
    <row r="338" spans="1:23" x14ac:dyDescent="0.2">
      <c r="A338" s="14" t="s">
        <v>438</v>
      </c>
      <c r="B338" s="14" t="s">
        <v>443</v>
      </c>
      <c r="C338" s="15" t="s">
        <v>389</v>
      </c>
      <c r="D338" s="35">
        <v>15</v>
      </c>
      <c r="E338" s="35">
        <v>1</v>
      </c>
      <c r="F338">
        <v>49329.440999999999</v>
      </c>
      <c r="G338">
        <f>F338-Dashboard!$B$4</f>
        <v>49304.846124999996</v>
      </c>
      <c r="H338">
        <f>2^(LOG(F338/Dashboard!$C$4,2)/LOG(Dashboard!$D$4/Dashboard!$C$4,2))-1</f>
        <v>0.92601250367919175</v>
      </c>
      <c r="I338" s="14" t="s">
        <v>55</v>
      </c>
      <c r="N338" s="25">
        <v>1.485001485001E-2</v>
      </c>
      <c r="O338" s="27">
        <v>1.485001485001E-2</v>
      </c>
      <c r="T338" s="39">
        <v>404</v>
      </c>
      <c r="V338" s="35">
        <v>40404</v>
      </c>
      <c r="W338" s="40">
        <v>1.000198000198E-2</v>
      </c>
    </row>
    <row r="339" spans="1:23" x14ac:dyDescent="0.2">
      <c r="A339" s="14" t="s">
        <v>438</v>
      </c>
      <c r="B339" s="14" t="s">
        <v>443</v>
      </c>
      <c r="C339" s="15" t="s">
        <v>390</v>
      </c>
      <c r="D339" s="35">
        <v>15</v>
      </c>
      <c r="E339" s="35">
        <v>2</v>
      </c>
      <c r="F339">
        <v>68232.460999999996</v>
      </c>
      <c r="G339">
        <f>F339-Dashboard!$B$4</f>
        <v>68207.866125</v>
      </c>
      <c r="H339">
        <f>2^(LOG(F339/Dashboard!$C$4,2)/LOG(Dashboard!$D$4/Dashboard!$C$4,2))-1</f>
        <v>1.219993999811444</v>
      </c>
      <c r="I339" s="14" t="s">
        <v>55</v>
      </c>
      <c r="N339" s="25">
        <v>1.485001485001E-2</v>
      </c>
      <c r="O339" s="27">
        <v>1.485001485001E-2</v>
      </c>
      <c r="T339" s="39">
        <v>404</v>
      </c>
      <c r="V339" s="35">
        <v>40404</v>
      </c>
      <c r="W339" s="40">
        <v>1.000198000198E-2</v>
      </c>
    </row>
    <row r="340" spans="1:23" x14ac:dyDescent="0.2">
      <c r="A340" s="14" t="s">
        <v>438</v>
      </c>
      <c r="B340" s="14" t="s">
        <v>443</v>
      </c>
      <c r="C340" s="15" t="s">
        <v>391</v>
      </c>
      <c r="D340" s="35">
        <v>15</v>
      </c>
      <c r="E340" s="35">
        <v>3</v>
      </c>
      <c r="F340">
        <v>65259.754000000001</v>
      </c>
      <c r="G340">
        <f>F340-Dashboard!$B$4</f>
        <v>65235.159124999998</v>
      </c>
      <c r="H340">
        <f>2^(LOG(F340/Dashboard!$C$4,2)/LOG(Dashboard!$D$4/Dashboard!$C$4,2))-1</f>
        <v>1.1771104741377814</v>
      </c>
      <c r="I340" s="14" t="s">
        <v>55</v>
      </c>
      <c r="N340" s="25">
        <v>1.485001485001E-2</v>
      </c>
      <c r="P340" s="29">
        <v>1.485001485001E-2</v>
      </c>
      <c r="T340" s="39">
        <v>404</v>
      </c>
      <c r="V340" s="35">
        <v>40404</v>
      </c>
      <c r="W340" s="40">
        <v>1.000198000198E-2</v>
      </c>
    </row>
    <row r="341" spans="1:23" x14ac:dyDescent="0.2">
      <c r="A341" s="14" t="s">
        <v>438</v>
      </c>
      <c r="B341" s="14" t="s">
        <v>443</v>
      </c>
      <c r="C341" s="15" t="s">
        <v>392</v>
      </c>
      <c r="D341" s="35">
        <v>15</v>
      </c>
      <c r="E341" s="35">
        <v>4</v>
      </c>
      <c r="F341">
        <v>47992.434000000001</v>
      </c>
      <c r="G341">
        <f>F341-Dashboard!$B$4</f>
        <v>47967.839124999999</v>
      </c>
      <c r="H341">
        <f>2^(LOG(F341/Dashboard!$C$4,2)/LOG(Dashboard!$D$4/Dashboard!$C$4,2))-1</f>
        <v>0.90297693358312081</v>
      </c>
      <c r="I341" s="14" t="s">
        <v>55</v>
      </c>
      <c r="N341" s="25">
        <v>1.485001485001E-2</v>
      </c>
      <c r="P341" s="29">
        <v>1.485001485001E-2</v>
      </c>
      <c r="T341" s="39">
        <v>404</v>
      </c>
      <c r="V341" s="35">
        <v>40404</v>
      </c>
      <c r="W341" s="40">
        <v>1.000198000198E-2</v>
      </c>
    </row>
    <row r="342" spans="1:23" x14ac:dyDescent="0.2">
      <c r="A342" s="14" t="s">
        <v>438</v>
      </c>
      <c r="B342" s="14" t="s">
        <v>443</v>
      </c>
      <c r="C342" s="15" t="s">
        <v>393</v>
      </c>
      <c r="D342" s="35">
        <v>15</v>
      </c>
      <c r="E342" s="35">
        <v>5</v>
      </c>
      <c r="F342">
        <v>59710.222999999998</v>
      </c>
      <c r="G342">
        <f>F342-Dashboard!$B$4</f>
        <v>59685.628124999996</v>
      </c>
      <c r="H342">
        <f>2^(LOG(F342/Dashboard!$C$4,2)/LOG(Dashboard!$D$4/Dashboard!$C$4,2))-1</f>
        <v>1.0940120045574058</v>
      </c>
      <c r="I342" s="30" t="s">
        <v>247</v>
      </c>
      <c r="J342" s="29">
        <v>1.485001485001E-2</v>
      </c>
      <c r="P342" s="29">
        <v>1.485001485001E-2</v>
      </c>
      <c r="T342" s="39">
        <v>404</v>
      </c>
      <c r="V342" s="35">
        <v>40404</v>
      </c>
      <c r="W342" s="40">
        <v>1.0000495000495E-2</v>
      </c>
    </row>
    <row r="343" spans="1:23" x14ac:dyDescent="0.2">
      <c r="A343" s="14" t="s">
        <v>438</v>
      </c>
      <c r="B343" s="14" t="s">
        <v>443</v>
      </c>
      <c r="C343" s="15" t="s">
        <v>394</v>
      </c>
      <c r="D343" s="35">
        <v>15</v>
      </c>
      <c r="E343" s="35">
        <v>6</v>
      </c>
      <c r="F343">
        <v>53961.559000000001</v>
      </c>
      <c r="G343">
        <f>F343-Dashboard!$B$4</f>
        <v>53936.964124999999</v>
      </c>
      <c r="H343">
        <f>2^(LOG(F343/Dashboard!$C$4,2)/LOG(Dashboard!$D$4/Dashboard!$C$4,2))-1</f>
        <v>1.0032146296920854</v>
      </c>
      <c r="I343" s="30" t="s">
        <v>247</v>
      </c>
      <c r="J343" s="29">
        <v>1.485001485001E-2</v>
      </c>
      <c r="P343" s="29">
        <v>1.485001485001E-2</v>
      </c>
      <c r="T343" s="39">
        <v>404</v>
      </c>
      <c r="V343" s="35">
        <v>40404</v>
      </c>
      <c r="W343" s="40">
        <v>1.0000495000495E-2</v>
      </c>
    </row>
    <row r="344" spans="1:23" x14ac:dyDescent="0.2">
      <c r="A344" s="14" t="s">
        <v>438</v>
      </c>
      <c r="B344" s="14" t="s">
        <v>443</v>
      </c>
      <c r="C344" s="15" t="s">
        <v>395</v>
      </c>
      <c r="D344" s="35">
        <v>15</v>
      </c>
      <c r="E344" s="35">
        <v>7</v>
      </c>
      <c r="F344">
        <v>60904.995999999999</v>
      </c>
      <c r="G344">
        <f>F344-Dashboard!$B$4</f>
        <v>60880.401124999997</v>
      </c>
      <c r="H344">
        <f>2^(LOG(F344/Dashboard!$C$4,2)/LOG(Dashboard!$D$4/Dashboard!$C$4,2))-1</f>
        <v>1.1122577406973497</v>
      </c>
      <c r="I344" s="14" t="s">
        <v>55</v>
      </c>
      <c r="O344" s="27">
        <v>1.485001485001E-2</v>
      </c>
      <c r="P344" s="29">
        <v>1.485001485001E-2</v>
      </c>
      <c r="T344" s="39">
        <v>404</v>
      </c>
      <c r="V344" s="35">
        <v>40404</v>
      </c>
      <c r="W344" s="40">
        <v>1.000198000198E-2</v>
      </c>
    </row>
    <row r="345" spans="1:23" x14ac:dyDescent="0.2">
      <c r="A345" s="14" t="s">
        <v>438</v>
      </c>
      <c r="B345" s="14" t="s">
        <v>443</v>
      </c>
      <c r="C345" s="15" t="s">
        <v>396</v>
      </c>
      <c r="D345" s="35">
        <v>15</v>
      </c>
      <c r="E345" s="35">
        <v>8</v>
      </c>
      <c r="F345">
        <v>67281.858999999997</v>
      </c>
      <c r="G345">
        <f>F345-Dashboard!$B$4</f>
        <v>67257.264125000002</v>
      </c>
      <c r="H345">
        <f>2^(LOG(F345/Dashboard!$C$4,2)/LOG(Dashboard!$D$4/Dashboard!$C$4,2))-1</f>
        <v>1.2063971413198371</v>
      </c>
      <c r="I345" s="14" t="s">
        <v>55</v>
      </c>
      <c r="O345" s="27">
        <v>1.485001485001E-2</v>
      </c>
      <c r="P345" s="29">
        <v>1.485001485001E-2</v>
      </c>
      <c r="T345" s="39">
        <v>404</v>
      </c>
      <c r="V345" s="35">
        <v>40404</v>
      </c>
      <c r="W345" s="40">
        <v>1.000198000198E-2</v>
      </c>
    </row>
    <row r="346" spans="1:23" x14ac:dyDescent="0.2">
      <c r="A346" s="14" t="s">
        <v>438</v>
      </c>
      <c r="B346" s="14" t="s">
        <v>443</v>
      </c>
      <c r="C346" s="15" t="s">
        <v>397</v>
      </c>
      <c r="D346" s="35">
        <v>15</v>
      </c>
      <c r="E346" s="35">
        <v>9</v>
      </c>
      <c r="F346">
        <v>25403.157999999999</v>
      </c>
      <c r="G346">
        <f>F346-Dashboard!$B$4</f>
        <v>25378.563125000001</v>
      </c>
      <c r="H346">
        <f>2^(LOG(F346/Dashboard!$C$4,2)/LOG(Dashboard!$D$4/Dashboard!$C$4,2))-1</f>
        <v>0.44028955321362395</v>
      </c>
      <c r="I346" s="31" t="s">
        <v>252</v>
      </c>
      <c r="J346" s="32">
        <v>1.485001485001E-2</v>
      </c>
      <c r="Q346" s="32">
        <v>1.485001485001E-2</v>
      </c>
      <c r="T346" s="39">
        <v>404</v>
      </c>
      <c r="V346" s="35">
        <v>40404</v>
      </c>
      <c r="W346" s="40">
        <v>1.0000495000495E-2</v>
      </c>
    </row>
    <row r="347" spans="1:23" x14ac:dyDescent="0.2">
      <c r="A347" s="14" t="s">
        <v>438</v>
      </c>
      <c r="B347" s="14" t="s">
        <v>443</v>
      </c>
      <c r="C347" s="15" t="s">
        <v>398</v>
      </c>
      <c r="D347" s="35">
        <v>15</v>
      </c>
      <c r="E347" s="35">
        <v>10</v>
      </c>
      <c r="F347">
        <v>24782.063999999998</v>
      </c>
      <c r="G347">
        <f>F347-Dashboard!$B$4</f>
        <v>24757.469125</v>
      </c>
      <c r="H347">
        <f>2^(LOG(F347/Dashboard!$C$4,2)/LOG(Dashboard!$D$4/Dashboard!$C$4,2))-1</f>
        <v>0.42476205974712067</v>
      </c>
      <c r="I347" s="31" t="s">
        <v>252</v>
      </c>
      <c r="J347" s="32">
        <v>1.485001485001E-2</v>
      </c>
      <c r="Q347" s="32">
        <v>1.485001485001E-2</v>
      </c>
      <c r="T347" s="39">
        <v>404</v>
      </c>
      <c r="V347" s="35">
        <v>40404</v>
      </c>
      <c r="W347" s="40">
        <v>1.0000495000495E-2</v>
      </c>
    </row>
    <row r="348" spans="1:23" x14ac:dyDescent="0.2">
      <c r="A348" s="14" t="s">
        <v>438</v>
      </c>
      <c r="B348" s="14" t="s">
        <v>443</v>
      </c>
      <c r="C348" s="15" t="s">
        <v>399</v>
      </c>
      <c r="D348" s="35">
        <v>15</v>
      </c>
      <c r="E348" s="35">
        <v>11</v>
      </c>
      <c r="F348">
        <v>10172.168</v>
      </c>
      <c r="G348">
        <f>F348-Dashboard!$B$4</f>
        <v>10147.573124999999</v>
      </c>
      <c r="H348">
        <f>2^(LOG(F348/Dashboard!$C$4,2)/LOG(Dashboard!$D$4/Dashboard!$C$4,2))-1</f>
        <v>-3.5287184543316918E-2</v>
      </c>
      <c r="I348" s="14" t="s">
        <v>55</v>
      </c>
      <c r="M348" s="21">
        <v>1.980001980002E-3</v>
      </c>
      <c r="Q348" s="32">
        <v>1.485001485001E-2</v>
      </c>
      <c r="T348" s="39">
        <v>404</v>
      </c>
      <c r="V348" s="35">
        <v>40404</v>
      </c>
      <c r="W348" s="40">
        <v>1.0001485001485001E-2</v>
      </c>
    </row>
    <row r="349" spans="1:23" x14ac:dyDescent="0.2">
      <c r="A349" s="14" t="s">
        <v>438</v>
      </c>
      <c r="B349" s="14" t="s">
        <v>443</v>
      </c>
      <c r="C349" s="15" t="s">
        <v>400</v>
      </c>
      <c r="D349" s="35">
        <v>15</v>
      </c>
      <c r="E349" s="35">
        <v>12</v>
      </c>
      <c r="F349">
        <v>15785.706</v>
      </c>
      <c r="G349">
        <f>F349-Dashboard!$B$4</f>
        <v>15761.111124999999</v>
      </c>
      <c r="H349">
        <f>2^(LOG(F349/Dashboard!$C$4,2)/LOG(Dashboard!$D$4/Dashboard!$C$4,2))-1</f>
        <v>0.16941975864412795</v>
      </c>
      <c r="I349" s="14" t="s">
        <v>55</v>
      </c>
      <c r="M349" s="21">
        <v>1.980001980002E-3</v>
      </c>
      <c r="Q349" s="32">
        <v>1.485001485001E-2</v>
      </c>
      <c r="T349" s="39">
        <v>404</v>
      </c>
      <c r="V349" s="35">
        <v>40404</v>
      </c>
      <c r="W349" s="40">
        <v>1.0001485001485001E-2</v>
      </c>
    </row>
    <row r="350" spans="1:23" x14ac:dyDescent="0.2">
      <c r="A350" s="14" t="s">
        <v>438</v>
      </c>
      <c r="B350" s="14" t="s">
        <v>443</v>
      </c>
      <c r="C350" s="15" t="s">
        <v>401</v>
      </c>
      <c r="D350" s="35">
        <v>15</v>
      </c>
      <c r="E350" s="35">
        <v>13</v>
      </c>
      <c r="F350">
        <v>18457.351999999999</v>
      </c>
      <c r="G350">
        <f>F350-Dashboard!$B$4</f>
        <v>18432.757125</v>
      </c>
      <c r="H350">
        <f>2^(LOG(F350/Dashboard!$C$4,2)/LOG(Dashboard!$D$4/Dashboard!$C$4,2))-1</f>
        <v>0.25229262364571303</v>
      </c>
      <c r="I350" s="14" t="s">
        <v>55</v>
      </c>
      <c r="K350" s="17">
        <v>0.1237501237501</v>
      </c>
      <c r="Q350" s="32">
        <v>1.485001485001E-2</v>
      </c>
      <c r="T350" s="39">
        <v>404</v>
      </c>
      <c r="V350" s="35">
        <v>40404</v>
      </c>
      <c r="W350" s="40">
        <v>1.0002970002969999E-2</v>
      </c>
    </row>
    <row r="351" spans="1:23" x14ac:dyDescent="0.2">
      <c r="A351" s="14" t="s">
        <v>438</v>
      </c>
      <c r="B351" s="14" t="s">
        <v>443</v>
      </c>
      <c r="C351" s="15" t="s">
        <v>402</v>
      </c>
      <c r="D351" s="35">
        <v>15</v>
      </c>
      <c r="E351" s="35">
        <v>14</v>
      </c>
      <c r="F351">
        <v>13886.87</v>
      </c>
      <c r="G351">
        <f>F351-Dashboard!$B$4</f>
        <v>13862.275125</v>
      </c>
      <c r="H351">
        <f>2^(LOG(F351/Dashboard!$C$4,2)/LOG(Dashboard!$D$4/Dashboard!$C$4,2))-1</f>
        <v>0.10559833683726261</v>
      </c>
      <c r="I351" s="14" t="s">
        <v>55</v>
      </c>
      <c r="K351" s="17">
        <v>0.1237501237501</v>
      </c>
      <c r="Q351" s="32">
        <v>1.485001485001E-2</v>
      </c>
      <c r="T351" s="39">
        <v>404</v>
      </c>
      <c r="V351" s="35">
        <v>40404</v>
      </c>
      <c r="W351" s="40">
        <v>1.0002970002969999E-2</v>
      </c>
    </row>
    <row r="352" spans="1:23" x14ac:dyDescent="0.2">
      <c r="A352" s="14" t="s">
        <v>438</v>
      </c>
      <c r="B352" s="14" t="s">
        <v>443</v>
      </c>
      <c r="C352" s="15" t="s">
        <v>403</v>
      </c>
      <c r="D352" s="35">
        <v>15</v>
      </c>
      <c r="E352" s="35">
        <v>15</v>
      </c>
      <c r="F352">
        <v>64584.141000000003</v>
      </c>
      <c r="G352">
        <f>F352-Dashboard!$B$4</f>
        <v>64559.546125000001</v>
      </c>
      <c r="H352">
        <f>2^(LOG(F352/Dashboard!$C$4,2)/LOG(Dashboard!$D$4/Dashboard!$C$4,2))-1</f>
        <v>1.1672119333383235</v>
      </c>
      <c r="I352" s="22" t="s">
        <v>60</v>
      </c>
      <c r="J352" s="23">
        <v>1.485001485001E-2</v>
      </c>
      <c r="R352" s="23">
        <v>1.485001485001E-2</v>
      </c>
      <c r="T352" s="39">
        <v>404</v>
      </c>
      <c r="V352" s="35">
        <v>40404</v>
      </c>
      <c r="W352" s="40">
        <v>1.0000495000495E-2</v>
      </c>
    </row>
    <row r="353" spans="1:23" x14ac:dyDescent="0.2">
      <c r="A353" s="14" t="s">
        <v>438</v>
      </c>
      <c r="B353" s="14" t="s">
        <v>443</v>
      </c>
      <c r="C353" s="15" t="s">
        <v>404</v>
      </c>
      <c r="D353" s="35">
        <v>15</v>
      </c>
      <c r="E353" s="35">
        <v>16</v>
      </c>
      <c r="F353">
        <v>52418.311999999998</v>
      </c>
      <c r="G353">
        <f>F353-Dashboard!$B$4</f>
        <v>52393.717124999996</v>
      </c>
      <c r="H353">
        <f>2^(LOG(F353/Dashboard!$C$4,2)/LOG(Dashboard!$D$4/Dashboard!$C$4,2))-1</f>
        <v>0.97792297200282863</v>
      </c>
      <c r="I353" s="22" t="s">
        <v>60</v>
      </c>
      <c r="J353" s="23">
        <v>1.485001485001E-2</v>
      </c>
      <c r="R353" s="23">
        <v>1.485001485001E-2</v>
      </c>
      <c r="T353" s="39">
        <v>404</v>
      </c>
      <c r="V353" s="35">
        <v>40404</v>
      </c>
      <c r="W353" s="40">
        <v>1.0000495000495E-2</v>
      </c>
    </row>
    <row r="354" spans="1:23" x14ac:dyDescent="0.2">
      <c r="A354" s="14" t="s">
        <v>438</v>
      </c>
      <c r="B354" s="14" t="s">
        <v>443</v>
      </c>
      <c r="C354" s="15" t="s">
        <v>405</v>
      </c>
      <c r="D354" s="35">
        <v>15</v>
      </c>
      <c r="E354" s="35">
        <v>17</v>
      </c>
      <c r="F354">
        <v>56922.417999999998</v>
      </c>
      <c r="G354">
        <f>F354-Dashboard!$B$4</f>
        <v>56897.823124999995</v>
      </c>
      <c r="H354">
        <f>2^(LOG(F354/Dashboard!$C$4,2)/LOG(Dashboard!$D$4/Dashboard!$C$4,2))-1</f>
        <v>1.0506244584372695</v>
      </c>
      <c r="I354" s="14" t="s">
        <v>55</v>
      </c>
      <c r="P354" s="29">
        <v>1.485001485001E-2</v>
      </c>
      <c r="R354" s="23">
        <v>1.485001485001E-2</v>
      </c>
      <c r="T354" s="39">
        <v>404</v>
      </c>
      <c r="V354" s="35">
        <v>40404</v>
      </c>
      <c r="W354" s="40">
        <v>1.000198000198E-2</v>
      </c>
    </row>
    <row r="355" spans="1:23" x14ac:dyDescent="0.2">
      <c r="A355" s="14" t="s">
        <v>438</v>
      </c>
      <c r="B355" s="14" t="s">
        <v>443</v>
      </c>
      <c r="C355" s="15" t="s">
        <v>406</v>
      </c>
      <c r="D355" s="35">
        <v>15</v>
      </c>
      <c r="E355" s="35">
        <v>18</v>
      </c>
      <c r="F355">
        <v>68637.835999999996</v>
      </c>
      <c r="G355">
        <f>F355-Dashboard!$B$4</f>
        <v>68613.241125</v>
      </c>
      <c r="H355">
        <f>2^(LOG(F355/Dashboard!$C$4,2)/LOG(Dashboard!$D$4/Dashboard!$C$4,2))-1</f>
        <v>1.2257598544673201</v>
      </c>
      <c r="I355" s="14" t="s">
        <v>55</v>
      </c>
      <c r="P355" s="29">
        <v>1.485001485001E-2</v>
      </c>
      <c r="R355" s="23">
        <v>1.485001485001E-2</v>
      </c>
      <c r="T355" s="39">
        <v>404</v>
      </c>
      <c r="V355" s="35">
        <v>40404</v>
      </c>
      <c r="W355" s="40">
        <v>1.000198000198E-2</v>
      </c>
    </row>
    <row r="356" spans="1:23" x14ac:dyDescent="0.2">
      <c r="A356" s="14" t="s">
        <v>438</v>
      </c>
      <c r="B356" s="14" t="s">
        <v>443</v>
      </c>
      <c r="C356" s="15" t="s">
        <v>407</v>
      </c>
      <c r="D356" s="35">
        <v>15</v>
      </c>
      <c r="E356" s="35">
        <v>19</v>
      </c>
      <c r="F356">
        <v>28155.403999999999</v>
      </c>
      <c r="G356">
        <f>F356-Dashboard!$B$4</f>
        <v>28130.809125</v>
      </c>
      <c r="H356">
        <f>2^(LOG(F356/Dashboard!$C$4,2)/LOG(Dashboard!$D$4/Dashboard!$C$4,2))-1</f>
        <v>0.50664985299015264</v>
      </c>
      <c r="I356" s="14" t="s">
        <v>55</v>
      </c>
      <c r="R356" s="23">
        <v>1.485001485001E-2</v>
      </c>
      <c r="S356" s="28">
        <v>1.485001485001E-2</v>
      </c>
      <c r="T356" s="39">
        <v>404</v>
      </c>
      <c r="V356" s="35">
        <v>40404</v>
      </c>
      <c r="W356" s="40">
        <v>1.000198000198E-2</v>
      </c>
    </row>
    <row r="357" spans="1:23" x14ac:dyDescent="0.2">
      <c r="A357" s="14" t="s">
        <v>438</v>
      </c>
      <c r="B357" s="14" t="s">
        <v>443</v>
      </c>
      <c r="C357" s="15" t="s">
        <v>408</v>
      </c>
      <c r="D357" s="35">
        <v>15</v>
      </c>
      <c r="E357" s="35">
        <v>20</v>
      </c>
      <c r="F357">
        <v>17869.447</v>
      </c>
      <c r="G357">
        <f>F357-Dashboard!$B$4</f>
        <v>17844.852125000001</v>
      </c>
      <c r="H357">
        <f>2^(LOG(F357/Dashboard!$C$4,2)/LOG(Dashboard!$D$4/Dashboard!$C$4,2))-1</f>
        <v>0.23466682219955981</v>
      </c>
      <c r="I357" s="14" t="s">
        <v>55</v>
      </c>
      <c r="R357" s="23">
        <v>1.485001485001E-2</v>
      </c>
      <c r="S357" s="28">
        <v>1.485001485001E-2</v>
      </c>
      <c r="T357" s="39">
        <v>404</v>
      </c>
      <c r="V357" s="35">
        <v>40404</v>
      </c>
      <c r="W357" s="40">
        <v>1.000198000198E-2</v>
      </c>
    </row>
    <row r="358" spans="1:23" x14ac:dyDescent="0.2">
      <c r="A358" s="14" t="s">
        <v>438</v>
      </c>
      <c r="B358" s="14" t="s">
        <v>443</v>
      </c>
      <c r="C358" s="15" t="s">
        <v>409</v>
      </c>
      <c r="D358" s="35">
        <v>15</v>
      </c>
      <c r="E358" s="35">
        <v>21</v>
      </c>
      <c r="F358">
        <v>21885.215</v>
      </c>
      <c r="G358">
        <f>F358-Dashboard!$B$4</f>
        <v>21860.620125000001</v>
      </c>
      <c r="H358">
        <f>2^(LOG(F358/Dashboard!$C$4,2)/LOG(Dashboard!$D$4/Dashboard!$C$4,2))-1</f>
        <v>0.34927937309334123</v>
      </c>
      <c r="I358" s="33" t="s">
        <v>265</v>
      </c>
      <c r="J358" s="28">
        <v>1.485001485001E-2</v>
      </c>
      <c r="S358" s="28">
        <v>1.485001485001E-2</v>
      </c>
      <c r="T358" s="39">
        <v>404</v>
      </c>
      <c r="V358" s="35">
        <v>40404</v>
      </c>
      <c r="W358" s="40">
        <v>1.0000495000495E-2</v>
      </c>
    </row>
    <row r="359" spans="1:23" x14ac:dyDescent="0.2">
      <c r="A359" s="14" t="s">
        <v>438</v>
      </c>
      <c r="B359" s="14" t="s">
        <v>443</v>
      </c>
      <c r="C359" s="15" t="s">
        <v>410</v>
      </c>
      <c r="D359" s="35">
        <v>15</v>
      </c>
      <c r="E359" s="35">
        <v>22</v>
      </c>
      <c r="F359">
        <v>31765.800999999999</v>
      </c>
      <c r="G359">
        <f>F359-Dashboard!$B$4</f>
        <v>31741.206125000001</v>
      </c>
      <c r="H359">
        <f>2^(LOG(F359/Dashboard!$C$4,2)/LOG(Dashboard!$D$4/Dashboard!$C$4,2))-1</f>
        <v>0.58839002402242424</v>
      </c>
      <c r="I359" s="33" t="s">
        <v>265</v>
      </c>
      <c r="J359" s="28">
        <v>1.485001485001E-2</v>
      </c>
      <c r="S359" s="28">
        <v>1.485001485001E-2</v>
      </c>
      <c r="T359" s="39">
        <v>404</v>
      </c>
      <c r="V359" s="35">
        <v>40404</v>
      </c>
      <c r="W359" s="40">
        <v>1.0000495000495E-2</v>
      </c>
    </row>
    <row r="360" spans="1:23" x14ac:dyDescent="0.2">
      <c r="A360" s="14" t="s">
        <v>438</v>
      </c>
      <c r="B360" s="14" t="s">
        <v>443</v>
      </c>
      <c r="C360" s="15" t="s">
        <v>411</v>
      </c>
      <c r="D360" s="35">
        <v>15</v>
      </c>
      <c r="E360" s="35">
        <v>23</v>
      </c>
      <c r="F360">
        <v>29324.101999999999</v>
      </c>
      <c r="G360">
        <f>F360-Dashboard!$B$4</f>
        <v>29299.507125</v>
      </c>
      <c r="H360">
        <f>2^(LOG(F360/Dashboard!$C$4,2)/LOG(Dashboard!$D$4/Dashboard!$C$4,2))-1</f>
        <v>0.53372270160558388</v>
      </c>
      <c r="I360" s="14" t="s">
        <v>55</v>
      </c>
      <c r="P360" s="29">
        <v>1.485001485001E-2</v>
      </c>
      <c r="S360" s="28">
        <v>1.485001485001E-2</v>
      </c>
      <c r="T360" s="39">
        <v>404</v>
      </c>
      <c r="V360" s="35">
        <v>40404</v>
      </c>
      <c r="W360" s="40">
        <v>1.000198000198E-2</v>
      </c>
    </row>
    <row r="361" spans="1:23" x14ac:dyDescent="0.2">
      <c r="A361" s="14" t="s">
        <v>438</v>
      </c>
      <c r="B361" s="14" t="s">
        <v>443</v>
      </c>
      <c r="C361" s="15" t="s">
        <v>412</v>
      </c>
      <c r="D361" s="35">
        <v>15</v>
      </c>
      <c r="E361" s="35">
        <v>24</v>
      </c>
      <c r="F361">
        <v>28712.49</v>
      </c>
      <c r="G361">
        <f>F361-Dashboard!$B$4</f>
        <v>28687.895125000003</v>
      </c>
      <c r="H361">
        <f>2^(LOG(F361/Dashboard!$C$4,2)/LOG(Dashboard!$D$4/Dashboard!$C$4,2))-1</f>
        <v>0.51963196029418679</v>
      </c>
      <c r="I361" s="14" t="s">
        <v>55</v>
      </c>
      <c r="P361" s="29">
        <v>1.485001485001E-2</v>
      </c>
      <c r="S361" s="28">
        <v>1.485001485001E-2</v>
      </c>
      <c r="T361" s="39">
        <v>404</v>
      </c>
      <c r="V361" s="35">
        <v>40404</v>
      </c>
      <c r="W361" s="40">
        <v>1.000198000198E-2</v>
      </c>
    </row>
    <row r="362" spans="1:23" x14ac:dyDescent="0.2">
      <c r="A362" s="14" t="s">
        <v>438</v>
      </c>
      <c r="B362" s="14" t="s">
        <v>443</v>
      </c>
      <c r="C362" s="15" t="s">
        <v>413</v>
      </c>
      <c r="D362" s="35">
        <v>16</v>
      </c>
      <c r="E362" s="35">
        <v>1</v>
      </c>
      <c r="F362">
        <v>73606.577999999994</v>
      </c>
      <c r="G362">
        <f>F362-Dashboard!$B$4</f>
        <v>73581.983124999999</v>
      </c>
      <c r="H362">
        <f>2^(LOG(F362/Dashboard!$C$4,2)/LOG(Dashboard!$D$4/Dashboard!$C$4,2))-1</f>
        <v>1.2949315501659089</v>
      </c>
      <c r="I362" s="14" t="s">
        <v>55</v>
      </c>
      <c r="N362" s="25">
        <v>4.950004950005E-3</v>
      </c>
      <c r="O362" s="27">
        <v>4.950004950005E-3</v>
      </c>
      <c r="T362" s="39">
        <v>404</v>
      </c>
      <c r="V362" s="35">
        <v>40404</v>
      </c>
      <c r="W362" s="40">
        <v>0.01</v>
      </c>
    </row>
    <row r="363" spans="1:23" x14ac:dyDescent="0.2">
      <c r="A363" s="14" t="s">
        <v>438</v>
      </c>
      <c r="B363" s="14" t="s">
        <v>443</v>
      </c>
      <c r="C363" s="15" t="s">
        <v>414</v>
      </c>
      <c r="D363" s="35">
        <v>16</v>
      </c>
      <c r="E363" s="35">
        <v>2</v>
      </c>
      <c r="F363">
        <v>61796.336000000003</v>
      </c>
      <c r="G363">
        <f>F363-Dashboard!$B$4</f>
        <v>61771.741125</v>
      </c>
      <c r="H363">
        <f>2^(LOG(F363/Dashboard!$C$4,2)/LOG(Dashboard!$D$4/Dashboard!$C$4,2))-1</f>
        <v>1.1257389983963026</v>
      </c>
      <c r="I363" s="14" t="s">
        <v>55</v>
      </c>
      <c r="N363" s="25">
        <v>4.950004950005E-3</v>
      </c>
      <c r="O363" s="27">
        <v>4.950004950005E-3</v>
      </c>
      <c r="T363" s="39">
        <v>404</v>
      </c>
      <c r="V363" s="35">
        <v>40404</v>
      </c>
      <c r="W363" s="40">
        <v>0.01</v>
      </c>
    </row>
    <row r="364" spans="1:23" x14ac:dyDescent="0.2">
      <c r="A364" s="14" t="s">
        <v>438</v>
      </c>
      <c r="B364" s="14" t="s">
        <v>443</v>
      </c>
      <c r="C364" s="15" t="s">
        <v>415</v>
      </c>
      <c r="D364" s="35">
        <v>16</v>
      </c>
      <c r="E364" s="35">
        <v>3</v>
      </c>
      <c r="F364">
        <v>51398.961000000003</v>
      </c>
      <c r="G364">
        <f>F364-Dashboard!$B$4</f>
        <v>51374.366125</v>
      </c>
      <c r="H364">
        <f>2^(LOG(F364/Dashboard!$C$4,2)/LOG(Dashboard!$D$4/Dashboard!$C$4,2))-1</f>
        <v>0.96098696726340349</v>
      </c>
      <c r="I364" s="14" t="s">
        <v>55</v>
      </c>
      <c r="N364" s="25">
        <v>4.950004950005E-3</v>
      </c>
      <c r="P364" s="29">
        <v>4.950004950005E-3</v>
      </c>
      <c r="T364" s="39">
        <v>404</v>
      </c>
      <c r="V364" s="35">
        <v>40404</v>
      </c>
      <c r="W364" s="40">
        <v>0.01</v>
      </c>
    </row>
    <row r="365" spans="1:23" x14ac:dyDescent="0.2">
      <c r="A365" s="14" t="s">
        <v>438</v>
      </c>
      <c r="B365" s="14" t="s">
        <v>443</v>
      </c>
      <c r="C365" s="15" t="s">
        <v>416</v>
      </c>
      <c r="D365" s="35">
        <v>16</v>
      </c>
      <c r="E365" s="35">
        <v>4</v>
      </c>
      <c r="F365">
        <v>66087.085999999996</v>
      </c>
      <c r="G365">
        <f>F365-Dashboard!$B$4</f>
        <v>66062.491125</v>
      </c>
      <c r="H365">
        <f>2^(LOG(F365/Dashboard!$C$4,2)/LOG(Dashboard!$D$4/Dashboard!$C$4,2))-1</f>
        <v>1.189153742037917</v>
      </c>
      <c r="I365" s="14" t="s">
        <v>55</v>
      </c>
      <c r="N365" s="25">
        <v>4.950004950005E-3</v>
      </c>
      <c r="P365" s="29">
        <v>4.950004950005E-3</v>
      </c>
      <c r="T365" s="39">
        <v>404</v>
      </c>
      <c r="V365" s="35">
        <v>40404</v>
      </c>
      <c r="W365" s="40">
        <v>0.01</v>
      </c>
    </row>
    <row r="366" spans="1:23" x14ac:dyDescent="0.2">
      <c r="A366" s="14" t="s">
        <v>438</v>
      </c>
      <c r="B366" s="14" t="s">
        <v>443</v>
      </c>
      <c r="C366" s="15" t="s">
        <v>417</v>
      </c>
      <c r="D366" s="35">
        <v>16</v>
      </c>
      <c r="E366" s="35">
        <v>5</v>
      </c>
      <c r="F366">
        <v>74493.172000000006</v>
      </c>
      <c r="G366">
        <f>F366-Dashboard!$B$4</f>
        <v>74468.577125000011</v>
      </c>
      <c r="H366">
        <f>2^(LOG(F366/Dashboard!$C$4,2)/LOG(Dashboard!$D$4/Dashboard!$C$4,2))-1</f>
        <v>1.306995342966121</v>
      </c>
      <c r="I366" s="30" t="s">
        <v>247</v>
      </c>
      <c r="J366" s="29">
        <v>4.950004950005E-3</v>
      </c>
      <c r="P366" s="29">
        <v>4.950004950005E-3</v>
      </c>
      <c r="T366" s="39">
        <v>404</v>
      </c>
      <c r="V366" s="35">
        <v>40404</v>
      </c>
      <c r="W366" s="40">
        <v>9.9995049995050007E-3</v>
      </c>
    </row>
    <row r="367" spans="1:23" x14ac:dyDescent="0.2">
      <c r="A367" s="14" t="s">
        <v>438</v>
      </c>
      <c r="B367" s="14" t="s">
        <v>443</v>
      </c>
      <c r="C367" s="15" t="s">
        <v>418</v>
      </c>
      <c r="D367" s="35">
        <v>16</v>
      </c>
      <c r="E367" s="35">
        <v>6</v>
      </c>
      <c r="F367">
        <v>70140.781000000003</v>
      </c>
      <c r="G367">
        <f>F367-Dashboard!$B$4</f>
        <v>70116.186125000007</v>
      </c>
      <c r="H367">
        <f>2^(LOG(F367/Dashboard!$C$4,2)/LOG(Dashboard!$D$4/Dashboard!$C$4,2))-1</f>
        <v>1.2469716083472804</v>
      </c>
      <c r="I367" s="30" t="s">
        <v>247</v>
      </c>
      <c r="J367" s="29">
        <v>4.950004950005E-3</v>
      </c>
      <c r="P367" s="29">
        <v>4.950004950005E-3</v>
      </c>
      <c r="T367" s="39">
        <v>404</v>
      </c>
      <c r="V367" s="35">
        <v>40404</v>
      </c>
      <c r="W367" s="40">
        <v>9.9995049995050007E-3</v>
      </c>
    </row>
    <row r="368" spans="1:23" x14ac:dyDescent="0.2">
      <c r="A368" s="14" t="s">
        <v>438</v>
      </c>
      <c r="B368" s="14" t="s">
        <v>443</v>
      </c>
      <c r="C368" s="15" t="s">
        <v>419</v>
      </c>
      <c r="D368" s="35">
        <v>16</v>
      </c>
      <c r="E368" s="35">
        <v>7</v>
      </c>
      <c r="F368">
        <v>63515.008000000002</v>
      </c>
      <c r="G368">
        <f>F368-Dashboard!$B$4</f>
        <v>63490.413124999999</v>
      </c>
      <c r="H368">
        <f>2^(LOG(F368/Dashboard!$C$4,2)/LOG(Dashboard!$D$4/Dashboard!$C$4,2))-1</f>
        <v>1.1514281847687649</v>
      </c>
      <c r="I368" s="14" t="s">
        <v>55</v>
      </c>
      <c r="O368" s="27">
        <v>4.950004950005E-3</v>
      </c>
      <c r="P368" s="29">
        <v>4.950004950005E-3</v>
      </c>
      <c r="T368" s="39">
        <v>404</v>
      </c>
      <c r="V368" s="35">
        <v>40404</v>
      </c>
      <c r="W368" s="40">
        <v>0.01</v>
      </c>
    </row>
    <row r="369" spans="1:23" x14ac:dyDescent="0.2">
      <c r="A369" s="14" t="s">
        <v>438</v>
      </c>
      <c r="B369" s="14" t="s">
        <v>443</v>
      </c>
      <c r="C369" s="15" t="s">
        <v>420</v>
      </c>
      <c r="D369" s="35">
        <v>16</v>
      </c>
      <c r="E369" s="35">
        <v>8</v>
      </c>
      <c r="F369">
        <v>67720.422000000006</v>
      </c>
      <c r="G369">
        <f>F369-Dashboard!$B$4</f>
        <v>67695.827125000011</v>
      </c>
      <c r="H369">
        <f>2^(LOG(F369/Dashboard!$C$4,2)/LOG(Dashboard!$D$4/Dashboard!$C$4,2))-1</f>
        <v>1.2126834186208804</v>
      </c>
      <c r="I369" s="14" t="s">
        <v>55</v>
      </c>
      <c r="O369" s="27">
        <v>4.950004950005E-3</v>
      </c>
      <c r="P369" s="29">
        <v>4.950004950005E-3</v>
      </c>
      <c r="T369" s="39">
        <v>404</v>
      </c>
      <c r="V369" s="35">
        <v>40404</v>
      </c>
      <c r="W369" s="40">
        <v>0.01</v>
      </c>
    </row>
    <row r="370" spans="1:23" x14ac:dyDescent="0.2">
      <c r="A370" s="14" t="s">
        <v>438</v>
      </c>
      <c r="B370" s="14" t="s">
        <v>443</v>
      </c>
      <c r="C370" s="15" t="s">
        <v>421</v>
      </c>
      <c r="D370" s="35">
        <v>16</v>
      </c>
      <c r="E370" s="35">
        <v>9</v>
      </c>
      <c r="F370">
        <v>38865.695</v>
      </c>
      <c r="G370">
        <f>F370-Dashboard!$B$4</f>
        <v>38841.100124999997</v>
      </c>
      <c r="H370">
        <f>2^(LOG(F370/Dashboard!$C$4,2)/LOG(Dashboard!$D$4/Dashboard!$C$4,2))-1</f>
        <v>0.73508043146376978</v>
      </c>
      <c r="I370" s="31" t="s">
        <v>252</v>
      </c>
      <c r="J370" s="32">
        <v>4.950004950005E-3</v>
      </c>
      <c r="Q370" s="32">
        <v>4.950004950005E-3</v>
      </c>
      <c r="T370" s="39">
        <v>404</v>
      </c>
      <c r="V370" s="35">
        <v>40404</v>
      </c>
      <c r="W370" s="40">
        <v>9.9995049995050007E-3</v>
      </c>
    </row>
    <row r="371" spans="1:23" x14ac:dyDescent="0.2">
      <c r="A371" s="14" t="s">
        <v>438</v>
      </c>
      <c r="B371" s="14" t="s">
        <v>443</v>
      </c>
      <c r="C371" s="15" t="s">
        <v>422</v>
      </c>
      <c r="D371" s="35">
        <v>16</v>
      </c>
      <c r="E371" s="35">
        <v>10</v>
      </c>
      <c r="F371">
        <v>57823.237999999998</v>
      </c>
      <c r="G371">
        <f>F371-Dashboard!$B$4</f>
        <v>57798.643124999995</v>
      </c>
      <c r="H371">
        <f>2^(LOG(F371/Dashboard!$C$4,2)/LOG(Dashboard!$D$4/Dashboard!$C$4,2))-1</f>
        <v>1.0647723000050249</v>
      </c>
      <c r="I371" s="31" t="s">
        <v>252</v>
      </c>
      <c r="J371" s="32">
        <v>4.950004950005E-3</v>
      </c>
      <c r="Q371" s="32">
        <v>4.950004950005E-3</v>
      </c>
      <c r="T371" s="39">
        <v>404</v>
      </c>
      <c r="V371" s="35">
        <v>40404</v>
      </c>
      <c r="W371" s="40">
        <v>9.9995049995050007E-3</v>
      </c>
    </row>
    <row r="372" spans="1:23" x14ac:dyDescent="0.2">
      <c r="A372" s="14" t="s">
        <v>438</v>
      </c>
      <c r="B372" s="14" t="s">
        <v>443</v>
      </c>
      <c r="C372" s="15" t="s">
        <v>423</v>
      </c>
      <c r="D372" s="35">
        <v>16</v>
      </c>
      <c r="E372" s="35">
        <v>11</v>
      </c>
      <c r="F372">
        <v>58463.296999999999</v>
      </c>
      <c r="G372">
        <f>F372-Dashboard!$B$4</f>
        <v>58438.702124999996</v>
      </c>
      <c r="H372">
        <f>2^(LOG(F372/Dashboard!$C$4,2)/LOG(Dashboard!$D$4/Dashboard!$C$4,2))-1</f>
        <v>1.0747496178681635</v>
      </c>
      <c r="I372" s="14" t="s">
        <v>55</v>
      </c>
      <c r="M372" s="21">
        <v>6.435006435006E-4</v>
      </c>
      <c r="Q372" s="32">
        <v>4.950004950005E-3</v>
      </c>
      <c r="T372" s="39">
        <v>404</v>
      </c>
      <c r="V372" s="35">
        <v>40404</v>
      </c>
      <c r="W372" s="40">
        <v>9.9998267498267492E-3</v>
      </c>
    </row>
    <row r="373" spans="1:23" x14ac:dyDescent="0.2">
      <c r="A373" s="14" t="s">
        <v>438</v>
      </c>
      <c r="B373" s="14" t="s">
        <v>443</v>
      </c>
      <c r="C373" s="15" t="s">
        <v>424</v>
      </c>
      <c r="D373" s="35">
        <v>16</v>
      </c>
      <c r="E373" s="35">
        <v>12</v>
      </c>
      <c r="F373">
        <v>51892.042999999998</v>
      </c>
      <c r="G373">
        <f>F373-Dashboard!$B$4</f>
        <v>51867.448124999995</v>
      </c>
      <c r="H373">
        <f>2^(LOG(F373/Dashboard!$C$4,2)/LOG(Dashboard!$D$4/Dashboard!$C$4,2))-1</f>
        <v>0.96920262458089179</v>
      </c>
      <c r="I373" s="14" t="s">
        <v>55</v>
      </c>
      <c r="M373" s="21">
        <v>6.435006435006E-4</v>
      </c>
      <c r="Q373" s="32">
        <v>4.950004950005E-3</v>
      </c>
      <c r="T373" s="39">
        <v>404</v>
      </c>
      <c r="V373" s="35">
        <v>40404</v>
      </c>
      <c r="W373" s="40">
        <v>9.9998267498267492E-3</v>
      </c>
    </row>
    <row r="374" spans="1:23" x14ac:dyDescent="0.2">
      <c r="A374" s="14" t="s">
        <v>438</v>
      </c>
      <c r="B374" s="14" t="s">
        <v>443</v>
      </c>
      <c r="C374" s="15" t="s">
        <v>425</v>
      </c>
      <c r="D374" s="35">
        <v>16</v>
      </c>
      <c r="E374" s="35">
        <v>13</v>
      </c>
      <c r="F374">
        <v>68685.241999999998</v>
      </c>
      <c r="G374">
        <f>F374-Dashboard!$B$4</f>
        <v>68660.647125000003</v>
      </c>
      <c r="H374">
        <f>2^(LOG(F374/Dashboard!$C$4,2)/LOG(Dashboard!$D$4/Dashboard!$C$4,2))-1</f>
        <v>1.2264328826527713</v>
      </c>
      <c r="I374" s="14" t="s">
        <v>55</v>
      </c>
      <c r="K374" s="17">
        <v>2.475002475002E-2</v>
      </c>
      <c r="Q374" s="32">
        <v>4.950004950005E-3</v>
      </c>
      <c r="T374" s="39">
        <v>404</v>
      </c>
      <c r="V374" s="35">
        <v>40404</v>
      </c>
      <c r="W374" s="40">
        <v>0.01</v>
      </c>
    </row>
    <row r="375" spans="1:23" x14ac:dyDescent="0.2">
      <c r="A375" s="14" t="s">
        <v>438</v>
      </c>
      <c r="B375" s="14" t="s">
        <v>443</v>
      </c>
      <c r="C375" s="15" t="s">
        <v>426</v>
      </c>
      <c r="D375" s="35">
        <v>16</v>
      </c>
      <c r="E375" s="35">
        <v>14</v>
      </c>
      <c r="F375">
        <v>35881.129000000001</v>
      </c>
      <c r="G375">
        <f>F375-Dashboard!$B$4</f>
        <v>35856.534124999998</v>
      </c>
      <c r="H375">
        <f>2^(LOG(F375/Dashboard!$C$4,2)/LOG(Dashboard!$D$4/Dashboard!$C$4,2))-1</f>
        <v>0.67542319675393925</v>
      </c>
      <c r="I375" s="14" t="s">
        <v>55</v>
      </c>
      <c r="K375" s="17">
        <v>2.475002475002E-2</v>
      </c>
      <c r="Q375" s="32">
        <v>4.950004950005E-3</v>
      </c>
      <c r="T375" s="39">
        <v>404</v>
      </c>
      <c r="V375" s="35">
        <v>40404</v>
      </c>
      <c r="W375" s="40">
        <v>0.01</v>
      </c>
    </row>
    <row r="376" spans="1:23" x14ac:dyDescent="0.2">
      <c r="A376" s="14" t="s">
        <v>438</v>
      </c>
      <c r="B376" s="14" t="s">
        <v>443</v>
      </c>
      <c r="C376" s="15" t="s">
        <v>427</v>
      </c>
      <c r="D376" s="35">
        <v>16</v>
      </c>
      <c r="E376" s="35">
        <v>15</v>
      </c>
      <c r="F376">
        <v>60193.82</v>
      </c>
      <c r="G376">
        <f>F376-Dashboard!$B$4</f>
        <v>60169.225124999997</v>
      </c>
      <c r="H376">
        <f>2^(LOG(F376/Dashboard!$C$4,2)/LOG(Dashboard!$D$4/Dashboard!$C$4,2))-1</f>
        <v>1.1014216603105806</v>
      </c>
      <c r="I376" s="22" t="s">
        <v>60</v>
      </c>
      <c r="J376" s="23">
        <v>4.950004950005E-3</v>
      </c>
      <c r="R376" s="23">
        <v>4.950004950005E-3</v>
      </c>
      <c r="T376" s="39">
        <v>404</v>
      </c>
      <c r="V376" s="35">
        <v>40404</v>
      </c>
      <c r="W376" s="40">
        <v>9.9995049995050007E-3</v>
      </c>
    </row>
    <row r="377" spans="1:23" x14ac:dyDescent="0.2">
      <c r="A377" s="14" t="s">
        <v>438</v>
      </c>
      <c r="B377" s="14" t="s">
        <v>443</v>
      </c>
      <c r="C377" s="15" t="s">
        <v>428</v>
      </c>
      <c r="D377" s="35">
        <v>16</v>
      </c>
      <c r="E377" s="35">
        <v>16</v>
      </c>
      <c r="F377">
        <v>60523.332000000002</v>
      </c>
      <c r="G377">
        <f>F377-Dashboard!$B$4</f>
        <v>60498.737125</v>
      </c>
      <c r="H377">
        <f>2^(LOG(F377/Dashboard!$C$4,2)/LOG(Dashboard!$D$4/Dashboard!$C$4,2))-1</f>
        <v>1.1064512810972791</v>
      </c>
      <c r="I377" s="22" t="s">
        <v>60</v>
      </c>
      <c r="J377" s="23">
        <v>4.950004950005E-3</v>
      </c>
      <c r="R377" s="23">
        <v>4.950004950005E-3</v>
      </c>
      <c r="T377" s="39">
        <v>404</v>
      </c>
      <c r="V377" s="35">
        <v>40404</v>
      </c>
      <c r="W377" s="40">
        <v>9.9995049995050007E-3</v>
      </c>
    </row>
    <row r="378" spans="1:23" x14ac:dyDescent="0.2">
      <c r="A378" s="14" t="s">
        <v>438</v>
      </c>
      <c r="B378" s="14" t="s">
        <v>443</v>
      </c>
      <c r="C378" s="15" t="s">
        <v>429</v>
      </c>
      <c r="D378" s="35">
        <v>16</v>
      </c>
      <c r="E378" s="35">
        <v>17</v>
      </c>
      <c r="F378">
        <v>71382.968999999997</v>
      </c>
      <c r="G378">
        <f>F378-Dashboard!$B$4</f>
        <v>71358.374125000002</v>
      </c>
      <c r="H378">
        <f>2^(LOG(F378/Dashboard!$C$4,2)/LOG(Dashboard!$D$4/Dashboard!$C$4,2))-1</f>
        <v>1.264311107920006</v>
      </c>
      <c r="I378" s="14" t="s">
        <v>55</v>
      </c>
      <c r="P378" s="29">
        <v>4.950004950005E-3</v>
      </c>
      <c r="R378" s="23">
        <v>4.950004950005E-3</v>
      </c>
      <c r="T378" s="39">
        <v>404</v>
      </c>
      <c r="V378" s="35">
        <v>40404</v>
      </c>
      <c r="W378" s="40">
        <v>0.01</v>
      </c>
    </row>
    <row r="379" spans="1:23" x14ac:dyDescent="0.2">
      <c r="A379" s="14" t="s">
        <v>438</v>
      </c>
      <c r="B379" s="14" t="s">
        <v>443</v>
      </c>
      <c r="C379" s="15" t="s">
        <v>430</v>
      </c>
      <c r="D379" s="35">
        <v>16</v>
      </c>
      <c r="E379" s="35">
        <v>18</v>
      </c>
      <c r="F379">
        <v>69578.952999999994</v>
      </c>
      <c r="G379">
        <f>F379-Dashboard!$B$4</f>
        <v>69554.358124999999</v>
      </c>
      <c r="H379">
        <f>2^(LOG(F379/Dashboard!$C$4,2)/LOG(Dashboard!$D$4/Dashboard!$C$4,2))-1</f>
        <v>1.239072454820298</v>
      </c>
      <c r="I379" s="14" t="s">
        <v>55</v>
      </c>
      <c r="P379" s="29">
        <v>4.950004950005E-3</v>
      </c>
      <c r="R379" s="23">
        <v>4.950004950005E-3</v>
      </c>
      <c r="T379" s="39">
        <v>404</v>
      </c>
      <c r="V379" s="35">
        <v>40404</v>
      </c>
      <c r="W379" s="40">
        <v>0.01</v>
      </c>
    </row>
    <row r="380" spans="1:23" x14ac:dyDescent="0.2">
      <c r="A380" s="14" t="s">
        <v>438</v>
      </c>
      <c r="B380" s="14" t="s">
        <v>443</v>
      </c>
      <c r="C380" s="15" t="s">
        <v>431</v>
      </c>
      <c r="D380" s="35">
        <v>16</v>
      </c>
      <c r="E380" s="35">
        <v>19</v>
      </c>
      <c r="F380">
        <v>44161.574000000001</v>
      </c>
      <c r="G380">
        <f>F380-Dashboard!$B$4</f>
        <v>44136.979124999998</v>
      </c>
      <c r="H380">
        <f>2^(LOG(F380/Dashboard!$C$4,2)/LOG(Dashboard!$D$4/Dashboard!$C$4,2))-1</f>
        <v>0.83490324892109147</v>
      </c>
      <c r="I380" s="14" t="s">
        <v>55</v>
      </c>
      <c r="R380" s="23">
        <v>4.950004950005E-3</v>
      </c>
      <c r="S380" s="28">
        <v>4.950004950005E-3</v>
      </c>
      <c r="T380" s="39">
        <v>404</v>
      </c>
      <c r="V380" s="35">
        <v>40404</v>
      </c>
      <c r="W380" s="40">
        <v>0.01</v>
      </c>
    </row>
    <row r="381" spans="1:23" x14ac:dyDescent="0.2">
      <c r="A381" s="14" t="s">
        <v>438</v>
      </c>
      <c r="B381" s="14" t="s">
        <v>443</v>
      </c>
      <c r="C381" s="15" t="s">
        <v>432</v>
      </c>
      <c r="D381" s="35">
        <v>16</v>
      </c>
      <c r="E381" s="35">
        <v>20</v>
      </c>
      <c r="F381">
        <v>56450.671999999999</v>
      </c>
      <c r="G381">
        <f>F381-Dashboard!$B$4</f>
        <v>56426.077124999996</v>
      </c>
      <c r="H381">
        <f>2^(LOG(F381/Dashboard!$C$4,2)/LOG(Dashboard!$D$4/Dashboard!$C$4,2))-1</f>
        <v>1.043165206213065</v>
      </c>
      <c r="I381" s="14" t="s">
        <v>55</v>
      </c>
      <c r="R381" s="23">
        <v>4.950004950005E-3</v>
      </c>
      <c r="S381" s="28">
        <v>4.950004950005E-3</v>
      </c>
      <c r="T381" s="39">
        <v>404</v>
      </c>
      <c r="V381" s="35">
        <v>40404</v>
      </c>
      <c r="W381" s="40">
        <v>0.01</v>
      </c>
    </row>
    <row r="382" spans="1:23" x14ac:dyDescent="0.2">
      <c r="A382" s="14" t="s">
        <v>438</v>
      </c>
      <c r="B382" s="14" t="s">
        <v>443</v>
      </c>
      <c r="C382" s="15" t="s">
        <v>433</v>
      </c>
      <c r="D382" s="35">
        <v>16</v>
      </c>
      <c r="E382" s="35">
        <v>21</v>
      </c>
      <c r="F382">
        <v>60440.358999999997</v>
      </c>
      <c r="G382">
        <f>F382-Dashboard!$B$4</f>
        <v>60415.764124999994</v>
      </c>
      <c r="H382">
        <f>2^(LOG(F382/Dashboard!$C$4,2)/LOG(Dashboard!$D$4/Dashboard!$C$4,2))-1</f>
        <v>1.1051862467912072</v>
      </c>
      <c r="I382" s="33" t="s">
        <v>265</v>
      </c>
      <c r="J382" s="28">
        <v>4.950004950005E-3</v>
      </c>
      <c r="S382" s="28">
        <v>4.950004950005E-3</v>
      </c>
      <c r="T382" s="39">
        <v>404</v>
      </c>
      <c r="V382" s="35">
        <v>40404</v>
      </c>
      <c r="W382" s="40">
        <v>9.9995049995050007E-3</v>
      </c>
    </row>
    <row r="383" spans="1:23" x14ac:dyDescent="0.2">
      <c r="A383" s="14" t="s">
        <v>438</v>
      </c>
      <c r="B383" s="14" t="s">
        <v>443</v>
      </c>
      <c r="C383" s="15" t="s">
        <v>434</v>
      </c>
      <c r="D383" s="35">
        <v>16</v>
      </c>
      <c r="E383" s="35">
        <v>22</v>
      </c>
      <c r="F383">
        <v>47904.722999999998</v>
      </c>
      <c r="G383">
        <f>F383-Dashboard!$B$4</f>
        <v>47880.128124999996</v>
      </c>
      <c r="H383">
        <f>2^(LOG(F383/Dashboard!$C$4,2)/LOG(Dashboard!$D$4/Dashboard!$C$4,2))-1</f>
        <v>0.90145320526011696</v>
      </c>
      <c r="I383" s="33" t="s">
        <v>265</v>
      </c>
      <c r="J383" s="28">
        <v>4.950004950005E-3</v>
      </c>
      <c r="S383" s="28">
        <v>4.950004950005E-3</v>
      </c>
      <c r="T383" s="39">
        <v>404</v>
      </c>
      <c r="V383" s="35">
        <v>40404</v>
      </c>
      <c r="W383" s="40">
        <v>9.9995049995050007E-3</v>
      </c>
    </row>
    <row r="384" spans="1:23" x14ac:dyDescent="0.2">
      <c r="A384" s="14" t="s">
        <v>438</v>
      </c>
      <c r="B384" s="14" t="s">
        <v>443</v>
      </c>
      <c r="C384" s="15" t="s">
        <v>435</v>
      </c>
      <c r="D384" s="35">
        <v>16</v>
      </c>
      <c r="E384" s="35">
        <v>23</v>
      </c>
      <c r="F384">
        <v>56422.226999999999</v>
      </c>
      <c r="G384">
        <f>F384-Dashboard!$B$4</f>
        <v>56397.632124999996</v>
      </c>
      <c r="H384">
        <f>2^(LOG(F384/Dashboard!$C$4,2)/LOG(Dashboard!$D$4/Dashboard!$C$4,2))-1</f>
        <v>1.0427143154678888</v>
      </c>
      <c r="I384" s="14" t="s">
        <v>55</v>
      </c>
      <c r="P384" s="29">
        <v>4.950004950005E-3</v>
      </c>
      <c r="S384" s="28">
        <v>4.950004950005E-3</v>
      </c>
      <c r="T384" s="39">
        <v>404</v>
      </c>
      <c r="V384" s="35">
        <v>40404</v>
      </c>
      <c r="W384" s="40">
        <v>0.01</v>
      </c>
    </row>
    <row r="385" spans="1:23" x14ac:dyDescent="0.2">
      <c r="A385" s="14" t="s">
        <v>438</v>
      </c>
      <c r="B385" s="14" t="s">
        <v>443</v>
      </c>
      <c r="C385" s="15" t="s">
        <v>436</v>
      </c>
      <c r="D385" s="35">
        <v>16</v>
      </c>
      <c r="E385" s="35">
        <v>24</v>
      </c>
      <c r="F385">
        <v>58069.777000000002</v>
      </c>
      <c r="G385">
        <f>F385-Dashboard!$B$4</f>
        <v>58045.182124999999</v>
      </c>
      <c r="H385">
        <f>2^(LOG(F385/Dashboard!$C$4,2)/LOG(Dashboard!$D$4/Dashboard!$C$4,2))-1</f>
        <v>1.0686226951942772</v>
      </c>
      <c r="I385" s="14" t="s">
        <v>55</v>
      </c>
      <c r="P385" s="29">
        <v>4.950004950005E-3</v>
      </c>
      <c r="S385" s="28">
        <v>4.950004950005E-3</v>
      </c>
      <c r="T385" s="39">
        <v>404</v>
      </c>
      <c r="V385" s="35">
        <v>40404</v>
      </c>
      <c r="W385" s="40">
        <v>0.01</v>
      </c>
    </row>
    <row r="386" spans="1:23" x14ac:dyDescent="0.2">
      <c r="A386" s="14" t="s">
        <v>17</v>
      </c>
      <c r="B386" s="14" t="s">
        <v>443</v>
      </c>
      <c r="C386" s="15" t="s">
        <v>42</v>
      </c>
      <c r="D386" s="35">
        <v>1</v>
      </c>
      <c r="E386" s="35">
        <v>1</v>
      </c>
      <c r="F386">
        <v>59077.89</v>
      </c>
      <c r="G386">
        <f>F386-Dashboard!$B$2</f>
        <v>59064.820749999999</v>
      </c>
      <c r="H386">
        <f>2^(LOG(G386/Dashboard!$C$2,2)/LOG(Dashboard!$D$2/Dashboard!$C$2,2))-1</f>
        <v>1.284897725243384</v>
      </c>
      <c r="I386" s="16" t="s">
        <v>43</v>
      </c>
      <c r="J386" s="17">
        <v>1000.005</v>
      </c>
      <c r="K386" s="17">
        <v>1000.005</v>
      </c>
      <c r="T386" s="39">
        <v>81.599999999999994</v>
      </c>
      <c r="V386" s="35">
        <v>40899.795501020002</v>
      </c>
      <c r="W386" s="40">
        <v>2.1995219999999999E-2</v>
      </c>
    </row>
    <row r="387" spans="1:23" x14ac:dyDescent="0.2">
      <c r="A387" s="14" t="s">
        <v>17</v>
      </c>
      <c r="B387" s="14" t="s">
        <v>443</v>
      </c>
      <c r="C387" s="15" t="s">
        <v>44</v>
      </c>
      <c r="D387" s="35">
        <v>1</v>
      </c>
      <c r="E387" s="35">
        <v>2</v>
      </c>
      <c r="F387">
        <v>50720.68</v>
      </c>
      <c r="G387">
        <f>F387-Dashboard!$B$2</f>
        <v>50707.61075</v>
      </c>
      <c r="H387">
        <f>2^(LOG(G387/Dashboard!$C$2,2)/LOG(Dashboard!$D$2/Dashboard!$C$2,2))-1</f>
        <v>1.0885001190096193</v>
      </c>
      <c r="I387" s="16" t="s">
        <v>43</v>
      </c>
      <c r="J387" s="17">
        <v>1000.005</v>
      </c>
      <c r="K387" s="17">
        <v>1000.005</v>
      </c>
      <c r="T387" s="39">
        <v>81.599999999999994</v>
      </c>
      <c r="V387" s="35">
        <v>40899.795501020002</v>
      </c>
      <c r="W387" s="40">
        <v>2.1995219999999999E-2</v>
      </c>
    </row>
    <row r="388" spans="1:23" x14ac:dyDescent="0.2">
      <c r="A388" s="14" t="s">
        <v>17</v>
      </c>
      <c r="B388" s="14" t="s">
        <v>443</v>
      </c>
      <c r="C388" s="15" t="s">
        <v>45</v>
      </c>
      <c r="D388" s="35">
        <v>1</v>
      </c>
      <c r="E388" s="35">
        <v>3</v>
      </c>
      <c r="F388">
        <v>61216.5</v>
      </c>
      <c r="G388">
        <f>F388-Dashboard!$B$2</f>
        <v>61203.43075</v>
      </c>
      <c r="H388">
        <f>2^(LOG(G388/Dashboard!$C$2,2)/LOG(Dashboard!$D$2/Dashboard!$C$2,2))-1</f>
        <v>1.3332794404809953</v>
      </c>
      <c r="I388" s="16" t="s">
        <v>43</v>
      </c>
      <c r="J388" s="17">
        <v>1000.005</v>
      </c>
      <c r="K388" s="17">
        <v>1000.005</v>
      </c>
      <c r="T388" s="39">
        <v>81.599999999999994</v>
      </c>
      <c r="V388" s="35">
        <v>40899.795501020002</v>
      </c>
      <c r="W388" s="40">
        <v>2.1995219999999999E-2</v>
      </c>
    </row>
    <row r="389" spans="1:23" x14ac:dyDescent="0.2">
      <c r="A389" s="14" t="s">
        <v>17</v>
      </c>
      <c r="B389" s="14" t="s">
        <v>443</v>
      </c>
      <c r="C389" s="15" t="s">
        <v>46</v>
      </c>
      <c r="D389" s="35">
        <v>1</v>
      </c>
      <c r="E389" s="35">
        <v>4</v>
      </c>
      <c r="F389">
        <v>63105.599999999999</v>
      </c>
      <c r="G389">
        <f>F389-Dashboard!$B$2</f>
        <v>63092.530749999998</v>
      </c>
      <c r="H389">
        <f>2^(LOG(G389/Dashboard!$C$2,2)/LOG(Dashboard!$D$2/Dashboard!$C$2,2))-1</f>
        <v>1.3754416063217603</v>
      </c>
      <c r="I389" s="18" t="s">
        <v>47</v>
      </c>
      <c r="J389" s="19">
        <v>499.62336684069999</v>
      </c>
      <c r="L389" s="19">
        <v>499.62336684069999</v>
      </c>
      <c r="T389" s="39">
        <v>430.8</v>
      </c>
      <c r="U389" s="39">
        <v>533.67999999999995</v>
      </c>
      <c r="V389" s="35">
        <v>43118.879999999997</v>
      </c>
      <c r="W389" s="40">
        <v>9.9909830682058508E-3</v>
      </c>
    </row>
    <row r="390" spans="1:23" x14ac:dyDescent="0.2">
      <c r="A390" s="14" t="s">
        <v>17</v>
      </c>
      <c r="B390" s="14" t="s">
        <v>443</v>
      </c>
      <c r="C390" s="15" t="s">
        <v>48</v>
      </c>
      <c r="D390" s="35">
        <v>1</v>
      </c>
      <c r="E390" s="35">
        <v>5</v>
      </c>
      <c r="F390">
        <v>50860.88</v>
      </c>
      <c r="G390">
        <f>F390-Dashboard!$B$2</f>
        <v>50847.810749999997</v>
      </c>
      <c r="H390">
        <f>2^(LOG(G390/Dashboard!$C$2,2)/LOG(Dashboard!$D$2/Dashboard!$C$2,2))-1</f>
        <v>1.091899995304368</v>
      </c>
      <c r="I390" s="18" t="s">
        <v>47</v>
      </c>
      <c r="J390" s="19">
        <v>499.62336684069999</v>
      </c>
      <c r="L390" s="19">
        <v>499.62336684069999</v>
      </c>
      <c r="T390" s="39">
        <v>430.8</v>
      </c>
      <c r="U390" s="39">
        <v>533.67999999999995</v>
      </c>
      <c r="V390" s="35">
        <v>43118.879999999997</v>
      </c>
      <c r="W390" s="40">
        <v>9.9909830682058508E-3</v>
      </c>
    </row>
    <row r="391" spans="1:23" x14ac:dyDescent="0.2">
      <c r="A391" s="14" t="s">
        <v>17</v>
      </c>
      <c r="B391" s="14" t="s">
        <v>443</v>
      </c>
      <c r="C391" s="15" t="s">
        <v>49</v>
      </c>
      <c r="D391" s="35">
        <v>1</v>
      </c>
      <c r="E391" s="35">
        <v>6</v>
      </c>
      <c r="F391">
        <v>65496.09</v>
      </c>
      <c r="G391">
        <f>F391-Dashboard!$B$2</f>
        <v>65483.020749999996</v>
      </c>
      <c r="H391">
        <f>2^(LOG(G391/Dashboard!$C$2,2)/LOG(Dashboard!$D$2/Dashboard!$C$2,2))-1</f>
        <v>1.4280577645431616</v>
      </c>
      <c r="I391" s="18" t="s">
        <v>47</v>
      </c>
      <c r="J391" s="19">
        <v>499.62336684069999</v>
      </c>
      <c r="L391" s="19">
        <v>499.62336684069999</v>
      </c>
      <c r="T391" s="39">
        <v>430.8</v>
      </c>
      <c r="U391" s="39">
        <v>533.67999999999995</v>
      </c>
      <c r="V391" s="35">
        <v>43118.879999999997</v>
      </c>
      <c r="W391" s="40">
        <v>9.9909830682058508E-3</v>
      </c>
    </row>
    <row r="392" spans="1:23" x14ac:dyDescent="0.2">
      <c r="A392" s="14" t="s">
        <v>17</v>
      </c>
      <c r="B392" s="14" t="s">
        <v>443</v>
      </c>
      <c r="C392" s="15" t="s">
        <v>50</v>
      </c>
      <c r="D392" s="35">
        <v>1</v>
      </c>
      <c r="E392" s="35">
        <v>7</v>
      </c>
      <c r="F392">
        <v>42503.67</v>
      </c>
      <c r="G392">
        <f>F392-Dashboard!$B$2</f>
        <v>42490.600749999998</v>
      </c>
      <c r="H392">
        <f>2^(LOG(G392/Dashboard!$C$2,2)/LOG(Dashboard!$D$2/Dashboard!$C$2,2))-1</f>
        <v>0.88192400102744495</v>
      </c>
      <c r="I392" s="20" t="s">
        <v>51</v>
      </c>
      <c r="J392" s="21">
        <v>1.999801999802</v>
      </c>
      <c r="M392" s="21">
        <v>1.999801999802</v>
      </c>
      <c r="T392" s="39">
        <v>363.6</v>
      </c>
      <c r="V392" s="35">
        <v>40404</v>
      </c>
      <c r="W392" s="40">
        <v>9.9990099990099994E-3</v>
      </c>
    </row>
    <row r="393" spans="1:23" x14ac:dyDescent="0.2">
      <c r="A393" s="14" t="s">
        <v>17</v>
      </c>
      <c r="B393" s="14" t="s">
        <v>443</v>
      </c>
      <c r="C393" s="15" t="s">
        <v>52</v>
      </c>
      <c r="D393" s="35">
        <v>1</v>
      </c>
      <c r="E393" s="35">
        <v>8</v>
      </c>
      <c r="F393">
        <v>42803.07</v>
      </c>
      <c r="G393">
        <f>F393-Dashboard!$B$2</f>
        <v>42790.000749999999</v>
      </c>
      <c r="H393">
        <f>2^(LOG(G393/Dashboard!$C$2,2)/LOG(Dashboard!$D$2/Dashboard!$C$2,2))-1</f>
        <v>0.88972471090601291</v>
      </c>
      <c r="I393" s="20" t="s">
        <v>51</v>
      </c>
      <c r="J393" s="21">
        <v>1.999801999802</v>
      </c>
      <c r="M393" s="21">
        <v>1.999801999802</v>
      </c>
      <c r="T393" s="39">
        <v>363.6</v>
      </c>
      <c r="V393" s="35">
        <v>40404</v>
      </c>
      <c r="W393" s="40">
        <v>9.9990099990099994E-3</v>
      </c>
    </row>
    <row r="394" spans="1:23" x14ac:dyDescent="0.2">
      <c r="A394" s="14" t="s">
        <v>17</v>
      </c>
      <c r="B394" s="14" t="s">
        <v>443</v>
      </c>
      <c r="C394" s="15" t="s">
        <v>53</v>
      </c>
      <c r="D394" s="35">
        <v>1</v>
      </c>
      <c r="E394" s="35">
        <v>9</v>
      </c>
      <c r="F394">
        <v>51923.06</v>
      </c>
      <c r="G394">
        <f>F394-Dashboard!$B$2</f>
        <v>51909.990749999997</v>
      </c>
      <c r="H394">
        <f>2^(LOG(G394/Dashboard!$C$2,2)/LOG(Dashboard!$D$2/Dashboard!$C$2,2))-1</f>
        <v>1.1175340501249544</v>
      </c>
      <c r="I394" s="20" t="s">
        <v>51</v>
      </c>
      <c r="J394" s="21">
        <v>1.999801999802</v>
      </c>
      <c r="M394" s="21">
        <v>1.999801999802</v>
      </c>
      <c r="T394" s="39">
        <v>363.6</v>
      </c>
      <c r="V394" s="35">
        <v>40404</v>
      </c>
      <c r="W394" s="40">
        <v>9.9990099990099994E-3</v>
      </c>
    </row>
    <row r="395" spans="1:23" x14ac:dyDescent="0.2">
      <c r="A395" s="14" t="s">
        <v>17</v>
      </c>
      <c r="B395" s="14" t="s">
        <v>443</v>
      </c>
      <c r="C395" s="15" t="s">
        <v>54</v>
      </c>
      <c r="D395" s="35">
        <v>1</v>
      </c>
      <c r="E395" s="35">
        <v>10</v>
      </c>
      <c r="F395">
        <v>38787.24</v>
      </c>
      <c r="G395">
        <f>F395-Dashboard!$B$2</f>
        <v>38774.170749999997</v>
      </c>
      <c r="H395">
        <f>2^(LOG(G395/Dashboard!$C$2,2)/LOG(Dashboard!$D$2/Dashboard!$C$2,2))-1</f>
        <v>0.78313632116556287</v>
      </c>
      <c r="I395" s="14" t="s">
        <v>55</v>
      </c>
      <c r="K395" s="17">
        <v>1000.17615</v>
      </c>
      <c r="L395" s="19">
        <v>500.004456</v>
      </c>
      <c r="T395" s="39">
        <v>38.799999999999997</v>
      </c>
      <c r="V395" s="35">
        <v>43052.416316870003</v>
      </c>
      <c r="W395" s="40">
        <v>2.0904749999999899E-2</v>
      </c>
    </row>
    <row r="396" spans="1:23" x14ac:dyDescent="0.2">
      <c r="A396" s="14" t="s">
        <v>17</v>
      </c>
      <c r="B396" s="14" t="s">
        <v>443</v>
      </c>
      <c r="C396" s="15" t="s">
        <v>56</v>
      </c>
      <c r="D396" s="35">
        <v>1</v>
      </c>
      <c r="E396" s="35">
        <v>11</v>
      </c>
      <c r="F396">
        <v>43420.9</v>
      </c>
      <c r="G396">
        <f>F396-Dashboard!$B$2</f>
        <v>43407.830750000001</v>
      </c>
      <c r="H396">
        <f>2^(LOG(G396/Dashboard!$C$2,2)/LOG(Dashboard!$D$2/Dashboard!$C$2,2))-1</f>
        <v>0.90575140527569031</v>
      </c>
      <c r="I396" s="14" t="s">
        <v>55</v>
      </c>
      <c r="K396" s="17">
        <v>1000.17615</v>
      </c>
      <c r="L396" s="19">
        <v>500.004456</v>
      </c>
      <c r="T396" s="39">
        <v>38.799999999999997</v>
      </c>
      <c r="V396" s="35">
        <v>43052.416316870003</v>
      </c>
      <c r="W396" s="40">
        <v>2.0904749999999899E-2</v>
      </c>
    </row>
    <row r="397" spans="1:23" x14ac:dyDescent="0.2">
      <c r="A397" s="14" t="s">
        <v>17</v>
      </c>
      <c r="B397" s="14" t="s">
        <v>443</v>
      </c>
      <c r="C397" s="15" t="s">
        <v>57</v>
      </c>
      <c r="D397" s="35">
        <v>1</v>
      </c>
      <c r="E397" s="35">
        <v>12</v>
      </c>
      <c r="F397">
        <v>61584.82</v>
      </c>
      <c r="G397">
        <f>F397-Dashboard!$B$2</f>
        <v>61571.750749999999</v>
      </c>
      <c r="H397">
        <f>2^(LOG(G397/Dashboard!$C$2,2)/LOG(Dashboard!$D$2/Dashboard!$C$2,2))-1</f>
        <v>1.3415413554104525</v>
      </c>
      <c r="I397" s="14" t="s">
        <v>55</v>
      </c>
      <c r="K397" s="17">
        <v>1000.005</v>
      </c>
      <c r="M397" s="21">
        <v>1.99512</v>
      </c>
      <c r="T397" s="39">
        <v>40.799999999999997</v>
      </c>
      <c r="V397" s="35">
        <v>40899.795501020002</v>
      </c>
      <c r="W397" s="40">
        <v>2.1995219999999999E-2</v>
      </c>
    </row>
    <row r="398" spans="1:23" x14ac:dyDescent="0.2">
      <c r="A398" s="14" t="s">
        <v>17</v>
      </c>
      <c r="B398" s="14" t="s">
        <v>443</v>
      </c>
      <c r="C398" s="15" t="s">
        <v>58</v>
      </c>
      <c r="D398" s="35">
        <v>1</v>
      </c>
      <c r="E398" s="35">
        <v>13</v>
      </c>
      <c r="F398">
        <v>52422.06</v>
      </c>
      <c r="G398">
        <f>F398-Dashboard!$B$2</f>
        <v>52408.990749999997</v>
      </c>
      <c r="H398">
        <f>2^(LOG(G398/Dashboard!$C$2,2)/LOG(Dashboard!$D$2/Dashboard!$C$2,2))-1</f>
        <v>1.129502158619383</v>
      </c>
      <c r="I398" s="14" t="s">
        <v>55</v>
      </c>
      <c r="K398" s="17">
        <v>1000.005</v>
      </c>
      <c r="M398" s="21">
        <v>1.99512</v>
      </c>
      <c r="T398" s="39">
        <v>40.799999999999997</v>
      </c>
      <c r="V398" s="35">
        <v>40899.795501020002</v>
      </c>
      <c r="W398" s="40">
        <v>2.1995219999999999E-2</v>
      </c>
    </row>
    <row r="399" spans="1:23" x14ac:dyDescent="0.2">
      <c r="A399" s="14" t="s">
        <v>17</v>
      </c>
      <c r="B399" s="14" t="s">
        <v>443</v>
      </c>
      <c r="C399" s="15" t="s">
        <v>59</v>
      </c>
      <c r="D399" s="35">
        <v>1</v>
      </c>
      <c r="E399" s="35">
        <v>14</v>
      </c>
      <c r="F399">
        <v>850.69100000000003</v>
      </c>
      <c r="G399">
        <f>F399-Dashboard!$B$2</f>
        <v>837.62175000000002</v>
      </c>
      <c r="H399">
        <f>2^(LOG(G399/Dashboard!$C$2,2)/LOG(Dashboard!$D$2/Dashboard!$C$2,2))-1</f>
        <v>-0.81378422072771706</v>
      </c>
      <c r="I399" s="22" t="s">
        <v>60</v>
      </c>
      <c r="J399" s="23">
        <v>9.9990099990099992</v>
      </c>
      <c r="R399" s="23">
        <v>9.9990099990099992</v>
      </c>
      <c r="T399" s="39">
        <v>363.6</v>
      </c>
      <c r="V399" s="35">
        <v>40404</v>
      </c>
      <c r="W399" s="40">
        <v>9.9990099990099994E-3</v>
      </c>
    </row>
    <row r="400" spans="1:23" x14ac:dyDescent="0.2">
      <c r="A400" s="14" t="s">
        <v>17</v>
      </c>
      <c r="B400" s="14" t="s">
        <v>443</v>
      </c>
      <c r="C400" s="15" t="s">
        <v>61</v>
      </c>
      <c r="D400" s="35">
        <v>1</v>
      </c>
      <c r="E400" s="35">
        <v>15</v>
      </c>
      <c r="F400">
        <v>1506.5309999999999</v>
      </c>
      <c r="G400">
        <f>F400-Dashboard!$B$2</f>
        <v>1493.4617499999999</v>
      </c>
      <c r="H400">
        <f>2^(LOG(G400/Dashboard!$C$2,2)/LOG(Dashboard!$D$2/Dashboard!$C$2,2))-1</f>
        <v>-0.73819949325474454</v>
      </c>
      <c r="I400" s="22" t="s">
        <v>60</v>
      </c>
      <c r="J400" s="23">
        <v>9.9990099990099992</v>
      </c>
      <c r="R400" s="23">
        <v>9.9990099990099992</v>
      </c>
      <c r="T400" s="39">
        <v>363.6</v>
      </c>
      <c r="V400" s="35">
        <v>40404</v>
      </c>
      <c r="W400" s="40">
        <v>9.9990099990099994E-3</v>
      </c>
    </row>
    <row r="401" spans="1:23" x14ac:dyDescent="0.2">
      <c r="A401" s="14" t="s">
        <v>17</v>
      </c>
      <c r="B401" s="14" t="s">
        <v>443</v>
      </c>
      <c r="C401" s="15" t="s">
        <v>62</v>
      </c>
      <c r="D401" s="35">
        <v>1</v>
      </c>
      <c r="E401" s="35">
        <v>16</v>
      </c>
      <c r="F401">
        <v>57412.15</v>
      </c>
      <c r="G401">
        <f>F401-Dashboard!$B$2</f>
        <v>57399.080750000001</v>
      </c>
      <c r="H401">
        <f>2^(LOG(G401/Dashboard!$C$2,2)/LOG(Dashboard!$D$2/Dashboard!$C$2,2))-1</f>
        <v>1.2467131458424237</v>
      </c>
      <c r="I401" s="14" t="s">
        <v>444</v>
      </c>
      <c r="T401" s="39">
        <v>899.2</v>
      </c>
      <c r="V401" s="35">
        <v>40899</v>
      </c>
      <c r="W401" s="40">
        <v>2.1985867625125301E-2</v>
      </c>
    </row>
    <row r="402" spans="1:23" x14ac:dyDescent="0.2">
      <c r="A402" s="14" t="s">
        <v>17</v>
      </c>
      <c r="B402" s="14" t="s">
        <v>443</v>
      </c>
      <c r="C402" s="15" t="s">
        <v>63</v>
      </c>
      <c r="D402" s="35">
        <v>1</v>
      </c>
      <c r="E402" s="35">
        <v>17</v>
      </c>
      <c r="F402">
        <v>64980.45</v>
      </c>
      <c r="G402">
        <f>F402-Dashboard!$B$2</f>
        <v>64967.380749999997</v>
      </c>
      <c r="H402">
        <f>2^(LOG(G402/Dashboard!$C$2,2)/LOG(Dashboard!$D$2/Dashboard!$C$2,2))-1</f>
        <v>1.4167758784782101</v>
      </c>
      <c r="I402" s="14" t="s">
        <v>444</v>
      </c>
      <c r="T402" s="39">
        <v>899.2</v>
      </c>
      <c r="V402" s="35">
        <v>40899</v>
      </c>
      <c r="W402" s="40">
        <v>2.1985867625125301E-2</v>
      </c>
    </row>
    <row r="403" spans="1:23" x14ac:dyDescent="0.2">
      <c r="A403" s="14" t="s">
        <v>17</v>
      </c>
      <c r="B403" s="14" t="s">
        <v>443</v>
      </c>
      <c r="C403" s="15" t="s">
        <v>64</v>
      </c>
      <c r="D403" s="35">
        <v>1</v>
      </c>
      <c r="E403" s="35">
        <v>18</v>
      </c>
      <c r="F403">
        <v>142.57400000000001</v>
      </c>
      <c r="G403">
        <f>F403-Dashboard!$B$2</f>
        <v>129.50475</v>
      </c>
      <c r="H403">
        <f>2^(LOG(G403/Dashboard!$C$2,2)/LOG(Dashboard!$D$2/Dashboard!$C$2,2))-1</f>
        <v>-0.93800107434559254</v>
      </c>
      <c r="I403" s="24" t="s">
        <v>65</v>
      </c>
      <c r="J403" s="25">
        <v>19.998019998019998</v>
      </c>
      <c r="N403" s="25">
        <v>19.998019998019998</v>
      </c>
      <c r="T403" s="39">
        <v>323.2</v>
      </c>
      <c r="V403" s="35">
        <v>40404</v>
      </c>
      <c r="W403" s="40">
        <v>9.9990099990099994E-3</v>
      </c>
    </row>
    <row r="404" spans="1:23" x14ac:dyDescent="0.2">
      <c r="A404" s="14" t="s">
        <v>17</v>
      </c>
      <c r="B404" s="14" t="s">
        <v>443</v>
      </c>
      <c r="C404" s="15" t="s">
        <v>66</v>
      </c>
      <c r="D404" s="35">
        <v>1</v>
      </c>
      <c r="E404" s="35">
        <v>19</v>
      </c>
      <c r="F404">
        <v>71.287000000000006</v>
      </c>
      <c r="G404">
        <f>F404-Dashboard!$B$2</f>
        <v>58.217750000000009</v>
      </c>
      <c r="H404">
        <f>2^(LOG(G404/Dashboard!$C$2,2)/LOG(Dashboard!$D$2/Dashboard!$C$2,2))-1</f>
        <v>-0.96128978811895305</v>
      </c>
      <c r="I404" s="24" t="s">
        <v>65</v>
      </c>
      <c r="J404" s="25">
        <v>19.998019998019998</v>
      </c>
      <c r="N404" s="25">
        <v>19.998019998019998</v>
      </c>
      <c r="T404" s="39">
        <v>323.2</v>
      </c>
      <c r="V404" s="35">
        <v>40404</v>
      </c>
      <c r="W404" s="40">
        <v>9.9990099990099994E-3</v>
      </c>
    </row>
    <row r="405" spans="1:23" x14ac:dyDescent="0.2">
      <c r="A405" s="14" t="s">
        <v>17</v>
      </c>
      <c r="B405" s="14" t="s">
        <v>443</v>
      </c>
      <c r="C405" s="15" t="s">
        <v>67</v>
      </c>
      <c r="D405" s="35">
        <v>1</v>
      </c>
      <c r="E405" s="35">
        <v>20</v>
      </c>
      <c r="F405">
        <v>5367.9089999999997</v>
      </c>
      <c r="G405">
        <f>F405-Dashboard!$B$2</f>
        <v>5354.8397500000001</v>
      </c>
      <c r="H405">
        <f>2^(LOG(G405/Dashboard!$C$2,2)/LOG(Dashboard!$D$2/Dashboard!$C$2,2))-1</f>
        <v>-0.44452351031881154</v>
      </c>
      <c r="I405" s="26" t="s">
        <v>68</v>
      </c>
      <c r="J405" s="27">
        <v>19.998019998019998</v>
      </c>
      <c r="O405" s="27">
        <v>19.998019998019998</v>
      </c>
      <c r="T405" s="39">
        <v>323.2</v>
      </c>
      <c r="V405" s="35">
        <v>40404</v>
      </c>
      <c r="W405" s="40">
        <v>9.9990099990099994E-3</v>
      </c>
    </row>
    <row r="406" spans="1:23" x14ac:dyDescent="0.2">
      <c r="A406" s="14" t="s">
        <v>17</v>
      </c>
      <c r="B406" s="14" t="s">
        <v>443</v>
      </c>
      <c r="C406" s="15" t="s">
        <v>69</v>
      </c>
      <c r="D406" s="35">
        <v>1</v>
      </c>
      <c r="E406" s="35">
        <v>21</v>
      </c>
      <c r="F406">
        <v>5957.2139999999999</v>
      </c>
      <c r="G406">
        <f>F406-Dashboard!$B$2</f>
        <v>5944.1447500000004</v>
      </c>
      <c r="H406">
        <f>2^(LOG(G406/Dashboard!$C$2,2)/LOG(Dashboard!$D$2/Dashboard!$C$2,2))-1</f>
        <v>-0.40928517538707931</v>
      </c>
      <c r="I406" s="26" t="s">
        <v>68</v>
      </c>
      <c r="J406" s="27">
        <v>19.998019998019998</v>
      </c>
      <c r="O406" s="27">
        <v>19.998019998019998</v>
      </c>
      <c r="T406" s="39">
        <v>323.2</v>
      </c>
      <c r="V406" s="35">
        <v>40404</v>
      </c>
      <c r="W406" s="40">
        <v>9.9990099990099994E-3</v>
      </c>
    </row>
    <row r="407" spans="1:23" x14ac:dyDescent="0.2">
      <c r="A407" s="14" t="s">
        <v>17</v>
      </c>
      <c r="B407" s="14" t="s">
        <v>443</v>
      </c>
      <c r="C407" s="15" t="s">
        <v>70</v>
      </c>
      <c r="D407" s="35">
        <v>1</v>
      </c>
      <c r="E407" s="35">
        <v>22</v>
      </c>
      <c r="F407">
        <v>565.54300000000001</v>
      </c>
      <c r="G407">
        <f>F407-Dashboard!$B$2</f>
        <v>552.47375</v>
      </c>
      <c r="H407">
        <f>2^(LOG(G407/Dashboard!$C$2,2)/LOG(Dashboard!$D$2/Dashboard!$C$2,2))-1</f>
        <v>-0.85427234063894553</v>
      </c>
      <c r="I407" s="14" t="s">
        <v>71</v>
      </c>
      <c r="N407" s="25">
        <v>0.17325017325020001</v>
      </c>
      <c r="O407" s="27">
        <v>0.17325017325020001</v>
      </c>
      <c r="S407" s="28">
        <v>19.998019998019998</v>
      </c>
      <c r="T407" s="39">
        <v>321.60000000000002</v>
      </c>
      <c r="V407" s="35">
        <v>40404</v>
      </c>
      <c r="W407" s="40">
        <v>9.9940599940599902E-3</v>
      </c>
    </row>
    <row r="408" spans="1:23" x14ac:dyDescent="0.2">
      <c r="A408" s="14" t="s">
        <v>17</v>
      </c>
      <c r="B408" s="14" t="s">
        <v>443</v>
      </c>
      <c r="C408" s="15" t="s">
        <v>72</v>
      </c>
      <c r="D408" s="35">
        <v>1</v>
      </c>
      <c r="E408" s="35">
        <v>23</v>
      </c>
      <c r="F408">
        <v>624.94899999999996</v>
      </c>
      <c r="G408">
        <f>F408-Dashboard!$B$2</f>
        <v>611.87974999999994</v>
      </c>
      <c r="H408">
        <f>2^(LOG(G408/Dashboard!$C$2,2)/LOG(Dashboard!$D$2/Dashboard!$C$2,2))-1</f>
        <v>-0.84523531889094461</v>
      </c>
      <c r="I408" s="14" t="s">
        <v>71</v>
      </c>
      <c r="N408" s="25">
        <v>0.17325017325020001</v>
      </c>
      <c r="O408" s="27">
        <v>0.17325017325020001</v>
      </c>
      <c r="S408" s="28">
        <v>19.998019998019998</v>
      </c>
      <c r="T408" s="39">
        <v>321.60000000000002</v>
      </c>
      <c r="V408" s="35">
        <v>40404</v>
      </c>
      <c r="W408" s="40">
        <v>9.9940599940599902E-3</v>
      </c>
    </row>
    <row r="409" spans="1:23" x14ac:dyDescent="0.2">
      <c r="A409" s="14" t="s">
        <v>17</v>
      </c>
      <c r="B409" s="14" t="s">
        <v>443</v>
      </c>
      <c r="C409" s="15" t="s">
        <v>73</v>
      </c>
      <c r="D409" s="35">
        <v>1</v>
      </c>
      <c r="E409" s="35">
        <v>24</v>
      </c>
      <c r="F409">
        <v>9.5050000000000008</v>
      </c>
      <c r="G409">
        <f>F409-Dashboard!$B$2</f>
        <v>-3.5642499999999995</v>
      </c>
      <c r="H409" t="e">
        <f>2^(LOG(G409/Dashboard!$C$2,2)/LOG(Dashboard!$D$2/Dashboard!$C$2,2))-1</f>
        <v>#NUM!</v>
      </c>
      <c r="I409" s="14" t="s">
        <v>445</v>
      </c>
    </row>
    <row r="410" spans="1:23" x14ac:dyDescent="0.2">
      <c r="A410" s="14" t="s">
        <v>17</v>
      </c>
      <c r="B410" s="14" t="s">
        <v>443</v>
      </c>
      <c r="C410" s="15" t="s">
        <v>74</v>
      </c>
      <c r="D410" s="35">
        <v>2</v>
      </c>
      <c r="E410" s="35">
        <v>1</v>
      </c>
      <c r="F410">
        <v>65006.59</v>
      </c>
      <c r="G410">
        <f>F410-Dashboard!$B$2</f>
        <v>64993.520749999996</v>
      </c>
      <c r="H410">
        <f>2^(LOG(G410/Dashboard!$C$2,2)/LOG(Dashboard!$D$2/Dashboard!$C$2,2))-1</f>
        <v>1.4173486888760172</v>
      </c>
      <c r="I410" s="16" t="s">
        <v>43</v>
      </c>
      <c r="J410" s="17">
        <v>221.26522126520001</v>
      </c>
      <c r="K410" s="17">
        <v>221.26522126520001</v>
      </c>
      <c r="T410" s="39">
        <v>225.2</v>
      </c>
      <c r="V410" s="35">
        <v>40404</v>
      </c>
      <c r="W410" s="40">
        <v>9.9990099990100098E-3</v>
      </c>
    </row>
    <row r="411" spans="1:23" x14ac:dyDescent="0.2">
      <c r="A411" s="14" t="s">
        <v>17</v>
      </c>
      <c r="B411" s="14" t="s">
        <v>443</v>
      </c>
      <c r="C411" s="15" t="s">
        <v>75</v>
      </c>
      <c r="D411" s="35">
        <v>2</v>
      </c>
      <c r="E411" s="35">
        <v>2</v>
      </c>
      <c r="F411">
        <v>56910.77</v>
      </c>
      <c r="G411">
        <f>F411-Dashboard!$B$2</f>
        <v>56897.700749999996</v>
      </c>
      <c r="H411">
        <f>2^(LOG(G411/Dashboard!$C$2,2)/LOG(Dashboard!$D$2/Dashboard!$C$2,2))-1</f>
        <v>1.2351309274290645</v>
      </c>
      <c r="I411" s="16" t="s">
        <v>43</v>
      </c>
      <c r="J411" s="17">
        <v>221.26522126520001</v>
      </c>
      <c r="K411" s="17">
        <v>221.26522126520001</v>
      </c>
      <c r="T411" s="39">
        <v>225.2</v>
      </c>
      <c r="V411" s="35">
        <v>40404</v>
      </c>
      <c r="W411" s="40">
        <v>9.9990099990100098E-3</v>
      </c>
    </row>
    <row r="412" spans="1:23" x14ac:dyDescent="0.2">
      <c r="A412" s="14" t="s">
        <v>17</v>
      </c>
      <c r="B412" s="14" t="s">
        <v>443</v>
      </c>
      <c r="C412" s="15" t="s">
        <v>76</v>
      </c>
      <c r="D412" s="35">
        <v>2</v>
      </c>
      <c r="E412" s="35">
        <v>3</v>
      </c>
      <c r="F412">
        <v>35676.75</v>
      </c>
      <c r="G412">
        <f>F412-Dashboard!$B$2</f>
        <v>35663.68075</v>
      </c>
      <c r="H412">
        <f>2^(LOG(G412/Dashboard!$C$2,2)/LOG(Dashboard!$D$2/Dashboard!$C$2,2))-1</f>
        <v>0.69742280170803617</v>
      </c>
      <c r="I412" s="16" t="s">
        <v>43</v>
      </c>
      <c r="J412" s="17">
        <v>221.26522126520001</v>
      </c>
      <c r="K412" s="17">
        <v>221.26522126520001</v>
      </c>
      <c r="T412" s="39">
        <v>225.2</v>
      </c>
      <c r="V412" s="35">
        <v>40404</v>
      </c>
      <c r="W412" s="40">
        <v>9.9990099990100098E-3</v>
      </c>
    </row>
    <row r="413" spans="1:23" x14ac:dyDescent="0.2">
      <c r="A413" s="14" t="s">
        <v>17</v>
      </c>
      <c r="B413" s="14" t="s">
        <v>443</v>
      </c>
      <c r="C413" s="15" t="s">
        <v>77</v>
      </c>
      <c r="D413" s="35">
        <v>2</v>
      </c>
      <c r="E413" s="35">
        <v>4</v>
      </c>
      <c r="F413">
        <v>80765.77</v>
      </c>
      <c r="G413">
        <f>F413-Dashboard!$B$2</f>
        <v>80752.700750000004</v>
      </c>
      <c r="H413">
        <f>2^(LOG(G413/Dashboard!$C$2,2)/LOG(Dashboard!$D$2/Dashboard!$C$2,2))-1</f>
        <v>1.7471678425993766</v>
      </c>
      <c r="I413" s="18" t="s">
        <v>47</v>
      </c>
      <c r="J413" s="19">
        <v>106.4962726305</v>
      </c>
      <c r="L413" s="19">
        <v>106.4962726305</v>
      </c>
      <c r="T413" s="39">
        <v>430.8</v>
      </c>
      <c r="U413" s="39">
        <v>2228.8000000000002</v>
      </c>
      <c r="V413" s="35">
        <v>43118.879999999997</v>
      </c>
      <c r="W413" s="40">
        <v>9.9909830682058595E-3</v>
      </c>
    </row>
    <row r="414" spans="1:23" x14ac:dyDescent="0.2">
      <c r="A414" s="14" t="s">
        <v>17</v>
      </c>
      <c r="B414" s="14" t="s">
        <v>443</v>
      </c>
      <c r="C414" s="15" t="s">
        <v>78</v>
      </c>
      <c r="D414" s="35">
        <v>2</v>
      </c>
      <c r="E414" s="35">
        <v>5</v>
      </c>
      <c r="F414">
        <v>69117.47</v>
      </c>
      <c r="G414">
        <f>F414-Dashboard!$B$2</f>
        <v>69104.400750000001</v>
      </c>
      <c r="H414">
        <f>2^(LOG(G414/Dashboard!$C$2,2)/LOG(Dashboard!$D$2/Dashboard!$C$2,2))-1</f>
        <v>1.5062867559829103</v>
      </c>
      <c r="I414" s="18" t="s">
        <v>47</v>
      </c>
      <c r="J414" s="19">
        <v>106.4962726305</v>
      </c>
      <c r="L414" s="19">
        <v>106.4962726305</v>
      </c>
      <c r="T414" s="39">
        <v>430.8</v>
      </c>
      <c r="U414" s="39">
        <v>2228.8000000000002</v>
      </c>
      <c r="V414" s="35">
        <v>43118.879999999997</v>
      </c>
      <c r="W414" s="40">
        <v>9.9909830682058595E-3</v>
      </c>
    </row>
    <row r="415" spans="1:23" x14ac:dyDescent="0.2">
      <c r="A415" s="14" t="s">
        <v>17</v>
      </c>
      <c r="B415" s="14" t="s">
        <v>443</v>
      </c>
      <c r="C415" s="15" t="s">
        <v>79</v>
      </c>
      <c r="D415" s="35">
        <v>2</v>
      </c>
      <c r="E415" s="35">
        <v>6</v>
      </c>
      <c r="F415">
        <v>54021.27</v>
      </c>
      <c r="G415">
        <f>F415-Dashboard!$B$2</f>
        <v>54008.200749999996</v>
      </c>
      <c r="H415">
        <f>2^(LOG(G415/Dashboard!$C$2,2)/LOG(Dashboard!$D$2/Dashboard!$C$2,2))-1</f>
        <v>1.1675460967194962</v>
      </c>
      <c r="I415" s="18" t="s">
        <v>47</v>
      </c>
      <c r="J415" s="19">
        <v>106.4962726305</v>
      </c>
      <c r="L415" s="19">
        <v>106.4962726305</v>
      </c>
      <c r="T415" s="39">
        <v>430.8</v>
      </c>
      <c r="U415" s="39">
        <v>2228.8000000000002</v>
      </c>
      <c r="V415" s="35">
        <v>43118.879999999997</v>
      </c>
      <c r="W415" s="40">
        <v>9.9909830682058595E-3</v>
      </c>
    </row>
    <row r="416" spans="1:23" x14ac:dyDescent="0.2">
      <c r="A416" s="14" t="s">
        <v>17</v>
      </c>
      <c r="B416" s="14" t="s">
        <v>443</v>
      </c>
      <c r="C416" s="15" t="s">
        <v>80</v>
      </c>
      <c r="D416" s="35">
        <v>2</v>
      </c>
      <c r="E416" s="35">
        <v>7</v>
      </c>
      <c r="F416">
        <v>48912.37</v>
      </c>
      <c r="G416">
        <f>F416-Dashboard!$B$2</f>
        <v>48899.300750000002</v>
      </c>
      <c r="H416">
        <f>2^(LOG(G416/Dashboard!$C$2,2)/LOG(Dashboard!$D$2/Dashboard!$C$2,2))-1</f>
        <v>1.0442964036273028</v>
      </c>
      <c r="I416" s="20" t="s">
        <v>51</v>
      </c>
      <c r="J416" s="21">
        <v>0.63360063360060004</v>
      </c>
      <c r="M416" s="21">
        <v>0.63360063360060004</v>
      </c>
      <c r="T416" s="39">
        <v>391.2</v>
      </c>
      <c r="V416" s="35">
        <v>40404</v>
      </c>
      <c r="W416" s="40">
        <v>9.9990099990099994E-3</v>
      </c>
    </row>
    <row r="417" spans="1:23" x14ac:dyDescent="0.2">
      <c r="A417" s="14" t="s">
        <v>17</v>
      </c>
      <c r="B417" s="14" t="s">
        <v>443</v>
      </c>
      <c r="C417" s="15" t="s">
        <v>81</v>
      </c>
      <c r="D417" s="35">
        <v>2</v>
      </c>
      <c r="E417" s="35">
        <v>8</v>
      </c>
      <c r="F417">
        <v>49499.3</v>
      </c>
      <c r="G417">
        <f>F417-Dashboard!$B$2</f>
        <v>49486.230750000002</v>
      </c>
      <c r="H417">
        <f>2^(LOG(G417/Dashboard!$C$2,2)/LOG(Dashboard!$D$2/Dashboard!$C$2,2))-1</f>
        <v>1.0587162780817705</v>
      </c>
      <c r="I417" s="20" t="s">
        <v>51</v>
      </c>
      <c r="J417" s="21">
        <v>0.63360063360060004</v>
      </c>
      <c r="M417" s="21">
        <v>0.63360063360060004</v>
      </c>
      <c r="T417" s="39">
        <v>391.2</v>
      </c>
      <c r="V417" s="35">
        <v>40404</v>
      </c>
      <c r="W417" s="40">
        <v>9.9990099990099994E-3</v>
      </c>
    </row>
    <row r="418" spans="1:23" x14ac:dyDescent="0.2">
      <c r="A418" s="14" t="s">
        <v>17</v>
      </c>
      <c r="B418" s="14" t="s">
        <v>443</v>
      </c>
      <c r="C418" s="15" t="s">
        <v>82</v>
      </c>
      <c r="D418" s="35">
        <v>2</v>
      </c>
      <c r="E418" s="35">
        <v>9</v>
      </c>
      <c r="F418">
        <v>57519.08</v>
      </c>
      <c r="G418">
        <f>F418-Dashboard!$B$2</f>
        <v>57506.010750000001</v>
      </c>
      <c r="H418">
        <f>2^(LOG(G418/Dashboard!$C$2,2)/LOG(Dashboard!$D$2/Dashboard!$C$2,2))-1</f>
        <v>1.2491779154996201</v>
      </c>
      <c r="I418" s="20" t="s">
        <v>51</v>
      </c>
      <c r="J418" s="21">
        <v>0.63360063360060004</v>
      </c>
      <c r="M418" s="21">
        <v>0.63360063360060004</v>
      </c>
      <c r="T418" s="39">
        <v>391.2</v>
      </c>
      <c r="V418" s="35">
        <v>40404</v>
      </c>
      <c r="W418" s="40">
        <v>9.9990099990099994E-3</v>
      </c>
    </row>
    <row r="419" spans="1:23" x14ac:dyDescent="0.2">
      <c r="A419" s="14" t="s">
        <v>17</v>
      </c>
      <c r="B419" s="14" t="s">
        <v>443</v>
      </c>
      <c r="C419" s="15" t="s">
        <v>83</v>
      </c>
      <c r="D419" s="35">
        <v>2</v>
      </c>
      <c r="E419" s="35">
        <v>10</v>
      </c>
      <c r="F419">
        <v>54803.05</v>
      </c>
      <c r="G419">
        <f>F419-Dashboard!$B$2</f>
        <v>54789.980750000002</v>
      </c>
      <c r="H419">
        <f>2^(LOG(G419/Dashboard!$C$2,2)/LOG(Dashboard!$D$2/Dashboard!$C$2,2))-1</f>
        <v>1.1859753897693053</v>
      </c>
      <c r="I419" s="14" t="s">
        <v>55</v>
      </c>
      <c r="K419" s="17">
        <v>221.23892617449999</v>
      </c>
      <c r="L419" s="19">
        <v>106.5328841961</v>
      </c>
      <c r="T419" s="39">
        <v>237.6</v>
      </c>
      <c r="U419" s="39">
        <v>1699.04</v>
      </c>
      <c r="V419" s="35">
        <v>42578.402286080003</v>
      </c>
      <c r="W419" s="40">
        <v>1.00050724575741E-2</v>
      </c>
    </row>
    <row r="420" spans="1:23" x14ac:dyDescent="0.2">
      <c r="A420" s="14" t="s">
        <v>17</v>
      </c>
      <c r="B420" s="14" t="s">
        <v>443</v>
      </c>
      <c r="C420" s="15" t="s">
        <v>84</v>
      </c>
      <c r="D420" s="35">
        <v>2</v>
      </c>
      <c r="E420" s="35">
        <v>11</v>
      </c>
      <c r="F420">
        <v>52714.34</v>
      </c>
      <c r="G420">
        <f>F420-Dashboard!$B$2</f>
        <v>52701.270749999996</v>
      </c>
      <c r="H420">
        <f>2^(LOG(G420/Dashboard!$C$2,2)/LOG(Dashboard!$D$2/Dashboard!$C$2,2))-1</f>
        <v>1.1364905143178903</v>
      </c>
      <c r="I420" s="14" t="s">
        <v>55</v>
      </c>
      <c r="K420" s="17">
        <v>221.23892617449999</v>
      </c>
      <c r="L420" s="19">
        <v>106.5328841961</v>
      </c>
      <c r="T420" s="39">
        <v>237.6</v>
      </c>
      <c r="U420" s="39">
        <v>1699.04</v>
      </c>
      <c r="V420" s="35">
        <v>42578.402286080003</v>
      </c>
      <c r="W420" s="40">
        <v>1.00050724575741E-2</v>
      </c>
    </row>
    <row r="421" spans="1:23" x14ac:dyDescent="0.2">
      <c r="A421" s="14" t="s">
        <v>17</v>
      </c>
      <c r="B421" s="14" t="s">
        <v>443</v>
      </c>
      <c r="C421" s="15" t="s">
        <v>85</v>
      </c>
      <c r="D421" s="35">
        <v>2</v>
      </c>
      <c r="E421" s="35">
        <v>12</v>
      </c>
      <c r="F421">
        <v>50879.89</v>
      </c>
      <c r="G421">
        <f>F421-Dashboard!$B$2</f>
        <v>50866.820749999999</v>
      </c>
      <c r="H421">
        <f>2^(LOG(G421/Dashboard!$C$2,2)/LOG(Dashboard!$D$2/Dashboard!$C$2,2))-1</f>
        <v>1.0923606946635815</v>
      </c>
      <c r="I421" s="14" t="s">
        <v>55</v>
      </c>
      <c r="K421" s="17">
        <v>221.26522126520001</v>
      </c>
      <c r="M421" s="21">
        <v>0.63360063360060004</v>
      </c>
      <c r="T421" s="39">
        <v>212.4</v>
      </c>
      <c r="V421" s="35">
        <v>40404</v>
      </c>
      <c r="W421" s="40">
        <v>9.9990099990100098E-3</v>
      </c>
    </row>
    <row r="422" spans="1:23" x14ac:dyDescent="0.2">
      <c r="A422" s="14" t="s">
        <v>17</v>
      </c>
      <c r="B422" s="14" t="s">
        <v>443</v>
      </c>
      <c r="C422" s="15" t="s">
        <v>86</v>
      </c>
      <c r="D422" s="35">
        <v>2</v>
      </c>
      <c r="E422" s="35">
        <v>13</v>
      </c>
      <c r="F422">
        <v>64310.35</v>
      </c>
      <c r="G422">
        <f>F422-Dashboard!$B$2</f>
        <v>64297.280749999998</v>
      </c>
      <c r="H422">
        <f>2^(LOG(G422/Dashboard!$C$2,2)/LOG(Dashboard!$D$2/Dashboard!$C$2,2))-1</f>
        <v>1.4020593760122311</v>
      </c>
      <c r="I422" s="14" t="s">
        <v>55</v>
      </c>
      <c r="K422" s="17">
        <v>221.26522126520001</v>
      </c>
      <c r="M422" s="21">
        <v>0.63360063360060004</v>
      </c>
      <c r="T422" s="39">
        <v>212.4</v>
      </c>
      <c r="V422" s="35">
        <v>40404</v>
      </c>
      <c r="W422" s="40">
        <v>9.9990099990100098E-3</v>
      </c>
    </row>
    <row r="423" spans="1:23" x14ac:dyDescent="0.2">
      <c r="A423" s="14" t="s">
        <v>17</v>
      </c>
      <c r="B423" s="14" t="s">
        <v>443</v>
      </c>
      <c r="C423" s="15" t="s">
        <v>87</v>
      </c>
      <c r="D423" s="35">
        <v>2</v>
      </c>
      <c r="E423" s="35">
        <v>14</v>
      </c>
      <c r="F423">
        <v>1178.6110000000001</v>
      </c>
      <c r="G423">
        <f>F423-Dashboard!$B$2</f>
        <v>1165.5417500000001</v>
      </c>
      <c r="H423">
        <f>2^(LOG(G423/Dashboard!$C$2,2)/LOG(Dashboard!$D$2/Dashboard!$C$2,2))-1</f>
        <v>-0.77377392869640105</v>
      </c>
      <c r="I423" s="22" t="s">
        <v>60</v>
      </c>
      <c r="J423" s="23">
        <v>9.9990099990099992</v>
      </c>
      <c r="R423" s="23">
        <v>9.9990099990099992</v>
      </c>
      <c r="T423" s="39">
        <v>363.6</v>
      </c>
      <c r="V423" s="35">
        <v>40404</v>
      </c>
      <c r="W423" s="40">
        <v>9.9990099990099994E-3</v>
      </c>
    </row>
    <row r="424" spans="1:23" x14ac:dyDescent="0.2">
      <c r="A424" s="14" t="s">
        <v>17</v>
      </c>
      <c r="B424" s="14" t="s">
        <v>443</v>
      </c>
      <c r="C424" s="15" t="s">
        <v>88</v>
      </c>
      <c r="D424" s="35">
        <v>2</v>
      </c>
      <c r="E424" s="35">
        <v>15</v>
      </c>
      <c r="F424">
        <v>1316.433</v>
      </c>
      <c r="G424">
        <f>F424-Dashboard!$B$2</f>
        <v>1303.36375</v>
      </c>
      <c r="H424">
        <f>2^(LOG(G424/Dashboard!$C$2,2)/LOG(Dashboard!$D$2/Dashboard!$C$2,2))-1</f>
        <v>-0.75837770322423581</v>
      </c>
      <c r="I424" s="22" t="s">
        <v>60</v>
      </c>
      <c r="J424" s="23">
        <v>9.9990099990099992</v>
      </c>
      <c r="R424" s="23">
        <v>9.9990099990099992</v>
      </c>
      <c r="T424" s="39">
        <v>363.6</v>
      </c>
      <c r="V424" s="35">
        <v>40404</v>
      </c>
      <c r="W424" s="40">
        <v>9.9990099990099994E-3</v>
      </c>
    </row>
    <row r="425" spans="1:23" x14ac:dyDescent="0.2">
      <c r="A425" s="14" t="s">
        <v>17</v>
      </c>
      <c r="B425" s="14" t="s">
        <v>443</v>
      </c>
      <c r="C425" s="15" t="s">
        <v>89</v>
      </c>
      <c r="D425" s="35">
        <v>2</v>
      </c>
      <c r="E425" s="35">
        <v>16</v>
      </c>
      <c r="F425">
        <v>61824.81</v>
      </c>
      <c r="G425">
        <f>F425-Dashboard!$B$2</f>
        <v>61811.740749999997</v>
      </c>
      <c r="H425">
        <f>2^(LOG(G425/Dashboard!$C$2,2)/LOG(Dashboard!$D$2/Dashboard!$C$2,2))-1</f>
        <v>1.3469137312996806</v>
      </c>
      <c r="I425" s="14" t="s">
        <v>444</v>
      </c>
      <c r="T425" s="39">
        <v>899.2</v>
      </c>
      <c r="V425" s="35">
        <v>40899</v>
      </c>
      <c r="W425" s="40">
        <v>2.1985867625125301E-2</v>
      </c>
    </row>
    <row r="426" spans="1:23" x14ac:dyDescent="0.2">
      <c r="A426" s="14" t="s">
        <v>17</v>
      </c>
      <c r="B426" s="14" t="s">
        <v>443</v>
      </c>
      <c r="C426" s="15" t="s">
        <v>90</v>
      </c>
      <c r="D426" s="35">
        <v>2</v>
      </c>
      <c r="E426" s="35">
        <v>17</v>
      </c>
      <c r="F426">
        <v>68064.800000000003</v>
      </c>
      <c r="G426">
        <f>F426-Dashboard!$B$2</f>
        <v>68051.730750000002</v>
      </c>
      <c r="H426">
        <f>2^(LOG(G426/Dashboard!$C$2,2)/LOG(Dashboard!$D$2/Dashboard!$C$2,2))-1</f>
        <v>1.4837244082720558</v>
      </c>
      <c r="I426" s="14" t="s">
        <v>444</v>
      </c>
      <c r="T426" s="39">
        <v>899.2</v>
      </c>
      <c r="V426" s="35">
        <v>40899</v>
      </c>
      <c r="W426" s="40">
        <v>2.1985867625125301E-2</v>
      </c>
    </row>
    <row r="427" spans="1:23" x14ac:dyDescent="0.2">
      <c r="A427" s="14" t="s">
        <v>17</v>
      </c>
      <c r="B427" s="14" t="s">
        <v>443</v>
      </c>
      <c r="C427" s="15" t="s">
        <v>91</v>
      </c>
      <c r="D427" s="35">
        <v>2</v>
      </c>
      <c r="E427" s="35">
        <v>18</v>
      </c>
      <c r="F427">
        <v>451.48399999999998</v>
      </c>
      <c r="G427">
        <f>F427-Dashboard!$B$2</f>
        <v>438.41474999999997</v>
      </c>
      <c r="H427">
        <f>2^(LOG(G427/Dashboard!$C$2,2)/LOG(Dashboard!$D$2/Dashboard!$C$2,2))-1</f>
        <v>-0.87283159528180199</v>
      </c>
      <c r="I427" s="41" t="s">
        <v>65</v>
      </c>
      <c r="J427" s="25">
        <v>6.1380061380060003</v>
      </c>
      <c r="N427" s="25">
        <v>6.1380061380060003</v>
      </c>
      <c r="T427" s="39">
        <v>379.2</v>
      </c>
      <c r="V427" s="35">
        <v>40404</v>
      </c>
      <c r="W427" s="40">
        <v>9.9990099990099994E-3</v>
      </c>
    </row>
    <row r="428" spans="1:23" x14ac:dyDescent="0.2">
      <c r="A428" s="14" t="s">
        <v>17</v>
      </c>
      <c r="B428" s="14" t="s">
        <v>443</v>
      </c>
      <c r="C428" s="15" t="s">
        <v>92</v>
      </c>
      <c r="D428" s="35">
        <v>2</v>
      </c>
      <c r="E428" s="35">
        <v>19</v>
      </c>
      <c r="F428">
        <v>513.26599999999996</v>
      </c>
      <c r="G428">
        <f>F428-Dashboard!$B$2</f>
        <v>500.19674999999995</v>
      </c>
      <c r="H428">
        <f>2^(LOG(G428/Dashboard!$C$2,2)/LOG(Dashboard!$D$2/Dashboard!$C$2,2))-1</f>
        <v>-0.86256117678811051</v>
      </c>
      <c r="I428" s="24" t="s">
        <v>65</v>
      </c>
      <c r="J428" s="25">
        <v>6.1380061380060003</v>
      </c>
      <c r="N428" s="25">
        <v>6.1380061380060003</v>
      </c>
      <c r="T428" s="39">
        <v>379.2</v>
      </c>
      <c r="V428" s="35">
        <v>40404</v>
      </c>
      <c r="W428" s="40">
        <v>9.9990099990099994E-3</v>
      </c>
    </row>
    <row r="429" spans="1:23" x14ac:dyDescent="0.2">
      <c r="A429" s="14" t="s">
        <v>17</v>
      </c>
      <c r="B429" s="14" t="s">
        <v>443</v>
      </c>
      <c r="C429" s="15" t="s">
        <v>93</v>
      </c>
      <c r="D429" s="35">
        <v>2</v>
      </c>
      <c r="E429" s="35">
        <v>20</v>
      </c>
      <c r="F429">
        <v>10070.469999999999</v>
      </c>
      <c r="G429">
        <f>F429-Dashboard!$B$2</f>
        <v>10057.400749999999</v>
      </c>
      <c r="H429">
        <f>2^(LOG(G429/Dashboard!$C$2,2)/LOG(Dashboard!$D$2/Dashboard!$C$2,2))-1</f>
        <v>-0.19475203743108382</v>
      </c>
      <c r="I429" s="26" t="s">
        <v>68</v>
      </c>
      <c r="J429" s="27">
        <v>6.1380061380060003</v>
      </c>
      <c r="O429" s="27">
        <v>6.1380061380060003</v>
      </c>
      <c r="T429" s="39">
        <v>379.2</v>
      </c>
      <c r="V429" s="35">
        <v>40404</v>
      </c>
      <c r="W429" s="40">
        <v>9.9990099990099994E-3</v>
      </c>
    </row>
    <row r="430" spans="1:23" x14ac:dyDescent="0.2">
      <c r="A430" s="14" t="s">
        <v>17</v>
      </c>
      <c r="B430" s="14" t="s">
        <v>443</v>
      </c>
      <c r="C430" s="15" t="s">
        <v>94</v>
      </c>
      <c r="D430" s="35">
        <v>2</v>
      </c>
      <c r="E430" s="35">
        <v>21</v>
      </c>
      <c r="F430">
        <v>10990.08</v>
      </c>
      <c r="G430">
        <f>F430-Dashboard!$B$2</f>
        <v>10977.010749999999</v>
      </c>
      <c r="H430">
        <f>2^(LOG(G430/Dashboard!$C$2,2)/LOG(Dashboard!$D$2/Dashboard!$C$2,2))-1</f>
        <v>-0.15215780115308419</v>
      </c>
      <c r="I430" s="26" t="s">
        <v>68</v>
      </c>
      <c r="J430" s="27">
        <v>6.1380061380060003</v>
      </c>
      <c r="O430" s="27">
        <v>6.1380061380060003</v>
      </c>
      <c r="T430" s="39">
        <v>379.2</v>
      </c>
      <c r="V430" s="35">
        <v>40404</v>
      </c>
      <c r="W430" s="40">
        <v>9.9990099990099994E-3</v>
      </c>
    </row>
    <row r="431" spans="1:23" x14ac:dyDescent="0.2">
      <c r="A431" s="14" t="s">
        <v>17</v>
      </c>
      <c r="B431" s="14" t="s">
        <v>443</v>
      </c>
      <c r="C431" s="15" t="s">
        <v>95</v>
      </c>
      <c r="D431" s="35">
        <v>2</v>
      </c>
      <c r="E431" s="35">
        <v>22</v>
      </c>
      <c r="F431">
        <v>1373.462</v>
      </c>
      <c r="G431">
        <f>F431-Dashboard!$B$2</f>
        <v>1360.39275</v>
      </c>
      <c r="H431">
        <f>2^(LOG(G431/Dashboard!$C$2,2)/LOG(Dashboard!$D$2/Dashboard!$C$2,2))-1</f>
        <v>-0.75220429941715727</v>
      </c>
      <c r="I431" s="14" t="s">
        <v>71</v>
      </c>
      <c r="N431" s="25">
        <v>0.17325017325020001</v>
      </c>
      <c r="O431" s="27">
        <v>0.17325017325020001</v>
      </c>
      <c r="S431" s="28">
        <v>6.1380061380060003</v>
      </c>
      <c r="T431" s="39">
        <v>378</v>
      </c>
      <c r="V431" s="35">
        <v>40404</v>
      </c>
      <c r="W431" s="40">
        <v>1.000396000396E-2</v>
      </c>
    </row>
    <row r="432" spans="1:23" x14ac:dyDescent="0.2">
      <c r="A432" s="14" t="s">
        <v>17</v>
      </c>
      <c r="B432" s="14" t="s">
        <v>443</v>
      </c>
      <c r="C432" s="15" t="s">
        <v>96</v>
      </c>
      <c r="D432" s="35">
        <v>2</v>
      </c>
      <c r="E432" s="35">
        <v>23</v>
      </c>
      <c r="F432">
        <v>969.50300000000004</v>
      </c>
      <c r="G432">
        <f>F432-Dashboard!$B$2</f>
        <v>956.43375000000003</v>
      </c>
      <c r="H432">
        <f>2^(LOG(G432/Dashboard!$C$2,2)/LOG(Dashboard!$D$2/Dashboard!$C$2,2))-1</f>
        <v>-0.79864908691616798</v>
      </c>
      <c r="I432" s="14" t="s">
        <v>71</v>
      </c>
      <c r="N432" s="25">
        <v>0.17325017325020001</v>
      </c>
      <c r="O432" s="27">
        <v>0.17325017325020001</v>
      </c>
      <c r="S432" s="28">
        <v>6.1380061380060003</v>
      </c>
      <c r="T432" s="39">
        <v>378</v>
      </c>
      <c r="V432" s="35">
        <v>40404</v>
      </c>
      <c r="W432" s="40">
        <v>1.000396000396E-2</v>
      </c>
    </row>
    <row r="433" spans="1:23" x14ac:dyDescent="0.2">
      <c r="A433" s="14" t="s">
        <v>17</v>
      </c>
      <c r="B433" s="14" t="s">
        <v>443</v>
      </c>
      <c r="C433" s="15" t="s">
        <v>97</v>
      </c>
      <c r="D433" s="35">
        <v>2</v>
      </c>
      <c r="E433" s="35">
        <v>24</v>
      </c>
      <c r="F433">
        <v>2.3759999999999999</v>
      </c>
      <c r="G433">
        <f>F433-Dashboard!$B$2</f>
        <v>-10.693250000000001</v>
      </c>
      <c r="H433" t="e">
        <f>2^(LOG(G433/Dashboard!$C$2,2)/LOG(Dashboard!$D$2/Dashboard!$C$2,2))-1</f>
        <v>#NUM!</v>
      </c>
      <c r="I433" s="14" t="s">
        <v>445</v>
      </c>
    </row>
    <row r="434" spans="1:23" x14ac:dyDescent="0.2">
      <c r="A434" s="14" t="s">
        <v>17</v>
      </c>
      <c r="B434" s="14" t="s">
        <v>443</v>
      </c>
      <c r="C434" s="15" t="s">
        <v>98</v>
      </c>
      <c r="D434" s="35">
        <v>3</v>
      </c>
      <c r="E434" s="35">
        <v>1</v>
      </c>
      <c r="F434">
        <v>52719.09</v>
      </c>
      <c r="G434">
        <f>F434-Dashboard!$B$2</f>
        <v>52706.020749999996</v>
      </c>
      <c r="H434">
        <f>2^(LOG(G434/Dashboard!$C$2,2)/LOG(Dashboard!$D$2/Dashboard!$C$2,2))-1</f>
        <v>1.1366039541653103</v>
      </c>
      <c r="I434" s="16" t="s">
        <v>43</v>
      </c>
      <c r="J434" s="17">
        <v>49.005049005049997</v>
      </c>
      <c r="K434" s="17">
        <v>49.005049005049997</v>
      </c>
      <c r="T434" s="39">
        <v>364.4</v>
      </c>
      <c r="V434" s="35">
        <v>40404</v>
      </c>
      <c r="W434" s="40">
        <v>9.9990099990099994E-3</v>
      </c>
    </row>
    <row r="435" spans="1:23" x14ac:dyDescent="0.2">
      <c r="A435" s="14" t="s">
        <v>17</v>
      </c>
      <c r="B435" s="14" t="s">
        <v>443</v>
      </c>
      <c r="C435" s="15" t="s">
        <v>99</v>
      </c>
      <c r="D435" s="35">
        <v>3</v>
      </c>
      <c r="E435" s="35">
        <v>2</v>
      </c>
      <c r="F435">
        <v>38390.410000000003</v>
      </c>
      <c r="G435">
        <f>F435-Dashboard!$B$2</f>
        <v>38377.340750000003</v>
      </c>
      <c r="H435">
        <f>2^(LOG(G435/Dashboard!$C$2,2)/LOG(Dashboard!$D$2/Dashboard!$C$2,2))-1</f>
        <v>0.77236266028867839</v>
      </c>
      <c r="I435" s="16" t="s">
        <v>43</v>
      </c>
      <c r="J435" s="17">
        <v>49.005049005049997</v>
      </c>
      <c r="K435" s="17">
        <v>49.005049005049997</v>
      </c>
      <c r="T435" s="39">
        <v>364.4</v>
      </c>
      <c r="V435" s="35">
        <v>40404</v>
      </c>
      <c r="W435" s="40">
        <v>9.9990099990099994E-3</v>
      </c>
    </row>
    <row r="436" spans="1:23" x14ac:dyDescent="0.2">
      <c r="A436" s="14" t="s">
        <v>17</v>
      </c>
      <c r="B436" s="14" t="s">
        <v>443</v>
      </c>
      <c r="C436" s="15" t="s">
        <v>100</v>
      </c>
      <c r="D436" s="35">
        <v>3</v>
      </c>
      <c r="E436" s="35">
        <v>3</v>
      </c>
      <c r="F436">
        <v>34880.720000000001</v>
      </c>
      <c r="G436">
        <f>F436-Dashboard!$B$2</f>
        <v>34867.650750000001</v>
      </c>
      <c r="H436">
        <f>2^(LOG(G436/Dashboard!$C$2,2)/LOG(Dashboard!$D$2/Dashboard!$C$2,2))-1</f>
        <v>0.67499939899130856</v>
      </c>
      <c r="I436" s="16" t="s">
        <v>43</v>
      </c>
      <c r="J436" s="17">
        <v>49.005049005049997</v>
      </c>
      <c r="K436" s="17">
        <v>49.005049005049997</v>
      </c>
      <c r="T436" s="39">
        <v>364.4</v>
      </c>
      <c r="V436" s="35">
        <v>40404</v>
      </c>
      <c r="W436" s="40">
        <v>9.9990099990099994E-3</v>
      </c>
    </row>
    <row r="437" spans="1:23" x14ac:dyDescent="0.2">
      <c r="A437" s="14" t="s">
        <v>17</v>
      </c>
      <c r="B437" s="14" t="s">
        <v>443</v>
      </c>
      <c r="C437" s="15" t="s">
        <v>101</v>
      </c>
      <c r="D437" s="35">
        <v>3</v>
      </c>
      <c r="E437" s="35">
        <v>4</v>
      </c>
      <c r="F437">
        <v>45454.95</v>
      </c>
      <c r="G437">
        <f>F437-Dashboard!$B$2</f>
        <v>45441.880749999997</v>
      </c>
      <c r="H437">
        <f>2^(LOG(G437/Dashboard!$C$2,2)/LOG(Dashboard!$D$2/Dashboard!$C$2,2))-1</f>
        <v>0.95786479379486589</v>
      </c>
      <c r="I437" s="18" t="s">
        <v>47</v>
      </c>
      <c r="J437" s="19">
        <v>22.727863061379999</v>
      </c>
      <c r="L437" s="19">
        <v>22.727863061379999</v>
      </c>
      <c r="T437" s="39">
        <v>430.8</v>
      </c>
      <c r="U437" s="39">
        <v>2590</v>
      </c>
      <c r="V437" s="35">
        <v>43118.879999999997</v>
      </c>
      <c r="W437" s="40">
        <v>9.9909830682058508E-3</v>
      </c>
    </row>
    <row r="438" spans="1:23" x14ac:dyDescent="0.2">
      <c r="A438" s="14" t="s">
        <v>17</v>
      </c>
      <c r="B438" s="14" t="s">
        <v>443</v>
      </c>
      <c r="C438" s="15" t="s">
        <v>102</v>
      </c>
      <c r="D438" s="35">
        <v>3</v>
      </c>
      <c r="E438" s="35">
        <v>5</v>
      </c>
      <c r="F438">
        <v>80292.89</v>
      </c>
      <c r="G438">
        <f>F438-Dashboard!$B$2</f>
        <v>80279.820749999999</v>
      </c>
      <c r="H438">
        <f>2^(LOG(G438/Dashboard!$C$2,2)/LOG(Dashboard!$D$2/Dashboard!$C$2,2))-1</f>
        <v>1.7376792265236713</v>
      </c>
      <c r="I438" s="18" t="s">
        <v>47</v>
      </c>
      <c r="J438" s="19">
        <v>22.727863061379999</v>
      </c>
      <c r="L438" s="19">
        <v>22.727863061379999</v>
      </c>
      <c r="T438" s="39">
        <v>430.8</v>
      </c>
      <c r="U438" s="39">
        <v>2590</v>
      </c>
      <c r="V438" s="35">
        <v>43118.879999999997</v>
      </c>
      <c r="W438" s="40">
        <v>9.9909830682058508E-3</v>
      </c>
    </row>
    <row r="439" spans="1:23" x14ac:dyDescent="0.2">
      <c r="A439" s="14" t="s">
        <v>17</v>
      </c>
      <c r="B439" s="14" t="s">
        <v>443</v>
      </c>
      <c r="C439" s="15" t="s">
        <v>103</v>
      </c>
      <c r="D439" s="35">
        <v>3</v>
      </c>
      <c r="E439" s="35">
        <v>6</v>
      </c>
      <c r="F439">
        <v>66413.320000000007</v>
      </c>
      <c r="G439">
        <f>F439-Dashboard!$B$2</f>
        <v>66400.250750000007</v>
      </c>
      <c r="H439">
        <f>2^(LOG(G439/Dashboard!$C$2,2)/LOG(Dashboard!$D$2/Dashboard!$C$2,2))-1</f>
        <v>1.4480363795076436</v>
      </c>
      <c r="I439" s="18" t="s">
        <v>47</v>
      </c>
      <c r="J439" s="19">
        <v>22.727863061379999</v>
      </c>
      <c r="L439" s="19">
        <v>22.727863061379999</v>
      </c>
      <c r="T439" s="39">
        <v>430.8</v>
      </c>
      <c r="U439" s="39">
        <v>2590</v>
      </c>
      <c r="V439" s="35">
        <v>43118.879999999997</v>
      </c>
      <c r="W439" s="40">
        <v>9.9909830682058508E-3</v>
      </c>
    </row>
    <row r="440" spans="1:23" x14ac:dyDescent="0.2">
      <c r="A440" s="14" t="s">
        <v>17</v>
      </c>
      <c r="B440" s="14" t="s">
        <v>443</v>
      </c>
      <c r="C440" s="15" t="s">
        <v>104</v>
      </c>
      <c r="D440" s="35">
        <v>3</v>
      </c>
      <c r="E440" s="35">
        <v>7</v>
      </c>
      <c r="F440">
        <v>37420.910000000003</v>
      </c>
      <c r="G440">
        <f>F440-Dashboard!$B$2</f>
        <v>37407.840750000003</v>
      </c>
      <c r="H440">
        <f>2^(LOG(G440/Dashboard!$C$2,2)/LOG(Dashboard!$D$2/Dashboard!$C$2,2))-1</f>
        <v>0.74584709437893992</v>
      </c>
      <c r="I440" s="20" t="s">
        <v>51</v>
      </c>
      <c r="J440" s="21">
        <v>0.1980001980002</v>
      </c>
      <c r="M440" s="21">
        <v>0.1980001980002</v>
      </c>
      <c r="T440" s="39">
        <v>400</v>
      </c>
      <c r="V440" s="35">
        <v>40404</v>
      </c>
      <c r="W440" s="40">
        <v>9.9990099990099994E-3</v>
      </c>
    </row>
    <row r="441" spans="1:23" x14ac:dyDescent="0.2">
      <c r="A441" s="14" t="s">
        <v>17</v>
      </c>
      <c r="B441" s="14" t="s">
        <v>443</v>
      </c>
      <c r="C441" s="15" t="s">
        <v>105</v>
      </c>
      <c r="D441" s="35">
        <v>3</v>
      </c>
      <c r="E441" s="35">
        <v>8</v>
      </c>
      <c r="F441">
        <v>37542.089999999997</v>
      </c>
      <c r="G441">
        <f>F441-Dashboard!$B$2</f>
        <v>37529.020749999996</v>
      </c>
      <c r="H441">
        <f>2^(LOG(G441/Dashboard!$C$2,2)/LOG(Dashboard!$D$2/Dashboard!$C$2,2))-1</f>
        <v>0.74917664796881467</v>
      </c>
      <c r="I441" s="20" t="s">
        <v>51</v>
      </c>
      <c r="J441" s="21">
        <v>0.1980001980002</v>
      </c>
      <c r="M441" s="21">
        <v>0.1980001980002</v>
      </c>
      <c r="T441" s="39">
        <v>400</v>
      </c>
      <c r="V441" s="35">
        <v>40404</v>
      </c>
      <c r="W441" s="40">
        <v>9.9990099990099994E-3</v>
      </c>
    </row>
    <row r="442" spans="1:23" x14ac:dyDescent="0.2">
      <c r="A442" s="14" t="s">
        <v>17</v>
      </c>
      <c r="B442" s="14" t="s">
        <v>443</v>
      </c>
      <c r="C442" s="15" t="s">
        <v>106</v>
      </c>
      <c r="D442" s="35">
        <v>3</v>
      </c>
      <c r="E442" s="35">
        <v>9</v>
      </c>
      <c r="F442">
        <v>64455.31</v>
      </c>
      <c r="G442">
        <f>F442-Dashboard!$B$2</f>
        <v>64442.240749999997</v>
      </c>
      <c r="H442">
        <f>2^(LOG(G442/Dashboard!$C$2,2)/LOG(Dashboard!$D$2/Dashboard!$C$2,2))-1</f>
        <v>1.4052482584458734</v>
      </c>
      <c r="I442" s="20" t="s">
        <v>51</v>
      </c>
      <c r="J442" s="21">
        <v>0.1980001980002</v>
      </c>
      <c r="M442" s="21">
        <v>0.1980001980002</v>
      </c>
      <c r="T442" s="39">
        <v>400</v>
      </c>
      <c r="V442" s="35">
        <v>40404</v>
      </c>
      <c r="W442" s="40">
        <v>9.9990099990099994E-3</v>
      </c>
    </row>
    <row r="443" spans="1:23" x14ac:dyDescent="0.2">
      <c r="A443" s="14" t="s">
        <v>17</v>
      </c>
      <c r="B443" s="14" t="s">
        <v>443</v>
      </c>
      <c r="C443" s="15" t="s">
        <v>107</v>
      </c>
      <c r="D443" s="35">
        <v>3</v>
      </c>
      <c r="E443" s="35">
        <v>10</v>
      </c>
      <c r="F443">
        <v>35648.239999999998</v>
      </c>
      <c r="G443">
        <f>F443-Dashboard!$B$2</f>
        <v>35635.170749999997</v>
      </c>
      <c r="H443">
        <f>2^(LOG(G443/Dashboard!$C$2,2)/LOG(Dashboard!$D$2/Dashboard!$C$2,2))-1</f>
        <v>0.6966232756625792</v>
      </c>
      <c r="I443" s="14" t="s">
        <v>55</v>
      </c>
      <c r="K443" s="17">
        <v>48.851350877889999</v>
      </c>
      <c r="L443" s="19">
        <v>22.753456120429998</v>
      </c>
      <c r="T443" s="39">
        <v>384</v>
      </c>
      <c r="U443" s="39">
        <v>2055.7600000000002</v>
      </c>
      <c r="V443" s="35">
        <v>42578.147023999998</v>
      </c>
      <c r="W443" s="40">
        <v>9.9957379488611001E-3</v>
      </c>
    </row>
    <row r="444" spans="1:23" x14ac:dyDescent="0.2">
      <c r="A444" s="14" t="s">
        <v>17</v>
      </c>
      <c r="B444" s="14" t="s">
        <v>443</v>
      </c>
      <c r="C444" s="15" t="s">
        <v>108</v>
      </c>
      <c r="D444" s="35">
        <v>3</v>
      </c>
      <c r="E444" s="35">
        <v>11</v>
      </c>
      <c r="F444">
        <v>62570.95</v>
      </c>
      <c r="G444">
        <f>F444-Dashboard!$B$2</f>
        <v>62557.880749999997</v>
      </c>
      <c r="H444">
        <f>2^(LOG(G444/Dashboard!$C$2,2)/LOG(Dashboard!$D$2/Dashboard!$C$2,2))-1</f>
        <v>1.363562203507783</v>
      </c>
      <c r="I444" s="14" t="s">
        <v>55</v>
      </c>
      <c r="K444" s="17">
        <v>48.851350877889999</v>
      </c>
      <c r="L444" s="19">
        <v>22.753456120429998</v>
      </c>
      <c r="T444" s="39">
        <v>384</v>
      </c>
      <c r="U444" s="39">
        <v>2055.7600000000002</v>
      </c>
      <c r="V444" s="35">
        <v>42578.147023999998</v>
      </c>
      <c r="W444" s="40">
        <v>9.9957379488611001E-3</v>
      </c>
    </row>
    <row r="445" spans="1:23" x14ac:dyDescent="0.2">
      <c r="A445" s="14" t="s">
        <v>17</v>
      </c>
      <c r="B445" s="14" t="s">
        <v>443</v>
      </c>
      <c r="C445" s="15" t="s">
        <v>109</v>
      </c>
      <c r="D445" s="35">
        <v>3</v>
      </c>
      <c r="E445" s="35">
        <v>12</v>
      </c>
      <c r="F445">
        <v>48959.89</v>
      </c>
      <c r="G445">
        <f>F445-Dashboard!$B$2</f>
        <v>48946.820749999999</v>
      </c>
      <c r="H445">
        <f>2^(LOG(G445/Dashboard!$C$2,2)/LOG(Dashboard!$D$2/Dashboard!$C$2,2))-1</f>
        <v>1.0454665256591289</v>
      </c>
      <c r="I445" s="14" t="s">
        <v>55</v>
      </c>
      <c r="K445" s="17">
        <v>49.005049005049997</v>
      </c>
      <c r="M445" s="21">
        <v>0.1980001980002</v>
      </c>
      <c r="T445" s="39">
        <v>360.4</v>
      </c>
      <c r="V445" s="35">
        <v>40404</v>
      </c>
      <c r="W445" s="40">
        <v>9.9990099990099994E-3</v>
      </c>
    </row>
    <row r="446" spans="1:23" x14ac:dyDescent="0.2">
      <c r="A446" s="14" t="s">
        <v>17</v>
      </c>
      <c r="B446" s="14" t="s">
        <v>443</v>
      </c>
      <c r="C446" s="15" t="s">
        <v>110</v>
      </c>
      <c r="D446" s="35">
        <v>3</v>
      </c>
      <c r="E446" s="35">
        <v>13</v>
      </c>
      <c r="F446">
        <v>34973.39</v>
      </c>
      <c r="G446">
        <f>F446-Dashboard!$B$2</f>
        <v>34960.320749999999</v>
      </c>
      <c r="H446">
        <f>2^(LOG(G446/Dashboard!$C$2,2)/LOG(Dashboard!$D$2/Dashboard!$C$2,2))-1</f>
        <v>0.67762056431534257</v>
      </c>
      <c r="I446" s="14" t="s">
        <v>55</v>
      </c>
      <c r="K446" s="17">
        <v>49.005049005049997</v>
      </c>
      <c r="M446" s="21">
        <v>0.1980001980002</v>
      </c>
      <c r="T446" s="39">
        <v>360.4</v>
      </c>
      <c r="V446" s="35">
        <v>40404</v>
      </c>
      <c r="W446" s="40">
        <v>9.9990099990099994E-3</v>
      </c>
    </row>
    <row r="447" spans="1:23" x14ac:dyDescent="0.2">
      <c r="A447" s="14" t="s">
        <v>17</v>
      </c>
      <c r="B447" s="14" t="s">
        <v>443</v>
      </c>
      <c r="C447" s="15" t="s">
        <v>111</v>
      </c>
      <c r="D447" s="35">
        <v>3</v>
      </c>
      <c r="E447" s="35">
        <v>14</v>
      </c>
      <c r="F447">
        <v>831.68100000000004</v>
      </c>
      <c r="G447">
        <f>F447-Dashboard!$B$2</f>
        <v>818.61175000000003</v>
      </c>
      <c r="H447">
        <f>2^(LOG(G447/Dashboard!$C$2,2)/LOG(Dashboard!$D$2/Dashboard!$C$2,2))-1</f>
        <v>-0.81628567669201513</v>
      </c>
      <c r="I447" s="22" t="s">
        <v>60</v>
      </c>
      <c r="J447" s="23">
        <v>9.9990099990099992</v>
      </c>
      <c r="R447" s="23">
        <v>9.9990099990099992</v>
      </c>
      <c r="T447" s="39">
        <v>363.6</v>
      </c>
      <c r="V447" s="35">
        <v>40404</v>
      </c>
      <c r="W447" s="40">
        <v>9.9990099990099994E-3</v>
      </c>
    </row>
    <row r="448" spans="1:23" x14ac:dyDescent="0.2">
      <c r="A448" s="14" t="s">
        <v>17</v>
      </c>
      <c r="B448" s="14" t="s">
        <v>443</v>
      </c>
      <c r="C448" s="15" t="s">
        <v>112</v>
      </c>
      <c r="D448" s="35">
        <v>3</v>
      </c>
      <c r="E448" s="35">
        <v>15</v>
      </c>
      <c r="F448">
        <v>874.45299999999997</v>
      </c>
      <c r="G448">
        <f>F448-Dashboard!$B$2</f>
        <v>861.38374999999996</v>
      </c>
      <c r="H448">
        <f>2^(LOG(G448/Dashboard!$C$2,2)/LOG(Dashboard!$D$2/Dashboard!$C$2,2))-1</f>
        <v>-0.81069003343520007</v>
      </c>
      <c r="I448" s="22" t="s">
        <v>60</v>
      </c>
      <c r="J448" s="23">
        <v>9.9990099990099992</v>
      </c>
      <c r="R448" s="23">
        <v>9.9990099990099992</v>
      </c>
      <c r="T448" s="39">
        <v>363.6</v>
      </c>
      <c r="V448" s="35">
        <v>40404</v>
      </c>
      <c r="W448" s="40">
        <v>9.9990099990099994E-3</v>
      </c>
    </row>
    <row r="449" spans="1:23" x14ac:dyDescent="0.2">
      <c r="A449" s="14" t="s">
        <v>17</v>
      </c>
      <c r="B449" s="14" t="s">
        <v>443</v>
      </c>
      <c r="C449" s="15" t="s">
        <v>113</v>
      </c>
      <c r="D449" s="35">
        <v>3</v>
      </c>
      <c r="E449" s="35">
        <v>16</v>
      </c>
      <c r="F449">
        <v>51143.65</v>
      </c>
      <c r="G449">
        <f>F449-Dashboard!$B$2</f>
        <v>51130.580750000001</v>
      </c>
      <c r="H449">
        <f>2^(LOG(G449/Dashboard!$C$2,2)/LOG(Dashboard!$D$2/Dashboard!$C$2,2))-1</f>
        <v>1.0987455242442525</v>
      </c>
      <c r="I449" s="14" t="s">
        <v>446</v>
      </c>
      <c r="T449" s="39">
        <v>404</v>
      </c>
      <c r="V449" s="35">
        <v>40404</v>
      </c>
      <c r="W449" s="40">
        <v>9.9990099990099994E-3</v>
      </c>
    </row>
    <row r="450" spans="1:23" x14ac:dyDescent="0.2">
      <c r="A450" s="14" t="s">
        <v>17</v>
      </c>
      <c r="B450" s="14" t="s">
        <v>443</v>
      </c>
      <c r="C450" s="15" t="s">
        <v>114</v>
      </c>
      <c r="D450" s="35">
        <v>3</v>
      </c>
      <c r="E450" s="35">
        <v>17</v>
      </c>
      <c r="F450">
        <v>56364.23</v>
      </c>
      <c r="G450">
        <f>F450-Dashboard!$B$2</f>
        <v>56351.160750000003</v>
      </c>
      <c r="H450">
        <f>2^(LOG(G450/Dashboard!$C$2,2)/LOG(Dashboard!$D$2/Dashboard!$C$2,2))-1</f>
        <v>1.2224576053982306</v>
      </c>
      <c r="I450" s="14" t="s">
        <v>446</v>
      </c>
      <c r="T450" s="39">
        <v>404</v>
      </c>
      <c r="V450" s="35">
        <v>40404</v>
      </c>
      <c r="W450" s="40">
        <v>9.9990099990099994E-3</v>
      </c>
    </row>
    <row r="451" spans="1:23" x14ac:dyDescent="0.2">
      <c r="A451" s="14" t="s">
        <v>17</v>
      </c>
      <c r="B451" s="14" t="s">
        <v>443</v>
      </c>
      <c r="C451" s="15" t="s">
        <v>115</v>
      </c>
      <c r="D451" s="35">
        <v>3</v>
      </c>
      <c r="E451" s="35">
        <v>18</v>
      </c>
      <c r="F451">
        <v>13549.28</v>
      </c>
      <c r="G451">
        <f>F451-Dashboard!$B$2</f>
        <v>13536.21075</v>
      </c>
      <c r="H451">
        <f>2^(LOG(G451/Dashboard!$C$2,2)/LOG(Dashboard!$D$2/Dashboard!$C$2,2))-1</f>
        <v>-4.0749188558418692E-2</v>
      </c>
      <c r="I451" s="24" t="s">
        <v>65</v>
      </c>
      <c r="J451" s="25">
        <v>1.8810018810019999</v>
      </c>
      <c r="N451" s="25">
        <v>1.8810018810019999</v>
      </c>
      <c r="T451" s="39">
        <v>396.4</v>
      </c>
      <c r="V451" s="35">
        <v>40404</v>
      </c>
      <c r="W451" s="40">
        <v>9.9990099990099994E-3</v>
      </c>
    </row>
    <row r="452" spans="1:23" x14ac:dyDescent="0.2">
      <c r="A452" s="14" t="s">
        <v>17</v>
      </c>
      <c r="B452" s="14" t="s">
        <v>443</v>
      </c>
      <c r="C452" s="15" t="s">
        <v>116</v>
      </c>
      <c r="D452" s="35">
        <v>3</v>
      </c>
      <c r="E452" s="35">
        <v>19</v>
      </c>
      <c r="F452">
        <v>33131.81</v>
      </c>
      <c r="G452">
        <f>F452-Dashboard!$B$2</f>
        <v>33118.740749999997</v>
      </c>
      <c r="H452">
        <f>2^(LOG(G452/Dashboard!$C$2,2)/LOG(Dashboard!$D$2/Dashboard!$C$2,2))-1</f>
        <v>0.62498215804410084</v>
      </c>
      <c r="I452" s="24" t="s">
        <v>65</v>
      </c>
      <c r="J452" s="25">
        <v>1.8810018810019999</v>
      </c>
      <c r="N452" s="25">
        <v>1.8810018810019999</v>
      </c>
      <c r="T452" s="39">
        <v>396.4</v>
      </c>
      <c r="V452" s="35">
        <v>40404</v>
      </c>
      <c r="W452" s="40">
        <v>9.9990099990099994E-3</v>
      </c>
    </row>
    <row r="453" spans="1:23" x14ac:dyDescent="0.2">
      <c r="A453" s="14" t="s">
        <v>17</v>
      </c>
      <c r="B453" s="14" t="s">
        <v>443</v>
      </c>
      <c r="C453" s="15" t="s">
        <v>117</v>
      </c>
      <c r="D453" s="35">
        <v>3</v>
      </c>
      <c r="E453" s="35">
        <v>20</v>
      </c>
      <c r="F453">
        <v>22044.31</v>
      </c>
      <c r="G453">
        <f>F453-Dashboard!$B$2</f>
        <v>22031.240750000001</v>
      </c>
      <c r="H453">
        <f>2^(LOG(G453/Dashboard!$C$2,2)/LOG(Dashboard!$D$2/Dashboard!$C$2,2))-1</f>
        <v>0.27807011848304986</v>
      </c>
      <c r="I453" s="26" t="s">
        <v>68</v>
      </c>
      <c r="J453" s="27">
        <v>1.8810018810019999</v>
      </c>
      <c r="O453" s="27">
        <v>1.8810018810019999</v>
      </c>
      <c r="T453" s="39">
        <v>396.4</v>
      </c>
      <c r="V453" s="35">
        <v>40404</v>
      </c>
      <c r="W453" s="40">
        <v>9.9990099990099994E-3</v>
      </c>
    </row>
    <row r="454" spans="1:23" x14ac:dyDescent="0.2">
      <c r="A454" s="14" t="s">
        <v>17</v>
      </c>
      <c r="B454" s="14" t="s">
        <v>443</v>
      </c>
      <c r="C454" s="15" t="s">
        <v>118</v>
      </c>
      <c r="D454" s="35">
        <v>3</v>
      </c>
      <c r="E454" s="35">
        <v>21</v>
      </c>
      <c r="F454">
        <v>21723.52</v>
      </c>
      <c r="G454">
        <f>F454-Dashboard!$B$2</f>
        <v>21710.45075</v>
      </c>
      <c r="H454">
        <f>2^(LOG(G454/Dashboard!$C$2,2)/LOG(Dashboard!$D$2/Dashboard!$C$2,2))-1</f>
        <v>0.26707391215549814</v>
      </c>
      <c r="I454" s="26" t="s">
        <v>68</v>
      </c>
      <c r="J454" s="27">
        <v>1.8810018810019999</v>
      </c>
      <c r="O454" s="27">
        <v>1.8810018810019999</v>
      </c>
      <c r="T454" s="39">
        <v>396.4</v>
      </c>
      <c r="V454" s="35">
        <v>40404</v>
      </c>
      <c r="W454" s="40">
        <v>9.9990099990099994E-3</v>
      </c>
    </row>
    <row r="455" spans="1:23" x14ac:dyDescent="0.2">
      <c r="A455" s="14" t="s">
        <v>17</v>
      </c>
      <c r="B455" s="14" t="s">
        <v>443</v>
      </c>
      <c r="C455" s="15" t="s">
        <v>119</v>
      </c>
      <c r="D455" s="35">
        <v>3</v>
      </c>
      <c r="E455" s="35">
        <v>22</v>
      </c>
      <c r="F455">
        <v>1147.72</v>
      </c>
      <c r="G455">
        <f>F455-Dashboard!$B$2</f>
        <v>1134.65075</v>
      </c>
      <c r="H455">
        <f>2^(LOG(G455/Dashboard!$C$2,2)/LOG(Dashboard!$D$2/Dashboard!$C$2,2))-1</f>
        <v>-0.77732561876149153</v>
      </c>
      <c r="I455" s="14" t="s">
        <v>71</v>
      </c>
      <c r="N455" s="25">
        <v>0.17325017325020001</v>
      </c>
      <c r="O455" s="27">
        <v>0.17325017325020001</v>
      </c>
      <c r="S455" s="28">
        <v>1.8810018810019999</v>
      </c>
      <c r="T455" s="39">
        <v>395.2</v>
      </c>
      <c r="V455" s="35">
        <v>40404</v>
      </c>
      <c r="W455" s="40">
        <v>1.000396000396E-2</v>
      </c>
    </row>
    <row r="456" spans="1:23" x14ac:dyDescent="0.2">
      <c r="A456" s="14" t="s">
        <v>17</v>
      </c>
      <c r="B456" s="14" t="s">
        <v>443</v>
      </c>
      <c r="C456" s="15" t="s">
        <v>120</v>
      </c>
      <c r="D456" s="35">
        <v>3</v>
      </c>
      <c r="E456" s="35">
        <v>23</v>
      </c>
      <c r="F456">
        <v>1166.73</v>
      </c>
      <c r="G456">
        <f>F456-Dashboard!$B$2</f>
        <v>1153.66075</v>
      </c>
      <c r="H456">
        <f>2^(LOG(G456/Dashboard!$C$2,2)/LOG(Dashboard!$D$2/Dashboard!$C$2,2))-1</f>
        <v>-0.77513531356379206</v>
      </c>
      <c r="I456" s="14" t="s">
        <v>71</v>
      </c>
      <c r="N456" s="25">
        <v>0.17325017325020001</v>
      </c>
      <c r="O456" s="27">
        <v>0.17325017325020001</v>
      </c>
      <c r="S456" s="28">
        <v>1.8810018810019999</v>
      </c>
      <c r="T456" s="39">
        <v>395.2</v>
      </c>
      <c r="V456" s="35">
        <v>40404</v>
      </c>
      <c r="W456" s="40">
        <v>1.000396000396E-2</v>
      </c>
    </row>
    <row r="457" spans="1:23" x14ac:dyDescent="0.2">
      <c r="A457" s="14" t="s">
        <v>17</v>
      </c>
      <c r="B457" s="14" t="s">
        <v>443</v>
      </c>
      <c r="C457" s="15" t="s">
        <v>121</v>
      </c>
      <c r="D457" s="35">
        <v>3</v>
      </c>
      <c r="E457" s="35">
        <v>24</v>
      </c>
      <c r="F457">
        <v>7.1289999999999996</v>
      </c>
      <c r="G457">
        <f>F457-Dashboard!$B$2</f>
        <v>-5.9402500000000007</v>
      </c>
      <c r="H457" t="e">
        <f>2^(LOG(G457/Dashboard!$C$2,2)/LOG(Dashboard!$D$2/Dashboard!$C$2,2))-1</f>
        <v>#NUM!</v>
      </c>
      <c r="I457" s="14" t="s">
        <v>445</v>
      </c>
    </row>
    <row r="458" spans="1:23" x14ac:dyDescent="0.2">
      <c r="A458" s="14" t="s">
        <v>17</v>
      </c>
      <c r="B458" s="14" t="s">
        <v>443</v>
      </c>
      <c r="C458" s="15" t="s">
        <v>122</v>
      </c>
      <c r="D458" s="35">
        <v>4</v>
      </c>
      <c r="E458" s="35">
        <v>1</v>
      </c>
      <c r="F458">
        <v>43839.11</v>
      </c>
      <c r="G458">
        <f>F458-Dashboard!$B$2</f>
        <v>43826.04075</v>
      </c>
      <c r="H458">
        <f>2^(LOG(G458/Dashboard!$C$2,2)/LOG(Dashboard!$D$2/Dashboard!$C$2,2))-1</f>
        <v>0.91654674172383532</v>
      </c>
      <c r="I458" s="16" t="s">
        <v>43</v>
      </c>
      <c r="J458" s="17">
        <v>10.89001089001</v>
      </c>
      <c r="K458" s="17">
        <v>10.89001089001</v>
      </c>
      <c r="T458" s="39">
        <v>395.2</v>
      </c>
      <c r="V458" s="35">
        <v>40404</v>
      </c>
      <c r="W458" s="40">
        <v>9.9990099990099994E-3</v>
      </c>
    </row>
    <row r="459" spans="1:23" x14ac:dyDescent="0.2">
      <c r="A459" s="14" t="s">
        <v>17</v>
      </c>
      <c r="B459" s="14" t="s">
        <v>443</v>
      </c>
      <c r="C459" s="15" t="s">
        <v>123</v>
      </c>
      <c r="D459" s="35">
        <v>4</v>
      </c>
      <c r="E459" s="35">
        <v>2</v>
      </c>
      <c r="F459">
        <v>36838.730000000003</v>
      </c>
      <c r="G459">
        <f>F459-Dashboard!$B$2</f>
        <v>36825.660750000003</v>
      </c>
      <c r="H459">
        <f>2^(LOG(G459/Dashboard!$C$2,2)/LOG(Dashboard!$D$2/Dashboard!$C$2,2))-1</f>
        <v>0.72978886655188835</v>
      </c>
      <c r="I459" s="16" t="s">
        <v>43</v>
      </c>
      <c r="J459" s="17">
        <v>10.89001089001</v>
      </c>
      <c r="K459" s="17">
        <v>10.89001089001</v>
      </c>
      <c r="T459" s="39">
        <v>395.2</v>
      </c>
      <c r="V459" s="35">
        <v>40404</v>
      </c>
      <c r="W459" s="40">
        <v>9.9990099990099994E-3</v>
      </c>
    </row>
    <row r="460" spans="1:23" x14ac:dyDescent="0.2">
      <c r="A460" s="14" t="s">
        <v>17</v>
      </c>
      <c r="B460" s="14" t="s">
        <v>443</v>
      </c>
      <c r="C460" s="15" t="s">
        <v>124</v>
      </c>
      <c r="D460" s="35">
        <v>4</v>
      </c>
      <c r="E460" s="35">
        <v>3</v>
      </c>
      <c r="F460">
        <v>35961.9</v>
      </c>
      <c r="G460">
        <f>F460-Dashboard!$B$2</f>
        <v>35948.830750000001</v>
      </c>
      <c r="H460">
        <f>2^(LOG(G460/Dashboard!$C$2,2)/LOG(Dashboard!$D$2/Dashboard!$C$2,2))-1</f>
        <v>0.70540506657166557</v>
      </c>
      <c r="I460" s="16" t="s">
        <v>43</v>
      </c>
      <c r="J460" s="17">
        <v>10.89001089001</v>
      </c>
      <c r="K460" s="17">
        <v>10.89001089001</v>
      </c>
      <c r="T460" s="39">
        <v>395.2</v>
      </c>
      <c r="V460" s="35">
        <v>40404</v>
      </c>
      <c r="W460" s="40">
        <v>9.9990099990099994E-3</v>
      </c>
    </row>
    <row r="461" spans="1:23" x14ac:dyDescent="0.2">
      <c r="A461" s="14" t="s">
        <v>17</v>
      </c>
      <c r="B461" s="14" t="s">
        <v>443</v>
      </c>
      <c r="C461" s="15" t="s">
        <v>125</v>
      </c>
      <c r="D461" s="35">
        <v>4</v>
      </c>
      <c r="E461" s="35">
        <v>4</v>
      </c>
      <c r="F461">
        <v>39447.83</v>
      </c>
      <c r="G461">
        <f>F461-Dashboard!$B$2</f>
        <v>39434.760750000001</v>
      </c>
      <c r="H461">
        <f>2^(LOG(G461/Dashboard!$C$2,2)/LOG(Dashboard!$D$2/Dashboard!$C$2,2))-1</f>
        <v>0.80097092911740941</v>
      </c>
      <c r="I461" s="18" t="s">
        <v>47</v>
      </c>
      <c r="J461" s="19">
        <v>4.8051529543260001</v>
      </c>
      <c r="L461" s="19">
        <v>4.8051529543260001</v>
      </c>
      <c r="T461" s="39">
        <v>430.8</v>
      </c>
      <c r="U461" s="39">
        <v>2668.4</v>
      </c>
      <c r="V461" s="35">
        <v>43120.375557129999</v>
      </c>
      <c r="W461" s="40">
        <v>9.9906365478938906E-3</v>
      </c>
    </row>
    <row r="462" spans="1:23" x14ac:dyDescent="0.2">
      <c r="A462" s="14" t="s">
        <v>17</v>
      </c>
      <c r="B462" s="14" t="s">
        <v>443</v>
      </c>
      <c r="C462" s="15" t="s">
        <v>126</v>
      </c>
      <c r="D462" s="35">
        <v>4</v>
      </c>
      <c r="E462" s="35">
        <v>5</v>
      </c>
      <c r="F462">
        <v>44245.45</v>
      </c>
      <c r="G462">
        <f>F462-Dashboard!$B$2</f>
        <v>44232.380749999997</v>
      </c>
      <c r="H462">
        <f>2^(LOG(G462/Dashboard!$C$2,2)/LOG(Dashboard!$D$2/Dashboard!$C$2,2))-1</f>
        <v>0.92699520695400373</v>
      </c>
      <c r="I462" s="18" t="s">
        <v>47</v>
      </c>
      <c r="J462" s="19">
        <v>4.8051529543260001</v>
      </c>
      <c r="L462" s="19">
        <v>4.8051529543260001</v>
      </c>
      <c r="T462" s="39">
        <v>430.8</v>
      </c>
      <c r="U462" s="39">
        <v>2668.4</v>
      </c>
      <c r="V462" s="35">
        <v>43120.375557129999</v>
      </c>
      <c r="W462" s="40">
        <v>9.9906365478938906E-3</v>
      </c>
    </row>
    <row r="463" spans="1:23" x14ac:dyDescent="0.2">
      <c r="A463" s="14" t="s">
        <v>17</v>
      </c>
      <c r="B463" s="14" t="s">
        <v>443</v>
      </c>
      <c r="C463" s="15" t="s">
        <v>127</v>
      </c>
      <c r="D463" s="35">
        <v>4</v>
      </c>
      <c r="E463" s="35">
        <v>6</v>
      </c>
      <c r="F463">
        <v>62749.17</v>
      </c>
      <c r="G463">
        <f>F463-Dashboard!$B$2</f>
        <v>62736.100749999998</v>
      </c>
      <c r="H463">
        <f>2^(LOG(G463/Dashboard!$C$2,2)/LOG(Dashboard!$D$2/Dashboard!$C$2,2))-1</f>
        <v>1.3675266970337407</v>
      </c>
      <c r="I463" s="18" t="s">
        <v>47</v>
      </c>
      <c r="J463" s="19">
        <v>4.8051529543260001</v>
      </c>
      <c r="L463" s="19">
        <v>4.8051529543260001</v>
      </c>
      <c r="T463" s="39">
        <v>430.8</v>
      </c>
      <c r="U463" s="39">
        <v>2668.4</v>
      </c>
      <c r="V463" s="35">
        <v>43120.375557129999</v>
      </c>
      <c r="W463" s="40">
        <v>9.9906365478938906E-3</v>
      </c>
    </row>
    <row r="464" spans="1:23" x14ac:dyDescent="0.2">
      <c r="A464" s="14" t="s">
        <v>17</v>
      </c>
      <c r="B464" s="14" t="s">
        <v>443</v>
      </c>
      <c r="C464" s="15" t="s">
        <v>128</v>
      </c>
      <c r="D464" s="35">
        <v>4</v>
      </c>
      <c r="E464" s="35">
        <v>7</v>
      </c>
      <c r="F464">
        <v>63773.32</v>
      </c>
      <c r="G464">
        <f>F464-Dashboard!$B$2</f>
        <v>63760.250749999999</v>
      </c>
      <c r="H464">
        <f>2^(LOG(G464/Dashboard!$C$2,2)/LOG(Dashboard!$D$2/Dashboard!$C$2,2))-1</f>
        <v>1.390219766619603</v>
      </c>
      <c r="I464" s="20" t="s">
        <v>51</v>
      </c>
      <c r="J464" s="21">
        <v>6.4350064350059993E-2</v>
      </c>
      <c r="M464" s="21">
        <v>6.4350064350059993E-2</v>
      </c>
      <c r="T464" s="39">
        <v>402.8</v>
      </c>
      <c r="V464" s="35">
        <v>40404</v>
      </c>
      <c r="W464" s="40">
        <v>1.0001485001485001E-2</v>
      </c>
    </row>
    <row r="465" spans="1:23" x14ac:dyDescent="0.2">
      <c r="A465" s="14" t="s">
        <v>17</v>
      </c>
      <c r="B465" s="14" t="s">
        <v>443</v>
      </c>
      <c r="C465" s="15" t="s">
        <v>129</v>
      </c>
      <c r="D465" s="35">
        <v>4</v>
      </c>
      <c r="E465" s="35">
        <v>8</v>
      </c>
      <c r="F465">
        <v>59850.16</v>
      </c>
      <c r="G465">
        <f>F465-Dashboard!$B$2</f>
        <v>59837.090750000003</v>
      </c>
      <c r="H465">
        <f>2^(LOG(G465/Dashboard!$C$2,2)/LOG(Dashboard!$D$2/Dashboard!$C$2,2))-1</f>
        <v>1.3024505173603935</v>
      </c>
      <c r="I465" s="20" t="s">
        <v>51</v>
      </c>
      <c r="J465" s="21">
        <v>6.4350064350059993E-2</v>
      </c>
      <c r="M465" s="21">
        <v>6.4350064350059993E-2</v>
      </c>
      <c r="T465" s="39">
        <v>402.8</v>
      </c>
      <c r="V465" s="35">
        <v>40404</v>
      </c>
      <c r="W465" s="40">
        <v>1.0001485001485001E-2</v>
      </c>
    </row>
    <row r="466" spans="1:23" x14ac:dyDescent="0.2">
      <c r="A466" s="14" t="s">
        <v>17</v>
      </c>
      <c r="B466" s="14" t="s">
        <v>443</v>
      </c>
      <c r="C466" s="15" t="s">
        <v>130</v>
      </c>
      <c r="D466" s="35">
        <v>4</v>
      </c>
      <c r="E466" s="35">
        <v>9</v>
      </c>
      <c r="F466">
        <v>53199.09</v>
      </c>
      <c r="G466">
        <f>F466-Dashboard!$B$2</f>
        <v>53186.020749999996</v>
      </c>
      <c r="H466">
        <f>2^(LOG(G466/Dashboard!$C$2,2)/LOG(Dashboard!$D$2/Dashboard!$C$2,2))-1</f>
        <v>1.1480457808974882</v>
      </c>
      <c r="I466" s="20" t="s">
        <v>51</v>
      </c>
      <c r="J466" s="21">
        <v>6.4350064350059993E-2</v>
      </c>
      <c r="M466" s="21">
        <v>6.4350064350059993E-2</v>
      </c>
      <c r="T466" s="39">
        <v>402.8</v>
      </c>
      <c r="V466" s="35">
        <v>40404</v>
      </c>
      <c r="W466" s="40">
        <v>1.0001485001485001E-2</v>
      </c>
    </row>
    <row r="467" spans="1:23" x14ac:dyDescent="0.2">
      <c r="A467" s="14" t="s">
        <v>17</v>
      </c>
      <c r="B467" s="14" t="s">
        <v>443</v>
      </c>
      <c r="C467" s="15" t="s">
        <v>131</v>
      </c>
      <c r="D467" s="35">
        <v>4</v>
      </c>
      <c r="E467" s="35">
        <v>10</v>
      </c>
      <c r="F467">
        <v>59011.360000000001</v>
      </c>
      <c r="G467">
        <f>F467-Dashboard!$B$2</f>
        <v>58998.29075</v>
      </c>
      <c r="H467">
        <f>2^(LOG(G467/Dashboard!$C$2,2)/LOG(Dashboard!$D$2/Dashboard!$C$2,2))-1</f>
        <v>1.2833811773744435</v>
      </c>
      <c r="I467" s="14" t="s">
        <v>55</v>
      </c>
      <c r="K467" s="17">
        <v>10.80339220202</v>
      </c>
      <c r="L467" s="19">
        <v>4.8662236179520004</v>
      </c>
      <c r="T467" s="39">
        <v>416.4</v>
      </c>
      <c r="U467" s="39">
        <v>2133.04</v>
      </c>
      <c r="V467" s="35">
        <v>42579.218767420003</v>
      </c>
      <c r="W467" s="40">
        <v>9.9954863503884904E-3</v>
      </c>
    </row>
    <row r="468" spans="1:23" x14ac:dyDescent="0.2">
      <c r="A468" s="14" t="s">
        <v>17</v>
      </c>
      <c r="B468" s="14" t="s">
        <v>443</v>
      </c>
      <c r="C468" s="15" t="s">
        <v>132</v>
      </c>
      <c r="D468" s="35">
        <v>4</v>
      </c>
      <c r="E468" s="35">
        <v>11</v>
      </c>
      <c r="F468">
        <v>39203.08</v>
      </c>
      <c r="G468">
        <f>F468-Dashboard!$B$2</f>
        <v>39190.010750000001</v>
      </c>
      <c r="H468">
        <f>2^(LOG(G468/Dashboard!$C$2,2)/LOG(Dashboard!$D$2/Dashboard!$C$2,2))-1</f>
        <v>0.79437759021395538</v>
      </c>
      <c r="I468" s="14" t="s">
        <v>55</v>
      </c>
      <c r="K468" s="17">
        <v>10.80339220202</v>
      </c>
      <c r="L468" s="19">
        <v>4.8662236179520004</v>
      </c>
      <c r="T468" s="39">
        <v>416.4</v>
      </c>
      <c r="U468" s="39">
        <v>2133.04</v>
      </c>
      <c r="V468" s="35">
        <v>42579.218767420003</v>
      </c>
      <c r="W468" s="40">
        <v>9.9954863503884904E-3</v>
      </c>
    </row>
    <row r="469" spans="1:23" x14ac:dyDescent="0.2">
      <c r="A469" s="14" t="s">
        <v>17</v>
      </c>
      <c r="B469" s="14" t="s">
        <v>443</v>
      </c>
      <c r="C469" s="15" t="s">
        <v>133</v>
      </c>
      <c r="D469" s="35">
        <v>4</v>
      </c>
      <c r="E469" s="35">
        <v>12</v>
      </c>
      <c r="F469">
        <v>59229.97</v>
      </c>
      <c r="G469">
        <f>F469-Dashboard!$B$2</f>
        <v>59216.900750000001</v>
      </c>
      <c r="H469">
        <f>2^(LOG(G469/Dashboard!$C$2,2)/LOG(Dashboard!$D$2/Dashboard!$C$2,2))-1</f>
        <v>1.2883617473084681</v>
      </c>
      <c r="I469" s="14" t="s">
        <v>55</v>
      </c>
      <c r="K469" s="17">
        <v>10.89001089001</v>
      </c>
      <c r="M469" s="21">
        <v>6.4350064350059993E-2</v>
      </c>
      <c r="T469" s="39">
        <v>394</v>
      </c>
      <c r="V469" s="35">
        <v>40404</v>
      </c>
      <c r="W469" s="40">
        <v>1.0001485001485001E-2</v>
      </c>
    </row>
    <row r="470" spans="1:23" x14ac:dyDescent="0.2">
      <c r="A470" s="14" t="s">
        <v>17</v>
      </c>
      <c r="B470" s="14" t="s">
        <v>443</v>
      </c>
      <c r="C470" s="15" t="s">
        <v>134</v>
      </c>
      <c r="D470" s="35">
        <v>4</v>
      </c>
      <c r="E470" s="35">
        <v>13</v>
      </c>
      <c r="F470">
        <v>33495.370000000003</v>
      </c>
      <c r="G470">
        <f>F470-Dashboard!$B$2</f>
        <v>33482.300750000002</v>
      </c>
      <c r="H470">
        <f>2^(LOG(G470/Dashboard!$C$2,2)/LOG(Dashboard!$D$2/Dashboard!$C$2,2))-1</f>
        <v>0.63546732984411469</v>
      </c>
      <c r="I470" s="14" t="s">
        <v>55</v>
      </c>
      <c r="K470" s="17">
        <v>10.89001089001</v>
      </c>
      <c r="M470" s="21">
        <v>6.4350064350059993E-2</v>
      </c>
      <c r="T470" s="39">
        <v>394</v>
      </c>
      <c r="V470" s="35">
        <v>40404</v>
      </c>
      <c r="W470" s="40">
        <v>1.0001485001485001E-2</v>
      </c>
    </row>
    <row r="471" spans="1:23" x14ac:dyDescent="0.2">
      <c r="A471" s="14" t="s">
        <v>17</v>
      </c>
      <c r="B471" s="14" t="s">
        <v>443</v>
      </c>
      <c r="C471" s="15" t="s">
        <v>135</v>
      </c>
      <c r="D471" s="35">
        <v>4</v>
      </c>
      <c r="E471" s="35">
        <v>14</v>
      </c>
      <c r="F471">
        <v>748.51300000000003</v>
      </c>
      <c r="G471">
        <f>F471-Dashboard!$B$2</f>
        <v>735.44375000000002</v>
      </c>
      <c r="H471">
        <f>2^(LOG(G471/Dashboard!$C$2,2)/LOG(Dashboard!$D$2/Dashboard!$C$2,2))-1</f>
        <v>-0.82752253267596065</v>
      </c>
      <c r="I471" s="22" t="s">
        <v>60</v>
      </c>
      <c r="J471" s="23">
        <v>9.9990099990099992</v>
      </c>
      <c r="R471" s="23">
        <v>9.9990099990099992</v>
      </c>
      <c r="T471" s="39">
        <v>363.6</v>
      </c>
      <c r="V471" s="35">
        <v>40404</v>
      </c>
      <c r="W471" s="40">
        <v>9.9990099990099994E-3</v>
      </c>
    </row>
    <row r="472" spans="1:23" x14ac:dyDescent="0.2">
      <c r="A472" s="14" t="s">
        <v>17</v>
      </c>
      <c r="B472" s="14" t="s">
        <v>443</v>
      </c>
      <c r="C472" s="15" t="s">
        <v>136</v>
      </c>
      <c r="D472" s="35">
        <v>4</v>
      </c>
      <c r="E472" s="35">
        <v>15</v>
      </c>
      <c r="F472">
        <v>8770.6740000000009</v>
      </c>
      <c r="G472">
        <f>F472-Dashboard!$B$2</f>
        <v>8757.6047500000004</v>
      </c>
      <c r="H472">
        <f>2^(LOG(G472/Dashboard!$C$2,2)/LOG(Dashboard!$D$2/Dashboard!$C$2,2))-1</f>
        <v>-0.25779552187327959</v>
      </c>
      <c r="I472" s="22" t="s">
        <v>60</v>
      </c>
      <c r="J472" s="23">
        <v>9.9990099990099992</v>
      </c>
      <c r="R472" s="23">
        <v>9.9990099990099992</v>
      </c>
      <c r="T472" s="39">
        <v>363.6</v>
      </c>
      <c r="V472" s="35">
        <v>40404</v>
      </c>
      <c r="W472" s="40">
        <v>9.9990099990099994E-3</v>
      </c>
    </row>
    <row r="473" spans="1:23" x14ac:dyDescent="0.2">
      <c r="A473" s="14" t="s">
        <v>17</v>
      </c>
      <c r="B473" s="14" t="s">
        <v>443</v>
      </c>
      <c r="C473" s="15" t="s">
        <v>137</v>
      </c>
      <c r="D473" s="35">
        <v>4</v>
      </c>
      <c r="E473" s="35">
        <v>16</v>
      </c>
      <c r="F473">
        <v>53584.04</v>
      </c>
      <c r="G473">
        <f>F473-Dashboard!$B$2</f>
        <v>53570.97075</v>
      </c>
      <c r="H473">
        <f>2^(LOG(G473/Dashboard!$C$2,2)/LOG(Dashboard!$D$2/Dashboard!$C$2,2))-1</f>
        <v>1.1571912603509298</v>
      </c>
      <c r="I473" s="14" t="s">
        <v>446</v>
      </c>
      <c r="T473" s="39">
        <v>404</v>
      </c>
      <c r="V473" s="35">
        <v>40404</v>
      </c>
      <c r="W473" s="40">
        <v>9.9990099990099994E-3</v>
      </c>
    </row>
    <row r="474" spans="1:23" x14ac:dyDescent="0.2">
      <c r="A474" s="14" t="s">
        <v>17</v>
      </c>
      <c r="B474" s="14" t="s">
        <v>443</v>
      </c>
      <c r="C474" s="15" t="s">
        <v>138</v>
      </c>
      <c r="D474" s="35">
        <v>4</v>
      </c>
      <c r="E474" s="35">
        <v>17</v>
      </c>
      <c r="F474">
        <v>42401.49</v>
      </c>
      <c r="G474">
        <f>F474-Dashboard!$B$2</f>
        <v>42388.420749999997</v>
      </c>
      <c r="H474">
        <f>2^(LOG(G474/Dashboard!$C$2,2)/LOG(Dashboard!$D$2/Dashboard!$C$2,2))-1</f>
        <v>0.87925658939351448</v>
      </c>
      <c r="I474" s="14" t="s">
        <v>446</v>
      </c>
      <c r="T474" s="39">
        <v>404</v>
      </c>
      <c r="V474" s="35">
        <v>40404</v>
      </c>
      <c r="W474" s="40">
        <v>9.9990099990099994E-3</v>
      </c>
    </row>
    <row r="475" spans="1:23" x14ac:dyDescent="0.2">
      <c r="A475" s="14" t="s">
        <v>17</v>
      </c>
      <c r="B475" s="14" t="s">
        <v>443</v>
      </c>
      <c r="C475" s="15" t="s">
        <v>139</v>
      </c>
      <c r="D475" s="35">
        <v>4</v>
      </c>
      <c r="E475" s="35">
        <v>18</v>
      </c>
      <c r="F475">
        <v>51286.22</v>
      </c>
      <c r="G475">
        <f>F475-Dashboard!$B$2</f>
        <v>51273.150750000001</v>
      </c>
      <c r="H475">
        <f>2^(LOG(G475/Dashboard!$C$2,2)/LOG(Dashboard!$D$2/Dashboard!$C$2,2))-1</f>
        <v>1.1021910766650524</v>
      </c>
      <c r="I475" s="24" t="s">
        <v>65</v>
      </c>
      <c r="J475" s="25">
        <v>0.5742005742006</v>
      </c>
      <c r="N475" s="25">
        <v>0.5742005742006</v>
      </c>
      <c r="T475" s="39">
        <v>401.6</v>
      </c>
      <c r="V475" s="35">
        <v>40404</v>
      </c>
      <c r="W475" s="40">
        <v>9.9970299970299995E-3</v>
      </c>
    </row>
    <row r="476" spans="1:23" x14ac:dyDescent="0.2">
      <c r="A476" s="14" t="s">
        <v>17</v>
      </c>
      <c r="B476" s="14" t="s">
        <v>443</v>
      </c>
      <c r="C476" s="15" t="s">
        <v>140</v>
      </c>
      <c r="D476" s="35">
        <v>4</v>
      </c>
      <c r="E476" s="35">
        <v>19</v>
      </c>
      <c r="F476">
        <v>36584.47</v>
      </c>
      <c r="G476">
        <f>F476-Dashboard!$B$2</f>
        <v>36571.400750000001</v>
      </c>
      <c r="H476">
        <f>2^(LOG(G476/Dashboard!$C$2,2)/LOG(Dashboard!$D$2/Dashboard!$C$2,2))-1</f>
        <v>0.72274293572187509</v>
      </c>
      <c r="I476" s="24" t="s">
        <v>65</v>
      </c>
      <c r="J476" s="25">
        <v>0.5742005742006</v>
      </c>
      <c r="N476" s="25">
        <v>0.5742005742006</v>
      </c>
      <c r="T476" s="39">
        <v>401.6</v>
      </c>
      <c r="V476" s="35">
        <v>40404</v>
      </c>
      <c r="W476" s="40">
        <v>9.9970299970299995E-3</v>
      </c>
    </row>
    <row r="477" spans="1:23" x14ac:dyDescent="0.2">
      <c r="A477" s="14" t="s">
        <v>17</v>
      </c>
      <c r="B477" s="14" t="s">
        <v>443</v>
      </c>
      <c r="C477" s="15" t="s">
        <v>141</v>
      </c>
      <c r="D477" s="35">
        <v>4</v>
      </c>
      <c r="E477" s="35">
        <v>20</v>
      </c>
      <c r="F477">
        <v>22122.720000000001</v>
      </c>
      <c r="G477">
        <f>F477-Dashboard!$B$2</f>
        <v>22109.650750000001</v>
      </c>
      <c r="H477">
        <f>2^(LOG(G477/Dashboard!$C$2,2)/LOG(Dashboard!$D$2/Dashboard!$C$2,2))-1</f>
        <v>0.28074786973305543</v>
      </c>
      <c r="I477" s="26" t="s">
        <v>68</v>
      </c>
      <c r="J477" s="27">
        <v>0.5742005742006</v>
      </c>
      <c r="O477" s="27">
        <v>0.5742005742006</v>
      </c>
      <c r="T477" s="39">
        <v>401.6</v>
      </c>
      <c r="V477" s="35">
        <v>40404</v>
      </c>
      <c r="W477" s="40">
        <v>9.9970299970299995E-3</v>
      </c>
    </row>
    <row r="478" spans="1:23" x14ac:dyDescent="0.2">
      <c r="A478" s="14" t="s">
        <v>17</v>
      </c>
      <c r="B478" s="14" t="s">
        <v>443</v>
      </c>
      <c r="C478" s="15" t="s">
        <v>142</v>
      </c>
      <c r="D478" s="35">
        <v>4</v>
      </c>
      <c r="E478" s="35">
        <v>21</v>
      </c>
      <c r="F478">
        <v>20932.23</v>
      </c>
      <c r="G478">
        <f>F478-Dashboard!$B$2</f>
        <v>20919.160749999999</v>
      </c>
      <c r="H478">
        <f>2^(LOG(G478/Dashboard!$C$2,2)/LOG(Dashboard!$D$2/Dashboard!$C$2,2))-1</f>
        <v>0.23966035730923396</v>
      </c>
      <c r="I478" s="26" t="s">
        <v>68</v>
      </c>
      <c r="J478" s="27">
        <v>0.5742005742006</v>
      </c>
      <c r="O478" s="27">
        <v>0.5742005742006</v>
      </c>
      <c r="T478" s="39">
        <v>401.6</v>
      </c>
      <c r="V478" s="35">
        <v>40404</v>
      </c>
      <c r="W478" s="40">
        <v>9.9970299970299995E-3</v>
      </c>
    </row>
    <row r="479" spans="1:23" x14ac:dyDescent="0.2">
      <c r="A479" s="14" t="s">
        <v>17</v>
      </c>
      <c r="B479" s="14" t="s">
        <v>443</v>
      </c>
      <c r="C479" s="15" t="s">
        <v>143</v>
      </c>
      <c r="D479" s="35">
        <v>4</v>
      </c>
      <c r="E479" s="35">
        <v>22</v>
      </c>
      <c r="F479">
        <v>1233.2650000000001</v>
      </c>
      <c r="G479">
        <f>F479-Dashboard!$B$2</f>
        <v>1220.1957500000001</v>
      </c>
      <c r="H479">
        <f>2^(LOG(G479/Dashboard!$C$2,2)/LOG(Dashboard!$D$2/Dashboard!$C$2,2))-1</f>
        <v>-0.7675834605160069</v>
      </c>
      <c r="I479" s="14" t="s">
        <v>71</v>
      </c>
      <c r="N479" s="25">
        <v>0.17325017325020001</v>
      </c>
      <c r="O479" s="27">
        <v>0.17325017325020001</v>
      </c>
      <c r="S479" s="28">
        <v>0.5742005742006</v>
      </c>
      <c r="T479" s="39">
        <v>400.4</v>
      </c>
      <c r="V479" s="35">
        <v>40404</v>
      </c>
      <c r="W479" s="40">
        <v>1.000198000198E-2</v>
      </c>
    </row>
    <row r="480" spans="1:23" x14ac:dyDescent="0.2">
      <c r="A480" s="14" t="s">
        <v>17</v>
      </c>
      <c r="B480" s="14" t="s">
        <v>443</v>
      </c>
      <c r="C480" s="15" t="s">
        <v>144</v>
      </c>
      <c r="D480" s="35">
        <v>4</v>
      </c>
      <c r="E480" s="35">
        <v>23</v>
      </c>
      <c r="F480">
        <v>1684.749</v>
      </c>
      <c r="G480">
        <f>F480-Dashboard!$B$2</f>
        <v>1671.67975</v>
      </c>
      <c r="H480">
        <f>2^(LOG(G480/Dashboard!$C$2,2)/LOG(Dashboard!$D$2/Dashboard!$C$2,2))-1</f>
        <v>-0.7202223888149466</v>
      </c>
      <c r="I480" s="14" t="s">
        <v>71</v>
      </c>
      <c r="N480" s="25">
        <v>0.17325017325020001</v>
      </c>
      <c r="O480" s="27">
        <v>0.17325017325020001</v>
      </c>
      <c r="S480" s="28">
        <v>0.5742005742006</v>
      </c>
      <c r="T480" s="39">
        <v>400.4</v>
      </c>
      <c r="V480" s="35">
        <v>40404</v>
      </c>
      <c r="W480" s="40">
        <v>1.000198000198E-2</v>
      </c>
    </row>
    <row r="481" spans="1:23" x14ac:dyDescent="0.2">
      <c r="A481" s="14" t="s">
        <v>17</v>
      </c>
      <c r="B481" s="14" t="s">
        <v>443</v>
      </c>
      <c r="C481" s="15" t="s">
        <v>145</v>
      </c>
      <c r="D481" s="35">
        <v>4</v>
      </c>
      <c r="E481" s="35">
        <v>24</v>
      </c>
      <c r="F481">
        <v>19.010000000000002</v>
      </c>
      <c r="G481">
        <f>F481-Dashboard!$B$2</f>
        <v>5.9407500000000013</v>
      </c>
      <c r="H481">
        <f>2^(LOG(G481/Dashboard!$C$2,2)/LOG(Dashboard!$D$2/Dashboard!$C$2,2))-1</f>
        <v>-0.98991011324384881</v>
      </c>
      <c r="I481" s="14" t="s">
        <v>445</v>
      </c>
    </row>
    <row r="482" spans="1:23" x14ac:dyDescent="0.2">
      <c r="A482" s="14" t="s">
        <v>17</v>
      </c>
      <c r="B482" s="14" t="s">
        <v>443</v>
      </c>
      <c r="C482" s="15" t="s">
        <v>146</v>
      </c>
      <c r="D482" s="35">
        <v>5</v>
      </c>
      <c r="E482" s="35">
        <v>1</v>
      </c>
      <c r="F482">
        <v>79805.77</v>
      </c>
      <c r="G482">
        <f>F482-Dashboard!$B$2</f>
        <v>79792.700750000004</v>
      </c>
      <c r="H482">
        <f>2^(LOG(G482/Dashboard!$C$2,2)/LOG(Dashboard!$D$2/Dashboard!$C$2,2))-1</f>
        <v>1.7278808323832706</v>
      </c>
      <c r="I482" s="16" t="s">
        <v>43</v>
      </c>
      <c r="J482" s="17">
        <v>2.4007524007519998</v>
      </c>
      <c r="K482" s="17">
        <v>2.4007524007519998</v>
      </c>
      <c r="T482" s="39">
        <v>402</v>
      </c>
      <c r="V482" s="35">
        <v>40404</v>
      </c>
      <c r="W482" s="40">
        <v>9.9975249975250008E-3</v>
      </c>
    </row>
    <row r="483" spans="1:23" x14ac:dyDescent="0.2">
      <c r="A483" s="14" t="s">
        <v>17</v>
      </c>
      <c r="B483" s="14" t="s">
        <v>443</v>
      </c>
      <c r="C483" s="15" t="s">
        <v>147</v>
      </c>
      <c r="D483" s="35">
        <v>5</v>
      </c>
      <c r="E483" s="35">
        <v>2</v>
      </c>
      <c r="F483">
        <v>71543.600000000006</v>
      </c>
      <c r="G483">
        <f>F483-Dashboard!$B$2</f>
        <v>71530.530750000005</v>
      </c>
      <c r="H483">
        <f>2^(LOG(G483/Dashboard!$C$2,2)/LOG(Dashboard!$D$2/Dashboard!$C$2,2))-1</f>
        <v>1.5577558508040528</v>
      </c>
      <c r="I483" s="16" t="s">
        <v>43</v>
      </c>
      <c r="J483" s="17">
        <v>2.4007524007519998</v>
      </c>
      <c r="K483" s="17">
        <v>2.4007524007519998</v>
      </c>
      <c r="T483" s="39">
        <v>402</v>
      </c>
      <c r="V483" s="35">
        <v>40404</v>
      </c>
      <c r="W483" s="40">
        <v>9.9975249975250008E-3</v>
      </c>
    </row>
    <row r="484" spans="1:23" x14ac:dyDescent="0.2">
      <c r="A484" s="14" t="s">
        <v>17</v>
      </c>
      <c r="B484" s="14" t="s">
        <v>443</v>
      </c>
      <c r="C484" s="15" t="s">
        <v>148</v>
      </c>
      <c r="D484" s="35">
        <v>5</v>
      </c>
      <c r="E484" s="35">
        <v>3</v>
      </c>
      <c r="F484">
        <v>65667.179999999993</v>
      </c>
      <c r="G484">
        <f>F484-Dashboard!$B$2</f>
        <v>65654.110749999993</v>
      </c>
      <c r="H484">
        <f>2^(LOG(G484/Dashboard!$C$2,2)/LOG(Dashboard!$D$2/Dashboard!$C$2,2))-1</f>
        <v>1.4317930365037594</v>
      </c>
      <c r="I484" s="16" t="s">
        <v>43</v>
      </c>
      <c r="J484" s="17">
        <v>2.4007524007519998</v>
      </c>
      <c r="K484" s="17">
        <v>2.4007524007519998</v>
      </c>
      <c r="T484" s="39">
        <v>402</v>
      </c>
      <c r="V484" s="35">
        <v>40404</v>
      </c>
      <c r="W484" s="40">
        <v>9.9975249975250008E-3</v>
      </c>
    </row>
    <row r="485" spans="1:23" x14ac:dyDescent="0.2">
      <c r="A485" s="14" t="s">
        <v>17</v>
      </c>
      <c r="B485" s="14" t="s">
        <v>443</v>
      </c>
      <c r="C485" s="15" t="s">
        <v>149</v>
      </c>
      <c r="D485" s="35">
        <v>5</v>
      </c>
      <c r="E485" s="35">
        <v>4</v>
      </c>
      <c r="F485">
        <v>70961.429999999993</v>
      </c>
      <c r="G485">
        <f>F485-Dashboard!$B$2</f>
        <v>70948.360749999993</v>
      </c>
      <c r="H485">
        <f>2^(LOG(G485/Dashboard!$C$2,2)/LOG(Dashboard!$D$2/Dashboard!$C$2,2))-1</f>
        <v>1.5454716759991598</v>
      </c>
      <c r="I485" s="18" t="s">
        <v>47</v>
      </c>
      <c r="J485" s="19">
        <v>1.0389803438909999</v>
      </c>
      <c r="L485" s="19">
        <v>1.0389803438909999</v>
      </c>
      <c r="T485" s="39">
        <v>430.8</v>
      </c>
      <c r="U485" s="39">
        <v>2684.08</v>
      </c>
      <c r="V485" s="35">
        <v>43119.198802400002</v>
      </c>
      <c r="W485" s="40">
        <v>9.9909091997331702E-3</v>
      </c>
    </row>
    <row r="486" spans="1:23" x14ac:dyDescent="0.2">
      <c r="A486" s="14" t="s">
        <v>17</v>
      </c>
      <c r="B486" s="14" t="s">
        <v>443</v>
      </c>
      <c r="C486" s="15" t="s">
        <v>150</v>
      </c>
      <c r="D486" s="35">
        <v>5</v>
      </c>
      <c r="E486" s="35">
        <v>5</v>
      </c>
      <c r="F486">
        <v>73534.89</v>
      </c>
      <c r="G486">
        <f>F486-Dashboard!$B$2</f>
        <v>73521.820749999999</v>
      </c>
      <c r="H486">
        <f>2^(LOG(G486/Dashboard!$C$2,2)/LOG(Dashboard!$D$2/Dashboard!$C$2,2))-1</f>
        <v>1.5994661751166097</v>
      </c>
      <c r="I486" s="18" t="s">
        <v>47</v>
      </c>
      <c r="J486" s="19">
        <v>1.0389803438909999</v>
      </c>
      <c r="L486" s="19">
        <v>1.0389803438909999</v>
      </c>
      <c r="T486" s="39">
        <v>430.8</v>
      </c>
      <c r="U486" s="39">
        <v>2684.08</v>
      </c>
      <c r="V486" s="35">
        <v>43119.198802400002</v>
      </c>
      <c r="W486" s="40">
        <v>9.9909091997331702E-3</v>
      </c>
    </row>
    <row r="487" spans="1:23" x14ac:dyDescent="0.2">
      <c r="A487" s="14" t="s">
        <v>17</v>
      </c>
      <c r="B487" s="14" t="s">
        <v>443</v>
      </c>
      <c r="C487" s="15" t="s">
        <v>151</v>
      </c>
      <c r="D487" s="35">
        <v>5</v>
      </c>
      <c r="E487" s="35">
        <v>6</v>
      </c>
      <c r="F487">
        <v>50917.91</v>
      </c>
      <c r="G487">
        <f>F487-Dashboard!$B$2</f>
        <v>50904.840750000003</v>
      </c>
      <c r="H487">
        <f>2^(LOG(G487/Dashboard!$C$2,2)/LOG(Dashboard!$D$2/Dashboard!$C$2,2))-1</f>
        <v>1.0932818812056997</v>
      </c>
      <c r="I487" s="18" t="s">
        <v>47</v>
      </c>
      <c r="J487" s="19">
        <v>1.0389803438909999</v>
      </c>
      <c r="L487" s="19">
        <v>1.0389803438909999</v>
      </c>
      <c r="T487" s="39">
        <v>430.8</v>
      </c>
      <c r="U487" s="39">
        <v>2684.08</v>
      </c>
      <c r="V487" s="35">
        <v>43119.198802400002</v>
      </c>
      <c r="W487" s="40">
        <v>9.9909091997331702E-3</v>
      </c>
    </row>
    <row r="488" spans="1:23" x14ac:dyDescent="0.2">
      <c r="A488" s="14" t="s">
        <v>17</v>
      </c>
      <c r="B488" s="14" t="s">
        <v>443</v>
      </c>
      <c r="C488" s="15" t="s">
        <v>152</v>
      </c>
      <c r="D488" s="35">
        <v>5</v>
      </c>
      <c r="E488" s="35">
        <v>7</v>
      </c>
      <c r="F488">
        <v>65681.440000000002</v>
      </c>
      <c r="G488">
        <f>F488-Dashboard!$B$2</f>
        <v>65668.370750000002</v>
      </c>
      <c r="H488">
        <f>2^(LOG(G488/Dashboard!$C$2,2)/LOG(Dashboard!$D$2/Dashboard!$C$2,2))-1</f>
        <v>1.4321041830745145</v>
      </c>
      <c r="I488" s="20" t="s">
        <v>51</v>
      </c>
      <c r="J488" s="21">
        <v>2.079002079002E-2</v>
      </c>
      <c r="M488" s="21">
        <v>2.079002079002E-2</v>
      </c>
      <c r="T488" s="39">
        <v>403.6</v>
      </c>
      <c r="V488" s="35">
        <v>40404</v>
      </c>
      <c r="W488" s="40">
        <v>9.9995049995050007E-3</v>
      </c>
    </row>
    <row r="489" spans="1:23" x14ac:dyDescent="0.2">
      <c r="A489" s="14" t="s">
        <v>17</v>
      </c>
      <c r="B489" s="14" t="s">
        <v>443</v>
      </c>
      <c r="C489" s="15" t="s">
        <v>153</v>
      </c>
      <c r="D489" s="35">
        <v>5</v>
      </c>
      <c r="E489" s="35">
        <v>8</v>
      </c>
      <c r="F489">
        <v>53938.1</v>
      </c>
      <c r="G489">
        <f>F489-Dashboard!$B$2</f>
        <v>53925.030749999998</v>
      </c>
      <c r="H489">
        <f>2^(LOG(G489/Dashboard!$C$2,2)/LOG(Dashboard!$D$2/Dashboard!$C$2,2))-1</f>
        <v>1.1655790576119682</v>
      </c>
      <c r="I489" s="20" t="s">
        <v>51</v>
      </c>
      <c r="J489" s="21">
        <v>2.079002079002E-2</v>
      </c>
      <c r="M489" s="21">
        <v>2.079002079002E-2</v>
      </c>
      <c r="T489" s="39">
        <v>403.6</v>
      </c>
      <c r="V489" s="35">
        <v>40404</v>
      </c>
      <c r="W489" s="40">
        <v>9.9995049995050007E-3</v>
      </c>
    </row>
    <row r="490" spans="1:23" x14ac:dyDescent="0.2">
      <c r="A490" s="14" t="s">
        <v>17</v>
      </c>
      <c r="B490" s="14" t="s">
        <v>443</v>
      </c>
      <c r="C490" s="15" t="s">
        <v>154</v>
      </c>
      <c r="D490" s="35">
        <v>5</v>
      </c>
      <c r="E490" s="35">
        <v>9</v>
      </c>
      <c r="F490">
        <v>68993.91</v>
      </c>
      <c r="G490">
        <f>F490-Dashboard!$B$2</f>
        <v>68980.840750000003</v>
      </c>
      <c r="H490">
        <f>2^(LOG(G490/Dashboard!$C$2,2)/LOG(Dashboard!$D$2/Dashboard!$C$2,2))-1</f>
        <v>1.5036457902038443</v>
      </c>
      <c r="I490" s="20" t="s">
        <v>51</v>
      </c>
      <c r="J490" s="21">
        <v>2.079002079002E-2</v>
      </c>
      <c r="M490" s="21">
        <v>2.079002079002E-2</v>
      </c>
      <c r="T490" s="39">
        <v>403.6</v>
      </c>
      <c r="V490" s="35">
        <v>40404</v>
      </c>
      <c r="W490" s="40">
        <v>9.9995049995050007E-3</v>
      </c>
    </row>
    <row r="491" spans="1:23" x14ac:dyDescent="0.2">
      <c r="A491" s="14" t="s">
        <v>17</v>
      </c>
      <c r="B491" s="14" t="s">
        <v>443</v>
      </c>
      <c r="C491" s="15" t="s">
        <v>155</v>
      </c>
      <c r="D491" s="35">
        <v>5</v>
      </c>
      <c r="E491" s="35">
        <v>10</v>
      </c>
      <c r="F491">
        <v>55313.94</v>
      </c>
      <c r="G491">
        <f>F491-Dashboard!$B$2</f>
        <v>55300.870750000002</v>
      </c>
      <c r="H491">
        <f>2^(LOG(G491/Dashboard!$C$2,2)/LOG(Dashboard!$D$2/Dashboard!$C$2,2))-1</f>
        <v>1.1979605152828059</v>
      </c>
      <c r="I491" s="14" t="s">
        <v>55</v>
      </c>
      <c r="K491" s="17">
        <v>2.3955895171439998</v>
      </c>
      <c r="L491" s="19">
        <v>1.052180493804</v>
      </c>
      <c r="T491" s="39">
        <v>423.6</v>
      </c>
      <c r="U491" s="39">
        <v>2148.16</v>
      </c>
      <c r="V491" s="35">
        <v>42578.246093510003</v>
      </c>
      <c r="W491" s="40">
        <v>9.9966541380115698E-3</v>
      </c>
    </row>
    <row r="492" spans="1:23" x14ac:dyDescent="0.2">
      <c r="A492" s="14" t="s">
        <v>17</v>
      </c>
      <c r="B492" s="14" t="s">
        <v>443</v>
      </c>
      <c r="C492" s="15" t="s">
        <v>156</v>
      </c>
      <c r="D492" s="35">
        <v>5</v>
      </c>
      <c r="E492" s="35">
        <v>11</v>
      </c>
      <c r="F492">
        <v>45471.58</v>
      </c>
      <c r="G492">
        <f>F492-Dashboard!$B$2</f>
        <v>45458.510750000001</v>
      </c>
      <c r="H492">
        <f>2^(LOG(G492/Dashboard!$C$2,2)/LOG(Dashboard!$D$2/Dashboard!$C$2,2))-1</f>
        <v>0.95828686544727182</v>
      </c>
      <c r="I492" s="14" t="s">
        <v>55</v>
      </c>
      <c r="K492" s="17">
        <v>2.3955895171439998</v>
      </c>
      <c r="L492" s="19">
        <v>1.052180493804</v>
      </c>
      <c r="T492" s="39">
        <v>423.6</v>
      </c>
      <c r="U492" s="39">
        <v>2148.16</v>
      </c>
      <c r="V492" s="35">
        <v>42578.246093510003</v>
      </c>
      <c r="W492" s="40">
        <v>9.9966541380115698E-3</v>
      </c>
    </row>
    <row r="493" spans="1:23" x14ac:dyDescent="0.2">
      <c r="A493" s="14" t="s">
        <v>17</v>
      </c>
      <c r="B493" s="14" t="s">
        <v>443</v>
      </c>
      <c r="C493" s="15" t="s">
        <v>157</v>
      </c>
      <c r="D493" s="35">
        <v>5</v>
      </c>
      <c r="E493" s="35">
        <v>12</v>
      </c>
      <c r="F493">
        <v>52711.97</v>
      </c>
      <c r="G493">
        <f>F493-Dashboard!$B$2</f>
        <v>52698.900750000001</v>
      </c>
      <c r="H493">
        <f>2^(LOG(G493/Dashboard!$C$2,2)/LOG(Dashboard!$D$2/Dashboard!$C$2,2))-1</f>
        <v>1.1364339122335743</v>
      </c>
      <c r="I493" s="14" t="s">
        <v>55</v>
      </c>
      <c r="K493" s="17">
        <v>2.4007524007519998</v>
      </c>
      <c r="M493" s="21">
        <v>2.079002079002E-2</v>
      </c>
      <c r="T493" s="39">
        <v>401.6</v>
      </c>
      <c r="V493" s="35">
        <v>40404</v>
      </c>
      <c r="W493" s="40">
        <v>9.9980199980200003E-3</v>
      </c>
    </row>
    <row r="494" spans="1:23" x14ac:dyDescent="0.2">
      <c r="A494" s="14" t="s">
        <v>17</v>
      </c>
      <c r="B494" s="14" t="s">
        <v>443</v>
      </c>
      <c r="C494" s="15" t="s">
        <v>158</v>
      </c>
      <c r="D494" s="35">
        <v>5</v>
      </c>
      <c r="E494" s="35">
        <v>13</v>
      </c>
      <c r="F494">
        <v>65168.17</v>
      </c>
      <c r="G494">
        <f>F494-Dashboard!$B$2</f>
        <v>65155.100749999998</v>
      </c>
      <c r="H494">
        <f>2^(LOG(G494/Dashboard!$C$2,2)/LOG(Dashboard!$D$2/Dashboard!$C$2,2))-1</f>
        <v>1.4208873209544532</v>
      </c>
      <c r="I494" s="14" t="s">
        <v>55</v>
      </c>
      <c r="K494" s="17">
        <v>2.4007524007519998</v>
      </c>
      <c r="M494" s="21">
        <v>2.079002079002E-2</v>
      </c>
      <c r="T494" s="39">
        <v>401.6</v>
      </c>
      <c r="V494" s="35">
        <v>40404</v>
      </c>
      <c r="W494" s="40">
        <v>9.9980199980200003E-3</v>
      </c>
    </row>
    <row r="495" spans="1:23" x14ac:dyDescent="0.2">
      <c r="A495" s="14" t="s">
        <v>17</v>
      </c>
      <c r="B495" s="14" t="s">
        <v>443</v>
      </c>
      <c r="C495" s="15" t="s">
        <v>159</v>
      </c>
      <c r="D495" s="35">
        <v>5</v>
      </c>
      <c r="E495" s="35">
        <v>14</v>
      </c>
      <c r="F495">
        <v>1668.115</v>
      </c>
      <c r="G495">
        <f>F495-Dashboard!$B$2</f>
        <v>1655.04575</v>
      </c>
      <c r="H495">
        <f>2^(LOG(G495/Dashboard!$C$2,2)/LOG(Dashboard!$D$2/Dashboard!$C$2,2))-1</f>
        <v>-0.72186580601465333</v>
      </c>
      <c r="I495" s="22" t="s">
        <v>60</v>
      </c>
      <c r="J495" s="23">
        <v>9.9990099990099992</v>
      </c>
      <c r="R495" s="23">
        <v>9.9990099990099992</v>
      </c>
      <c r="T495" s="39">
        <v>363.6</v>
      </c>
      <c r="V495" s="35">
        <v>40404</v>
      </c>
      <c r="W495" s="40">
        <v>9.9990099990099994E-3</v>
      </c>
    </row>
    <row r="496" spans="1:23" x14ac:dyDescent="0.2">
      <c r="A496" s="14" t="s">
        <v>17</v>
      </c>
      <c r="B496" s="14" t="s">
        <v>443</v>
      </c>
      <c r="C496" s="15" t="s">
        <v>160</v>
      </c>
      <c r="D496" s="35">
        <v>5</v>
      </c>
      <c r="E496" s="35">
        <v>15</v>
      </c>
      <c r="F496">
        <v>61912.73</v>
      </c>
      <c r="G496">
        <f>F496-Dashboard!$B$2</f>
        <v>61899.660750000003</v>
      </c>
      <c r="H496">
        <f>2^(LOG(G496/Dashboard!$C$2,2)/LOG(Dashboard!$D$2/Dashboard!$C$2,2))-1</f>
        <v>1.3488797478628474</v>
      </c>
      <c r="I496" s="14" t="s">
        <v>447</v>
      </c>
      <c r="T496" s="39">
        <v>430.8</v>
      </c>
      <c r="U496" s="39">
        <v>2688</v>
      </c>
      <c r="V496" s="35">
        <v>43118.879999999997</v>
      </c>
      <c r="W496" s="40">
        <v>9.9909830682058508E-3</v>
      </c>
    </row>
    <row r="497" spans="1:23" x14ac:dyDescent="0.2">
      <c r="A497" s="14" t="s">
        <v>17</v>
      </c>
      <c r="B497" s="14" t="s">
        <v>443</v>
      </c>
      <c r="C497" s="15" t="s">
        <v>161</v>
      </c>
      <c r="D497" s="35">
        <v>5</v>
      </c>
      <c r="E497" s="35">
        <v>16</v>
      </c>
      <c r="F497">
        <v>53491.37</v>
      </c>
      <c r="G497">
        <f>F497-Dashboard!$B$2</f>
        <v>53478.300750000002</v>
      </c>
      <c r="H497">
        <f>2^(LOG(G497/Dashboard!$C$2,2)/LOG(Dashboard!$D$2/Dashboard!$C$2,2))-1</f>
        <v>1.1549921201235755</v>
      </c>
      <c r="I497" s="14" t="s">
        <v>446</v>
      </c>
      <c r="T497" s="39">
        <v>404</v>
      </c>
      <c r="V497" s="35">
        <v>40404</v>
      </c>
      <c r="W497" s="40">
        <v>9.9990099990099994E-3</v>
      </c>
    </row>
    <row r="498" spans="1:23" x14ac:dyDescent="0.2">
      <c r="A498" s="14" t="s">
        <v>17</v>
      </c>
      <c r="B498" s="14" t="s">
        <v>443</v>
      </c>
      <c r="C498" s="15" t="s">
        <v>162</v>
      </c>
      <c r="D498" s="35">
        <v>5</v>
      </c>
      <c r="E498" s="35">
        <v>17</v>
      </c>
      <c r="F498">
        <v>61349.57</v>
      </c>
      <c r="G498">
        <f>F498-Dashboard!$B$2</f>
        <v>61336.500749999999</v>
      </c>
      <c r="H498">
        <f>2^(LOG(G498/Dashboard!$C$2,2)/LOG(Dashboard!$D$2/Dashboard!$C$2,2))-1</f>
        <v>1.3362667312222629</v>
      </c>
      <c r="I498" s="14" t="s">
        <v>446</v>
      </c>
      <c r="T498" s="39">
        <v>404</v>
      </c>
      <c r="V498" s="35">
        <v>40404</v>
      </c>
      <c r="W498" s="40">
        <v>9.9990099990099994E-3</v>
      </c>
    </row>
    <row r="499" spans="1:23" x14ac:dyDescent="0.2">
      <c r="A499" s="14" t="s">
        <v>17</v>
      </c>
      <c r="B499" s="14" t="s">
        <v>443</v>
      </c>
      <c r="C499" s="15" t="s">
        <v>163</v>
      </c>
      <c r="D499" s="35">
        <v>5</v>
      </c>
      <c r="E499" s="35">
        <v>18</v>
      </c>
      <c r="F499">
        <v>45925.440000000002</v>
      </c>
      <c r="G499">
        <f>F499-Dashboard!$B$2</f>
        <v>45912.370750000002</v>
      </c>
      <c r="H499">
        <f>2^(LOG(G499/Dashboard!$C$2,2)/LOG(Dashboard!$D$2/Dashboard!$C$2,2))-1</f>
        <v>0.96978151272536062</v>
      </c>
      <c r="I499" s="24" t="s">
        <v>65</v>
      </c>
      <c r="J499" s="25">
        <v>0.17325017325020001</v>
      </c>
      <c r="N499" s="25">
        <v>0.17325017325020001</v>
      </c>
      <c r="T499" s="39">
        <v>403.2</v>
      </c>
      <c r="V499" s="35">
        <v>40404</v>
      </c>
      <c r="W499" s="40">
        <v>9.996534996535E-3</v>
      </c>
    </row>
    <row r="500" spans="1:23" x14ac:dyDescent="0.2">
      <c r="A500" s="14" t="s">
        <v>17</v>
      </c>
      <c r="B500" s="14" t="s">
        <v>443</v>
      </c>
      <c r="C500" s="15" t="s">
        <v>164</v>
      </c>
      <c r="D500" s="35">
        <v>5</v>
      </c>
      <c r="E500" s="35">
        <v>19</v>
      </c>
      <c r="F500">
        <v>52448.2</v>
      </c>
      <c r="G500">
        <f>F500-Dashboard!$B$2</f>
        <v>52435.130749999997</v>
      </c>
      <c r="H500">
        <f>2^(LOG(G500/Dashboard!$C$2,2)/LOG(Dashboard!$D$2/Dashboard!$C$2,2))-1</f>
        <v>1.130127811663284</v>
      </c>
      <c r="I500" s="24" t="s">
        <v>65</v>
      </c>
      <c r="J500" s="25">
        <v>0.17325017325020001</v>
      </c>
      <c r="N500" s="25">
        <v>0.17325017325020001</v>
      </c>
      <c r="T500" s="39">
        <v>403.2</v>
      </c>
      <c r="V500" s="35">
        <v>40404</v>
      </c>
      <c r="W500" s="40">
        <v>9.996534996535E-3</v>
      </c>
    </row>
    <row r="501" spans="1:23" x14ac:dyDescent="0.2">
      <c r="A501" s="14" t="s">
        <v>17</v>
      </c>
      <c r="B501" s="14" t="s">
        <v>443</v>
      </c>
      <c r="C501" s="15" t="s">
        <v>165</v>
      </c>
      <c r="D501" s="35">
        <v>5</v>
      </c>
      <c r="E501" s="35">
        <v>20</v>
      </c>
      <c r="F501">
        <v>56972.55</v>
      </c>
      <c r="G501">
        <f>F501-Dashboard!$B$2</f>
        <v>56959.480750000002</v>
      </c>
      <c r="H501">
        <f>2^(LOG(G501/Dashboard!$C$2,2)/LOG(Dashboard!$D$2/Dashboard!$C$2,2))-1</f>
        <v>1.2365603462592074</v>
      </c>
      <c r="I501" s="26" t="s">
        <v>68</v>
      </c>
      <c r="J501" s="27">
        <v>0.17325017325020001</v>
      </c>
      <c r="O501" s="27">
        <v>0.17325017325020001</v>
      </c>
      <c r="T501" s="39">
        <v>403.2</v>
      </c>
      <c r="V501" s="35">
        <v>40404</v>
      </c>
      <c r="W501" s="40">
        <v>9.996534996535E-3</v>
      </c>
    </row>
    <row r="502" spans="1:23" x14ac:dyDescent="0.2">
      <c r="A502" s="14" t="s">
        <v>17</v>
      </c>
      <c r="B502" s="14" t="s">
        <v>443</v>
      </c>
      <c r="C502" s="15" t="s">
        <v>166</v>
      </c>
      <c r="D502" s="35">
        <v>5</v>
      </c>
      <c r="E502" s="35">
        <v>21</v>
      </c>
      <c r="F502">
        <v>75383.59</v>
      </c>
      <c r="G502">
        <f>F502-Dashboard!$B$2</f>
        <v>75370.520749999996</v>
      </c>
      <c r="H502">
        <f>2^(LOG(G502/Dashboard!$C$2,2)/LOG(Dashboard!$D$2/Dashboard!$C$2,2))-1</f>
        <v>1.6377761180092243</v>
      </c>
      <c r="I502" s="26" t="s">
        <v>68</v>
      </c>
      <c r="J502" s="27">
        <v>0.17325017325020001</v>
      </c>
      <c r="O502" s="27">
        <v>0.17325017325020001</v>
      </c>
      <c r="T502" s="39">
        <v>403.2</v>
      </c>
      <c r="V502" s="35">
        <v>40404</v>
      </c>
      <c r="W502" s="40">
        <v>9.996534996535E-3</v>
      </c>
    </row>
    <row r="503" spans="1:23" x14ac:dyDescent="0.2">
      <c r="A503" s="14" t="s">
        <v>17</v>
      </c>
      <c r="B503" s="14" t="s">
        <v>443</v>
      </c>
      <c r="C503" s="15" t="s">
        <v>167</v>
      </c>
      <c r="D503" s="35">
        <v>5</v>
      </c>
      <c r="E503" s="35">
        <v>22</v>
      </c>
      <c r="F503">
        <v>1639.6</v>
      </c>
      <c r="G503">
        <f>F503-Dashboard!$B$2</f>
        <v>1626.5307499999999</v>
      </c>
      <c r="H503">
        <f>2^(LOG(G503/Dashboard!$C$2,2)/LOG(Dashboard!$D$2/Dashboard!$C$2,2))-1</f>
        <v>-0.72469892617912191</v>
      </c>
      <c r="I503" s="14" t="s">
        <v>71</v>
      </c>
      <c r="N503" s="25">
        <v>0.17325017325020001</v>
      </c>
      <c r="O503" s="27">
        <v>0.17325017325020001</v>
      </c>
      <c r="S503" s="28">
        <v>0.17325017325020001</v>
      </c>
      <c r="T503" s="39">
        <v>402</v>
      </c>
      <c r="V503" s="35">
        <v>40404</v>
      </c>
      <c r="W503" s="40">
        <v>1.0001485001485001E-2</v>
      </c>
    </row>
    <row r="504" spans="1:23" x14ac:dyDescent="0.2">
      <c r="A504" s="14" t="s">
        <v>17</v>
      </c>
      <c r="B504" s="14" t="s">
        <v>443</v>
      </c>
      <c r="C504" s="15" t="s">
        <v>168</v>
      </c>
      <c r="D504" s="35">
        <v>5</v>
      </c>
      <c r="E504" s="35">
        <v>23</v>
      </c>
      <c r="F504">
        <v>1981.778</v>
      </c>
      <c r="G504">
        <f>F504-Dashboard!$B$2</f>
        <v>1968.70875</v>
      </c>
      <c r="H504">
        <f>2^(LOG(G504/Dashboard!$C$2,2)/LOG(Dashboard!$D$2/Dashboard!$C$2,2))-1</f>
        <v>-0.69192471596426541</v>
      </c>
      <c r="I504" s="14" t="s">
        <v>71</v>
      </c>
      <c r="N504" s="25">
        <v>0.17325017325020001</v>
      </c>
      <c r="O504" s="27">
        <v>0.17325017325020001</v>
      </c>
      <c r="S504" s="28">
        <v>0.17325017325020001</v>
      </c>
      <c r="T504" s="39">
        <v>402</v>
      </c>
      <c r="V504" s="35">
        <v>40404</v>
      </c>
      <c r="W504" s="40">
        <v>1.0001485001485001E-2</v>
      </c>
    </row>
    <row r="505" spans="1:23" x14ac:dyDescent="0.2">
      <c r="A505" s="14" t="s">
        <v>17</v>
      </c>
      <c r="B505" s="14" t="s">
        <v>443</v>
      </c>
      <c r="C505" s="15" t="s">
        <v>169</v>
      </c>
      <c r="D505" s="35">
        <v>5</v>
      </c>
      <c r="E505" s="35">
        <v>24</v>
      </c>
      <c r="F505">
        <v>11.881</v>
      </c>
      <c r="G505">
        <f>F505-Dashboard!$B$2</f>
        <v>-1.18825</v>
      </c>
      <c r="H505" t="e">
        <f>2^(LOG(G505/Dashboard!$C$2,2)/LOG(Dashboard!$D$2/Dashboard!$C$2,2))-1</f>
        <v>#NUM!</v>
      </c>
      <c r="I505" s="14" t="s">
        <v>445</v>
      </c>
    </row>
    <row r="506" spans="1:23" x14ac:dyDescent="0.2">
      <c r="A506" s="14" t="s">
        <v>17</v>
      </c>
      <c r="B506" s="14" t="s">
        <v>443</v>
      </c>
      <c r="C506" s="15" t="s">
        <v>170</v>
      </c>
      <c r="D506" s="35">
        <v>6</v>
      </c>
      <c r="E506" s="35">
        <v>1</v>
      </c>
      <c r="F506">
        <v>71671.92</v>
      </c>
      <c r="G506">
        <f>F506-Dashboard!$B$2</f>
        <v>71658.850749999998</v>
      </c>
      <c r="H506">
        <f>2^(LOG(G506/Dashboard!$C$2,2)/LOG(Dashboard!$D$2/Dashboard!$C$2,2))-1</f>
        <v>1.5604579558060472</v>
      </c>
      <c r="I506" s="16" t="s">
        <v>43</v>
      </c>
      <c r="J506" s="17">
        <v>0.51975051975050002</v>
      </c>
      <c r="K506" s="17">
        <v>0.51975051975050002</v>
      </c>
      <c r="T506" s="39">
        <v>403.6</v>
      </c>
      <c r="V506" s="35">
        <v>40404</v>
      </c>
      <c r="W506" s="40">
        <v>9.9995049995050007E-3</v>
      </c>
    </row>
    <row r="507" spans="1:23" x14ac:dyDescent="0.2">
      <c r="A507" s="14" t="s">
        <v>17</v>
      </c>
      <c r="B507" s="14" t="s">
        <v>443</v>
      </c>
      <c r="C507" s="15" t="s">
        <v>171</v>
      </c>
      <c r="D507" s="35">
        <v>6</v>
      </c>
      <c r="E507" s="35">
        <v>2</v>
      </c>
      <c r="F507">
        <v>47736.13</v>
      </c>
      <c r="G507">
        <f>F507-Dashboard!$B$2</f>
        <v>47723.060749999997</v>
      </c>
      <c r="H507">
        <f>2^(LOG(G507/Dashboard!$C$2,2)/LOG(Dashboard!$D$2/Dashboard!$C$2,2))-1</f>
        <v>1.0151823444015542</v>
      </c>
      <c r="I507" s="16" t="s">
        <v>43</v>
      </c>
      <c r="J507" s="17">
        <v>0.51975051975050002</v>
      </c>
      <c r="K507" s="17">
        <v>0.51975051975050002</v>
      </c>
      <c r="T507" s="39">
        <v>403.6</v>
      </c>
      <c r="V507" s="35">
        <v>40404</v>
      </c>
      <c r="W507" s="40">
        <v>9.9995049995050007E-3</v>
      </c>
    </row>
    <row r="508" spans="1:23" x14ac:dyDescent="0.2">
      <c r="A508" s="14" t="s">
        <v>17</v>
      </c>
      <c r="B508" s="14" t="s">
        <v>443</v>
      </c>
      <c r="C508" s="15" t="s">
        <v>172</v>
      </c>
      <c r="D508" s="35">
        <v>6</v>
      </c>
      <c r="E508" s="35">
        <v>3</v>
      </c>
      <c r="F508">
        <v>67741.63</v>
      </c>
      <c r="G508">
        <f>F508-Dashboard!$B$2</f>
        <v>67728.560750000004</v>
      </c>
      <c r="H508">
        <f>2^(LOG(G508/Dashboard!$C$2,2)/LOG(Dashboard!$D$2/Dashboard!$C$2,2))-1</f>
        <v>1.476769043659607</v>
      </c>
      <c r="I508" s="16" t="s">
        <v>43</v>
      </c>
      <c r="J508" s="17">
        <v>0.51975051975050002</v>
      </c>
      <c r="K508" s="17">
        <v>0.51975051975050002</v>
      </c>
      <c r="T508" s="39">
        <v>403.6</v>
      </c>
      <c r="V508" s="35">
        <v>40404</v>
      </c>
      <c r="W508" s="40">
        <v>9.9995049995050007E-3</v>
      </c>
    </row>
    <row r="509" spans="1:23" x14ac:dyDescent="0.2">
      <c r="A509" s="14" t="s">
        <v>17</v>
      </c>
      <c r="B509" s="14" t="s">
        <v>443</v>
      </c>
      <c r="C509" s="15" t="s">
        <v>173</v>
      </c>
      <c r="D509" s="35">
        <v>6</v>
      </c>
      <c r="E509" s="35">
        <v>4</v>
      </c>
      <c r="F509">
        <v>55328.2</v>
      </c>
      <c r="G509">
        <f>F509-Dashboard!$B$2</f>
        <v>55315.130749999997</v>
      </c>
      <c r="H509">
        <f>2^(LOG(G509/Dashboard!$C$2,2)/LOG(Dashboard!$D$2/Dashboard!$C$2,2))-1</f>
        <v>1.1982943908363577</v>
      </c>
      <c r="I509" s="18" t="s">
        <v>47</v>
      </c>
      <c r="J509" s="19">
        <v>0.21939310785669999</v>
      </c>
      <c r="L509" s="19">
        <v>0.21939310785669999</v>
      </c>
      <c r="T509" s="39">
        <v>430.8</v>
      </c>
      <c r="U509" s="39">
        <v>2686.88</v>
      </c>
      <c r="V509" s="35">
        <v>43118.947957930002</v>
      </c>
      <c r="W509" s="40">
        <v>9.9909673218443792E-3</v>
      </c>
    </row>
    <row r="510" spans="1:23" x14ac:dyDescent="0.2">
      <c r="A510" s="14" t="s">
        <v>17</v>
      </c>
      <c r="B510" s="14" t="s">
        <v>443</v>
      </c>
      <c r="C510" s="15" t="s">
        <v>174</v>
      </c>
      <c r="D510" s="35">
        <v>6</v>
      </c>
      <c r="E510" s="35">
        <v>5</v>
      </c>
      <c r="F510">
        <v>60629.57</v>
      </c>
      <c r="G510">
        <f>F510-Dashboard!$B$2</f>
        <v>60616.500749999999</v>
      </c>
      <c r="H510">
        <f>2^(LOG(G510/Dashboard!$C$2,2)/LOG(Dashboard!$D$2/Dashboard!$C$2,2))-1</f>
        <v>1.3200714684918173</v>
      </c>
      <c r="I510" s="18" t="s">
        <v>47</v>
      </c>
      <c r="J510" s="19">
        <v>0.21939310785669999</v>
      </c>
      <c r="L510" s="19">
        <v>0.21939310785669999</v>
      </c>
      <c r="T510" s="39">
        <v>430.8</v>
      </c>
      <c r="U510" s="39">
        <v>2686.88</v>
      </c>
      <c r="V510" s="35">
        <v>43118.947957930002</v>
      </c>
      <c r="W510" s="40">
        <v>9.9909673218443792E-3</v>
      </c>
    </row>
    <row r="511" spans="1:23" x14ac:dyDescent="0.2">
      <c r="A511" s="14" t="s">
        <v>17</v>
      </c>
      <c r="B511" s="14" t="s">
        <v>443</v>
      </c>
      <c r="C511" s="15" t="s">
        <v>175</v>
      </c>
      <c r="D511" s="35">
        <v>6</v>
      </c>
      <c r="E511" s="35">
        <v>6</v>
      </c>
      <c r="F511">
        <v>86544.76</v>
      </c>
      <c r="G511">
        <f>F511-Dashboard!$B$2</f>
        <v>86531.690749999994</v>
      </c>
      <c r="H511">
        <f>2^(LOG(G511/Dashboard!$C$2,2)/LOG(Dashboard!$D$2/Dashboard!$C$2,2))-1</f>
        <v>1.8613391098719783</v>
      </c>
      <c r="I511" s="18" t="s">
        <v>47</v>
      </c>
      <c r="J511" s="19">
        <v>0.21939310785669999</v>
      </c>
      <c r="L511" s="19">
        <v>0.21939310785669999</v>
      </c>
      <c r="T511" s="39">
        <v>430.8</v>
      </c>
      <c r="U511" s="39">
        <v>2686.88</v>
      </c>
      <c r="V511" s="35">
        <v>43118.947957930002</v>
      </c>
      <c r="W511" s="40">
        <v>9.9909673218443792E-3</v>
      </c>
    </row>
    <row r="512" spans="1:23" x14ac:dyDescent="0.2">
      <c r="A512" s="14" t="s">
        <v>17</v>
      </c>
      <c r="B512" s="14" t="s">
        <v>443</v>
      </c>
      <c r="C512" s="15" t="s">
        <v>176</v>
      </c>
      <c r="D512" s="35">
        <v>6</v>
      </c>
      <c r="E512" s="35">
        <v>7</v>
      </c>
      <c r="F512">
        <v>60144.82</v>
      </c>
      <c r="G512">
        <f>F512-Dashboard!$B$2</f>
        <v>60131.750749999999</v>
      </c>
      <c r="H512">
        <f>2^(LOG(G512/Dashboard!$C$2,2)/LOG(Dashboard!$D$2/Dashboard!$C$2,2))-1</f>
        <v>1.3091232332196472</v>
      </c>
      <c r="I512" s="20" t="s">
        <v>51</v>
      </c>
      <c r="J512" s="21">
        <v>6.9300069300070001E-3</v>
      </c>
      <c r="M512" s="21">
        <v>6.9300069300070001E-3</v>
      </c>
      <c r="T512" s="39">
        <v>404</v>
      </c>
      <c r="V512" s="35">
        <v>40404</v>
      </c>
      <c r="W512" s="40">
        <v>1.0002475002475E-2</v>
      </c>
    </row>
    <row r="513" spans="1:23" x14ac:dyDescent="0.2">
      <c r="A513" s="14" t="s">
        <v>17</v>
      </c>
      <c r="B513" s="14" t="s">
        <v>443</v>
      </c>
      <c r="C513" s="15" t="s">
        <v>177</v>
      </c>
      <c r="D513" s="35">
        <v>6</v>
      </c>
      <c r="E513" s="35">
        <v>8</v>
      </c>
      <c r="F513">
        <v>51103.25</v>
      </c>
      <c r="G513">
        <f>F513-Dashboard!$B$2</f>
        <v>51090.18075</v>
      </c>
      <c r="H513">
        <f>2^(LOG(G513/Dashboard!$C$2,2)/LOG(Dashboard!$D$2/Dashboard!$C$2,2))-1</f>
        <v>1.0977684419927836</v>
      </c>
      <c r="I513" s="20" t="s">
        <v>51</v>
      </c>
      <c r="J513" s="21">
        <v>6.9300069300070001E-3</v>
      </c>
      <c r="M513" s="21">
        <v>6.9300069300070001E-3</v>
      </c>
      <c r="T513" s="39">
        <v>404</v>
      </c>
      <c r="V513" s="35">
        <v>40404</v>
      </c>
      <c r="W513" s="40">
        <v>1.0002475002475E-2</v>
      </c>
    </row>
    <row r="514" spans="1:23" x14ac:dyDescent="0.2">
      <c r="A514" s="14" t="s">
        <v>17</v>
      </c>
      <c r="B514" s="14" t="s">
        <v>443</v>
      </c>
      <c r="C514" s="15" t="s">
        <v>178</v>
      </c>
      <c r="D514" s="35">
        <v>6</v>
      </c>
      <c r="E514" s="35">
        <v>9</v>
      </c>
      <c r="F514">
        <v>57200.66</v>
      </c>
      <c r="G514">
        <f>F514-Dashboard!$B$2</f>
        <v>57187.590750000003</v>
      </c>
      <c r="H514">
        <f>2^(LOG(G514/Dashboard!$C$2,2)/LOG(Dashboard!$D$2/Dashboard!$C$2,2))-1</f>
        <v>1.2418326729889744</v>
      </c>
      <c r="I514" s="20" t="s">
        <v>51</v>
      </c>
      <c r="J514" s="21">
        <v>6.9300069300070001E-3</v>
      </c>
      <c r="M514" s="21">
        <v>6.9300069300070001E-3</v>
      </c>
      <c r="T514" s="39">
        <v>404</v>
      </c>
      <c r="V514" s="35">
        <v>40404</v>
      </c>
      <c r="W514" s="40">
        <v>1.0002475002475E-2</v>
      </c>
    </row>
    <row r="515" spans="1:23" x14ac:dyDescent="0.2">
      <c r="A515" s="14" t="s">
        <v>17</v>
      </c>
      <c r="B515" s="14" t="s">
        <v>443</v>
      </c>
      <c r="C515" s="15" t="s">
        <v>179</v>
      </c>
      <c r="D515" s="35">
        <v>6</v>
      </c>
      <c r="E515" s="35">
        <v>10</v>
      </c>
      <c r="F515">
        <v>47607.82</v>
      </c>
      <c r="G515">
        <f>F515-Dashboard!$B$2</f>
        <v>47594.750749999999</v>
      </c>
      <c r="H515">
        <f>2^(LOG(G515/Dashboard!$C$2,2)/LOG(Dashboard!$D$2/Dashboard!$C$2,2))-1</f>
        <v>1.0119886976815287</v>
      </c>
      <c r="I515" s="14" t="s">
        <v>55</v>
      </c>
      <c r="K515" s="17">
        <v>0.54018458045600004</v>
      </c>
      <c r="L515" s="19">
        <v>0.2195967750984</v>
      </c>
      <c r="T515" s="39">
        <v>425.2</v>
      </c>
      <c r="U515" s="39">
        <v>2151.52</v>
      </c>
      <c r="V515" s="35">
        <v>42578.038752200002</v>
      </c>
      <c r="W515" s="40">
        <v>9.9971725442137196E-3</v>
      </c>
    </row>
    <row r="516" spans="1:23" x14ac:dyDescent="0.2">
      <c r="A516" s="14" t="s">
        <v>17</v>
      </c>
      <c r="B516" s="14" t="s">
        <v>443</v>
      </c>
      <c r="C516" s="15" t="s">
        <v>180</v>
      </c>
      <c r="D516" s="35">
        <v>6</v>
      </c>
      <c r="E516" s="35">
        <v>11</v>
      </c>
      <c r="F516">
        <v>67154.7</v>
      </c>
      <c r="G516">
        <f>F516-Dashboard!$B$2</f>
        <v>67141.630749999997</v>
      </c>
      <c r="H516">
        <f>2^(LOG(G516/Dashboard!$C$2,2)/LOG(Dashboard!$D$2/Dashboard!$C$2,2))-1</f>
        <v>1.464101983720016</v>
      </c>
      <c r="I516" s="14" t="s">
        <v>55</v>
      </c>
      <c r="K516" s="17">
        <v>0.54018458045600004</v>
      </c>
      <c r="L516" s="19">
        <v>0.2195967750984</v>
      </c>
      <c r="T516" s="39">
        <v>425.2</v>
      </c>
      <c r="U516" s="39">
        <v>2151.52</v>
      </c>
      <c r="V516" s="35">
        <v>42578.038752200002</v>
      </c>
      <c r="W516" s="40">
        <v>9.9971725442137196E-3</v>
      </c>
    </row>
    <row r="517" spans="1:23" x14ac:dyDescent="0.2">
      <c r="A517" s="14" t="s">
        <v>17</v>
      </c>
      <c r="B517" s="14" t="s">
        <v>443</v>
      </c>
      <c r="C517" s="15" t="s">
        <v>181</v>
      </c>
      <c r="D517" s="35">
        <v>6</v>
      </c>
      <c r="E517" s="35">
        <v>12</v>
      </c>
      <c r="F517">
        <v>57521.46</v>
      </c>
      <c r="G517">
        <f>F517-Dashboard!$B$2</f>
        <v>57508.390749999999</v>
      </c>
      <c r="H517">
        <f>2^(LOG(G517/Dashboard!$C$2,2)/LOG(Dashboard!$D$2/Dashboard!$C$2,2))-1</f>
        <v>1.2492327538039696</v>
      </c>
      <c r="I517" s="14" t="s">
        <v>55</v>
      </c>
      <c r="K517" s="17">
        <v>0.51975051975050002</v>
      </c>
      <c r="M517" s="21">
        <v>6.9300069300070001E-3</v>
      </c>
      <c r="T517" s="39">
        <v>403.6</v>
      </c>
      <c r="V517" s="35">
        <v>40404</v>
      </c>
      <c r="W517" s="40">
        <v>1.0002970002969999E-2</v>
      </c>
    </row>
    <row r="518" spans="1:23" x14ac:dyDescent="0.2">
      <c r="A518" s="14" t="s">
        <v>17</v>
      </c>
      <c r="B518" s="14" t="s">
        <v>443</v>
      </c>
      <c r="C518" s="15" t="s">
        <v>182</v>
      </c>
      <c r="D518" s="35">
        <v>6</v>
      </c>
      <c r="E518" s="35">
        <v>13</v>
      </c>
      <c r="F518">
        <v>69426.38</v>
      </c>
      <c r="G518">
        <f>F518-Dashboard!$B$2</f>
        <v>69413.310750000004</v>
      </c>
      <c r="H518">
        <f>2^(LOG(G518/Dashboard!$C$2,2)/LOG(Dashboard!$D$2/Dashboard!$C$2,2))-1</f>
        <v>1.5128809089433704</v>
      </c>
      <c r="I518" s="14" t="s">
        <v>55</v>
      </c>
      <c r="K518" s="17">
        <v>0.51975051975050002</v>
      </c>
      <c r="M518" s="21">
        <v>6.9300069300070001E-3</v>
      </c>
      <c r="T518" s="39">
        <v>403.6</v>
      </c>
      <c r="V518" s="35">
        <v>40404</v>
      </c>
      <c r="W518" s="40">
        <v>1.0002970002969999E-2</v>
      </c>
    </row>
    <row r="519" spans="1:23" x14ac:dyDescent="0.2">
      <c r="A519" s="14" t="s">
        <v>17</v>
      </c>
      <c r="B519" s="14" t="s">
        <v>443</v>
      </c>
      <c r="C519" s="15" t="s">
        <v>183</v>
      </c>
      <c r="D519" s="35">
        <v>6</v>
      </c>
      <c r="E519" s="35">
        <v>14</v>
      </c>
      <c r="F519">
        <v>1577.818</v>
      </c>
      <c r="G519">
        <f>F519-Dashboard!$B$2</f>
        <v>1564.74875</v>
      </c>
      <c r="H519">
        <f>2^(LOG(G519/Dashboard!$C$2,2)/LOG(Dashboard!$D$2/Dashboard!$C$2,2))-1</f>
        <v>-0.73090826157001021</v>
      </c>
      <c r="I519" s="22" t="s">
        <v>60</v>
      </c>
      <c r="J519" s="23">
        <v>9.9990099990099992</v>
      </c>
      <c r="R519" s="23">
        <v>9.9990099990099992</v>
      </c>
      <c r="T519" s="39">
        <v>363.6</v>
      </c>
      <c r="V519" s="35">
        <v>40404</v>
      </c>
      <c r="W519" s="40">
        <v>9.9990099990099994E-3</v>
      </c>
    </row>
    <row r="520" spans="1:23" x14ac:dyDescent="0.2">
      <c r="A520" s="14" t="s">
        <v>17</v>
      </c>
      <c r="B520" s="14" t="s">
        <v>443</v>
      </c>
      <c r="C520" s="15" t="s">
        <v>184</v>
      </c>
      <c r="D520" s="35">
        <v>6</v>
      </c>
      <c r="E520" s="35">
        <v>15</v>
      </c>
      <c r="F520">
        <v>85651.3</v>
      </c>
      <c r="G520">
        <f>F520-Dashboard!$B$2</f>
        <v>85638.230750000002</v>
      </c>
      <c r="H520">
        <f>2^(LOG(G520/Dashboard!$C$2,2)/LOG(Dashboard!$D$2/Dashboard!$C$2,2))-1</f>
        <v>1.8438971935408226</v>
      </c>
      <c r="I520" s="14" t="s">
        <v>447</v>
      </c>
      <c r="T520" s="39">
        <v>430.8</v>
      </c>
      <c r="U520" s="39">
        <v>2688</v>
      </c>
      <c r="V520" s="35">
        <v>43118.879999999997</v>
      </c>
      <c r="W520" s="40">
        <v>9.9909830682058508E-3</v>
      </c>
    </row>
    <row r="521" spans="1:23" x14ac:dyDescent="0.2">
      <c r="A521" s="14" t="s">
        <v>17</v>
      </c>
      <c r="B521" s="14" t="s">
        <v>443</v>
      </c>
      <c r="C521" s="15" t="s">
        <v>185</v>
      </c>
      <c r="D521" s="35">
        <v>6</v>
      </c>
      <c r="E521" s="35">
        <v>16</v>
      </c>
      <c r="F521">
        <v>63084.22</v>
      </c>
      <c r="G521">
        <f>F521-Dashboard!$B$2</f>
        <v>63071.150750000001</v>
      </c>
      <c r="H521">
        <f>2^(LOG(G521/Dashboard!$C$2,2)/LOG(Dashboard!$D$2/Dashboard!$C$2,2))-1</f>
        <v>1.3749673593855767</v>
      </c>
      <c r="I521" s="14" t="s">
        <v>446</v>
      </c>
      <c r="T521" s="39">
        <v>404</v>
      </c>
      <c r="V521" s="35">
        <v>40404</v>
      </c>
      <c r="W521" s="40">
        <v>9.9990099990099994E-3</v>
      </c>
    </row>
    <row r="522" spans="1:23" x14ac:dyDescent="0.2">
      <c r="A522" s="14" t="s">
        <v>17</v>
      </c>
      <c r="B522" s="14" t="s">
        <v>443</v>
      </c>
      <c r="C522" s="15" t="s">
        <v>186</v>
      </c>
      <c r="D522" s="35">
        <v>6</v>
      </c>
      <c r="E522" s="35">
        <v>17</v>
      </c>
      <c r="F522">
        <v>56304.83</v>
      </c>
      <c r="G522">
        <f>F522-Dashboard!$B$2</f>
        <v>56291.760750000001</v>
      </c>
      <c r="H522">
        <f>2^(LOG(G522/Dashboard!$C$2,2)/LOG(Dashboard!$D$2/Dashboard!$C$2,2))-1</f>
        <v>1.2210771851085118</v>
      </c>
      <c r="I522" s="14" t="s">
        <v>446</v>
      </c>
      <c r="T522" s="39">
        <v>404</v>
      </c>
      <c r="V522" s="35">
        <v>40404</v>
      </c>
      <c r="W522" s="40">
        <v>9.9990099990099994E-3</v>
      </c>
    </row>
    <row r="523" spans="1:23" x14ac:dyDescent="0.2">
      <c r="A523" s="14" t="s">
        <v>17</v>
      </c>
      <c r="B523" s="14" t="s">
        <v>443</v>
      </c>
      <c r="C523" s="15" t="s">
        <v>187</v>
      </c>
      <c r="D523" s="35">
        <v>6</v>
      </c>
      <c r="E523" s="35">
        <v>18</v>
      </c>
      <c r="F523">
        <v>48698.51</v>
      </c>
      <c r="G523">
        <f>F523-Dashboard!$B$2</f>
        <v>48685.440750000002</v>
      </c>
      <c r="H523">
        <f>2^(LOG(G523/Dashboard!$C$2,2)/LOG(Dashboard!$D$2/Dashboard!$C$2,2))-1</f>
        <v>1.039024568695551</v>
      </c>
      <c r="I523" s="24" t="s">
        <v>65</v>
      </c>
      <c r="J523" s="25">
        <v>5.4450054450050002E-2</v>
      </c>
      <c r="N523" s="25">
        <v>5.4450054450050002E-2</v>
      </c>
      <c r="T523" s="39">
        <v>403.6</v>
      </c>
      <c r="V523" s="35">
        <v>40404</v>
      </c>
      <c r="W523" s="40">
        <v>9.9945549945550001E-3</v>
      </c>
    </row>
    <row r="524" spans="1:23" x14ac:dyDescent="0.2">
      <c r="A524" s="14" t="s">
        <v>17</v>
      </c>
      <c r="B524" s="14" t="s">
        <v>443</v>
      </c>
      <c r="C524" s="15" t="s">
        <v>188</v>
      </c>
      <c r="D524" s="35">
        <v>6</v>
      </c>
      <c r="E524" s="35">
        <v>19</v>
      </c>
      <c r="F524">
        <v>68435.490000000005</v>
      </c>
      <c r="G524">
        <f>F524-Dashboard!$B$2</f>
        <v>68422.420750000005</v>
      </c>
      <c r="H524">
        <f>2^(LOG(G524/Dashboard!$C$2,2)/LOG(Dashboard!$D$2/Dashboard!$C$2,2))-1</f>
        <v>1.4916858229192549</v>
      </c>
      <c r="I524" s="24" t="s">
        <v>65</v>
      </c>
      <c r="J524" s="25">
        <v>5.4450054450050002E-2</v>
      </c>
      <c r="N524" s="25">
        <v>5.4450054450050002E-2</v>
      </c>
      <c r="T524" s="39">
        <v>403.6</v>
      </c>
      <c r="V524" s="35">
        <v>40404</v>
      </c>
      <c r="W524" s="40">
        <v>9.9945549945550001E-3</v>
      </c>
    </row>
    <row r="525" spans="1:23" x14ac:dyDescent="0.2">
      <c r="A525" s="14" t="s">
        <v>17</v>
      </c>
      <c r="B525" s="14" t="s">
        <v>443</v>
      </c>
      <c r="C525" s="15" t="s">
        <v>189</v>
      </c>
      <c r="D525" s="35">
        <v>6</v>
      </c>
      <c r="E525" s="35">
        <v>20</v>
      </c>
      <c r="F525">
        <v>71545.98</v>
      </c>
      <c r="G525">
        <f>F525-Dashboard!$B$2</f>
        <v>71532.910749999995</v>
      </c>
      <c r="H525">
        <f>2^(LOG(G525/Dashboard!$C$2,2)/LOG(Dashboard!$D$2/Dashboard!$C$2,2))-1</f>
        <v>1.5578059858955018</v>
      </c>
      <c r="I525" s="26" t="s">
        <v>68</v>
      </c>
      <c r="J525" s="27">
        <v>5.4450054450050002E-2</v>
      </c>
      <c r="O525" s="27">
        <v>5.4450054450050002E-2</v>
      </c>
      <c r="T525" s="39">
        <v>403.6</v>
      </c>
      <c r="V525" s="35">
        <v>40404</v>
      </c>
      <c r="W525" s="40">
        <v>9.9945549945550001E-3</v>
      </c>
    </row>
    <row r="526" spans="1:23" x14ac:dyDescent="0.2">
      <c r="A526" s="14" t="s">
        <v>17</v>
      </c>
      <c r="B526" s="14" t="s">
        <v>443</v>
      </c>
      <c r="C526" s="15" t="s">
        <v>190</v>
      </c>
      <c r="D526" s="35">
        <v>6</v>
      </c>
      <c r="E526" s="35">
        <v>21</v>
      </c>
      <c r="F526">
        <v>64823.62</v>
      </c>
      <c r="G526">
        <f>F526-Dashboard!$B$2</f>
        <v>64810.550750000002</v>
      </c>
      <c r="H526">
        <f>2^(LOG(G526/Dashboard!$C$2,2)/LOG(Dashboard!$D$2/Dashboard!$C$2,2))-1</f>
        <v>1.4133372447500325</v>
      </c>
      <c r="I526" s="26" t="s">
        <v>68</v>
      </c>
      <c r="J526" s="27">
        <v>5.4450054450050002E-2</v>
      </c>
      <c r="O526" s="27">
        <v>5.4450054450050002E-2</v>
      </c>
      <c r="T526" s="39">
        <v>403.6</v>
      </c>
      <c r="V526" s="35">
        <v>40404</v>
      </c>
      <c r="W526" s="40">
        <v>9.9945549945550001E-3</v>
      </c>
    </row>
    <row r="527" spans="1:23" x14ac:dyDescent="0.2">
      <c r="A527" s="14" t="s">
        <v>17</v>
      </c>
      <c r="B527" s="14" t="s">
        <v>443</v>
      </c>
      <c r="C527" s="15" t="s">
        <v>191</v>
      </c>
      <c r="D527" s="35">
        <v>6</v>
      </c>
      <c r="E527" s="35">
        <v>22</v>
      </c>
      <c r="F527">
        <v>3576.23</v>
      </c>
      <c r="G527">
        <f>F527-Dashboard!$B$2</f>
        <v>3563.16075</v>
      </c>
      <c r="H527">
        <f>2^(LOG(G527/Dashboard!$C$2,2)/LOG(Dashboard!$D$2/Dashboard!$C$2,2))-1</f>
        <v>-0.56303696742843345</v>
      </c>
      <c r="I527" s="14" t="s">
        <v>71</v>
      </c>
      <c r="N527" s="25">
        <v>0.17325017325020001</v>
      </c>
      <c r="O527" s="27">
        <v>0.17325017325020001</v>
      </c>
      <c r="S527" s="28">
        <v>5.4450054450050002E-2</v>
      </c>
      <c r="T527" s="39">
        <v>402.4</v>
      </c>
      <c r="V527" s="35">
        <v>40404</v>
      </c>
      <c r="W527" s="40">
        <v>9.9995049995050007E-3</v>
      </c>
    </row>
    <row r="528" spans="1:23" x14ac:dyDescent="0.2">
      <c r="A528" s="14" t="s">
        <v>17</v>
      </c>
      <c r="B528" s="14" t="s">
        <v>443</v>
      </c>
      <c r="C528" s="15" t="s">
        <v>192</v>
      </c>
      <c r="D528" s="35">
        <v>6</v>
      </c>
      <c r="E528" s="35">
        <v>23</v>
      </c>
      <c r="F528">
        <v>2269.3020000000001</v>
      </c>
      <c r="G528">
        <f>F528-Dashboard!$B$2</f>
        <v>2256.2327500000001</v>
      </c>
      <c r="H528">
        <f>2^(LOG(G528/Dashboard!$C$2,2)/LOG(Dashboard!$D$2/Dashboard!$C$2,2))-1</f>
        <v>-0.66616343443769133</v>
      </c>
      <c r="I528" s="14" t="s">
        <v>71</v>
      </c>
      <c r="N528" s="25">
        <v>0.17325017325020001</v>
      </c>
      <c r="O528" s="27">
        <v>0.17325017325020001</v>
      </c>
      <c r="S528" s="28">
        <v>5.4450054450050002E-2</v>
      </c>
      <c r="T528" s="39">
        <v>402.4</v>
      </c>
      <c r="V528" s="35">
        <v>40404</v>
      </c>
      <c r="W528" s="40">
        <v>9.9995049995050007E-3</v>
      </c>
    </row>
    <row r="529" spans="1:23" x14ac:dyDescent="0.2">
      <c r="A529" s="14" t="s">
        <v>17</v>
      </c>
      <c r="B529" s="14" t="s">
        <v>443</v>
      </c>
      <c r="C529" s="15" t="s">
        <v>193</v>
      </c>
      <c r="D529" s="35">
        <v>6</v>
      </c>
      <c r="E529" s="35">
        <v>24</v>
      </c>
      <c r="F529">
        <v>23.762</v>
      </c>
      <c r="G529">
        <f>F529-Dashboard!$B$2</f>
        <v>10.69275</v>
      </c>
      <c r="H529">
        <f>2^(LOG(G529/Dashboard!$C$2,2)/LOG(Dashboard!$D$2/Dashboard!$C$2,2))-1</f>
        <v>-0.98573549080147693</v>
      </c>
      <c r="I529" s="14" t="s">
        <v>445</v>
      </c>
    </row>
    <row r="530" spans="1:23" x14ac:dyDescent="0.2">
      <c r="A530" s="14" t="s">
        <v>17</v>
      </c>
      <c r="B530" s="14" t="s">
        <v>443</v>
      </c>
      <c r="C530" s="15" t="s">
        <v>194</v>
      </c>
      <c r="D530" s="35">
        <v>7</v>
      </c>
      <c r="E530" s="35">
        <v>1</v>
      </c>
      <c r="F530">
        <v>50269.2</v>
      </c>
      <c r="G530">
        <f>F530-Dashboard!$B$2</f>
        <v>50256.130749999997</v>
      </c>
      <c r="H530">
        <f>2^(LOG(G530/Dashboard!$C$2,2)/LOG(Dashboard!$D$2/Dashboard!$C$2,2))-1</f>
        <v>1.0775253074952729</v>
      </c>
      <c r="I530" s="16" t="s">
        <v>43</v>
      </c>
      <c r="J530" s="17">
        <v>0.1237501237501</v>
      </c>
      <c r="K530" s="17">
        <v>0.1237501237501</v>
      </c>
      <c r="T530" s="39">
        <v>404</v>
      </c>
      <c r="V530" s="35">
        <v>40404</v>
      </c>
      <c r="W530" s="40">
        <v>1.0001485001485001E-2</v>
      </c>
    </row>
    <row r="531" spans="1:23" x14ac:dyDescent="0.2">
      <c r="A531" s="14" t="s">
        <v>17</v>
      </c>
      <c r="B531" s="14" t="s">
        <v>443</v>
      </c>
      <c r="C531" s="15" t="s">
        <v>195</v>
      </c>
      <c r="D531" s="35">
        <v>7</v>
      </c>
      <c r="E531" s="35">
        <v>2</v>
      </c>
      <c r="F531">
        <v>27904.1</v>
      </c>
      <c r="G531">
        <f>F531-Dashboard!$B$2</f>
        <v>27891.030749999998</v>
      </c>
      <c r="H531">
        <f>2^(LOG(G531/Dashboard!$C$2,2)/LOG(Dashboard!$D$2/Dashboard!$C$2,2))-1</f>
        <v>0.46857170883099553</v>
      </c>
      <c r="I531" s="16" t="s">
        <v>43</v>
      </c>
      <c r="J531" s="17">
        <v>0.1237501237501</v>
      </c>
      <c r="K531" s="17">
        <v>0.1237501237501</v>
      </c>
      <c r="T531" s="39">
        <v>404</v>
      </c>
      <c r="V531" s="35">
        <v>40404</v>
      </c>
      <c r="W531" s="40">
        <v>1.0001485001485001E-2</v>
      </c>
    </row>
    <row r="532" spans="1:23" x14ac:dyDescent="0.2">
      <c r="A532" s="14" t="s">
        <v>17</v>
      </c>
      <c r="B532" s="14" t="s">
        <v>443</v>
      </c>
      <c r="C532" s="15" t="s">
        <v>196</v>
      </c>
      <c r="D532" s="35">
        <v>7</v>
      </c>
      <c r="E532" s="35">
        <v>3</v>
      </c>
      <c r="F532">
        <v>46571.78</v>
      </c>
      <c r="G532">
        <f>F532-Dashboard!$B$2</f>
        <v>46558.710749999998</v>
      </c>
      <c r="H532">
        <f>2^(LOG(G532/Dashboard!$C$2,2)/LOG(Dashboard!$D$2/Dashboard!$C$2,2))-1</f>
        <v>0.9860707203634469</v>
      </c>
      <c r="I532" s="16" t="s">
        <v>43</v>
      </c>
      <c r="J532" s="17">
        <v>0.1237501237501</v>
      </c>
      <c r="K532" s="17">
        <v>0.1237501237501</v>
      </c>
      <c r="T532" s="39">
        <v>404</v>
      </c>
      <c r="V532" s="35">
        <v>40404</v>
      </c>
      <c r="W532" s="40">
        <v>1.0001485001485001E-2</v>
      </c>
    </row>
    <row r="533" spans="1:23" x14ac:dyDescent="0.2">
      <c r="A533" s="14" t="s">
        <v>17</v>
      </c>
      <c r="B533" s="14" t="s">
        <v>443</v>
      </c>
      <c r="C533" s="15" t="s">
        <v>197</v>
      </c>
      <c r="D533" s="35">
        <v>7</v>
      </c>
      <c r="E533" s="35">
        <v>4</v>
      </c>
      <c r="F533">
        <v>41047.040000000001</v>
      </c>
      <c r="G533">
        <f>F533-Dashboard!$B$2</f>
        <v>41033.97075</v>
      </c>
      <c r="H533">
        <f>2^(LOG(G533/Dashboard!$C$2,2)/LOG(Dashboard!$D$2/Dashboard!$C$2,2))-1</f>
        <v>0.84364535379695105</v>
      </c>
      <c r="I533" s="18" t="s">
        <v>47</v>
      </c>
      <c r="J533" s="19">
        <v>4.5919544635519997E-2</v>
      </c>
      <c r="L533" s="19">
        <v>4.5919544635519997E-2</v>
      </c>
      <c r="T533" s="39">
        <v>430.8</v>
      </c>
      <c r="U533" s="39">
        <v>2688</v>
      </c>
      <c r="V533" s="35">
        <v>43118.894486340003</v>
      </c>
      <c r="W533" s="40">
        <v>9.9909797116078895E-3</v>
      </c>
    </row>
    <row r="534" spans="1:23" x14ac:dyDescent="0.2">
      <c r="A534" s="14" t="s">
        <v>17</v>
      </c>
      <c r="B534" s="14" t="s">
        <v>443</v>
      </c>
      <c r="C534" s="15" t="s">
        <v>198</v>
      </c>
      <c r="D534" s="35">
        <v>7</v>
      </c>
      <c r="E534" s="35">
        <v>5</v>
      </c>
      <c r="F534">
        <v>38366.65</v>
      </c>
      <c r="G534">
        <f>F534-Dashboard!$B$2</f>
        <v>38353.580750000001</v>
      </c>
      <c r="H534">
        <f>2^(LOG(G534/Dashboard!$C$2,2)/LOG(Dashboard!$D$2/Dashboard!$C$2,2))-1</f>
        <v>0.7717161438302198</v>
      </c>
      <c r="I534" s="18" t="s">
        <v>47</v>
      </c>
      <c r="J534" s="19">
        <v>4.5919544635519997E-2</v>
      </c>
      <c r="L534" s="19">
        <v>4.5919544635519997E-2</v>
      </c>
      <c r="T534" s="39">
        <v>430.8</v>
      </c>
      <c r="U534" s="39">
        <v>2688</v>
      </c>
      <c r="V534" s="35">
        <v>43118.894486340003</v>
      </c>
      <c r="W534" s="40">
        <v>9.9909797116078895E-3</v>
      </c>
    </row>
    <row r="535" spans="1:23" x14ac:dyDescent="0.2">
      <c r="A535" s="14" t="s">
        <v>17</v>
      </c>
      <c r="B535" s="14" t="s">
        <v>443</v>
      </c>
      <c r="C535" s="15" t="s">
        <v>199</v>
      </c>
      <c r="D535" s="35">
        <v>7</v>
      </c>
      <c r="E535" s="35">
        <v>6</v>
      </c>
      <c r="F535">
        <v>43321.09</v>
      </c>
      <c r="G535">
        <f>F535-Dashboard!$B$2</f>
        <v>43308.020749999996</v>
      </c>
      <c r="H535">
        <f>2^(LOG(G535/Dashboard!$C$2,2)/LOG(Dashboard!$D$2/Dashboard!$C$2,2))-1</f>
        <v>0.90316868285464391</v>
      </c>
      <c r="I535" s="18" t="s">
        <v>47</v>
      </c>
      <c r="J535" s="19">
        <v>4.5919544635519997E-2</v>
      </c>
      <c r="L535" s="19">
        <v>4.5919544635519997E-2</v>
      </c>
      <c r="T535" s="39">
        <v>430.8</v>
      </c>
      <c r="U535" s="39">
        <v>2688</v>
      </c>
      <c r="V535" s="35">
        <v>43118.894486340003</v>
      </c>
      <c r="W535" s="40">
        <v>9.9909797116078895E-3</v>
      </c>
    </row>
    <row r="536" spans="1:23" x14ac:dyDescent="0.2">
      <c r="A536" s="14" t="s">
        <v>17</v>
      </c>
      <c r="B536" s="14" t="s">
        <v>443</v>
      </c>
      <c r="C536" s="15" t="s">
        <v>200</v>
      </c>
      <c r="D536" s="35">
        <v>7</v>
      </c>
      <c r="E536" s="35">
        <v>7</v>
      </c>
      <c r="F536">
        <v>32285.87</v>
      </c>
      <c r="G536">
        <f>F536-Dashboard!$B$2</f>
        <v>32272.800749999999</v>
      </c>
      <c r="H536">
        <f>2^(LOG(G536/Dashboard!$C$2,2)/LOG(Dashboard!$D$2/Dashboard!$C$2,2))-1</f>
        <v>0.6004002717793957</v>
      </c>
      <c r="I536" s="20" t="s">
        <v>51</v>
      </c>
      <c r="J536" s="21">
        <v>1.980001980002E-3</v>
      </c>
      <c r="M536" s="21">
        <v>1.980001980002E-3</v>
      </c>
      <c r="T536" s="39">
        <v>404</v>
      </c>
      <c r="V536" s="35">
        <v>40404</v>
      </c>
      <c r="W536" s="40">
        <v>0.01</v>
      </c>
    </row>
    <row r="537" spans="1:23" x14ac:dyDescent="0.2">
      <c r="A537" s="14" t="s">
        <v>17</v>
      </c>
      <c r="B537" s="14" t="s">
        <v>443</v>
      </c>
      <c r="C537" s="15" t="s">
        <v>201</v>
      </c>
      <c r="D537" s="35">
        <v>7</v>
      </c>
      <c r="E537" s="35">
        <v>8</v>
      </c>
      <c r="F537">
        <v>29771.82</v>
      </c>
      <c r="G537">
        <f>F537-Dashboard!$B$2</f>
        <v>29758.750749999999</v>
      </c>
      <c r="H537">
        <f>2^(LOG(G537/Dashboard!$C$2,2)/LOG(Dashboard!$D$2/Dashboard!$C$2,2))-1</f>
        <v>0.52573400634616574</v>
      </c>
      <c r="I537" s="20" t="s">
        <v>51</v>
      </c>
      <c r="J537" s="21">
        <v>1.980001980002E-3</v>
      </c>
      <c r="M537" s="21">
        <v>1.980001980002E-3</v>
      </c>
      <c r="T537" s="39">
        <v>404</v>
      </c>
      <c r="V537" s="35">
        <v>40404</v>
      </c>
      <c r="W537" s="40">
        <v>0.01</v>
      </c>
    </row>
    <row r="538" spans="1:23" x14ac:dyDescent="0.2">
      <c r="A538" s="14" t="s">
        <v>17</v>
      </c>
      <c r="B538" s="14" t="s">
        <v>443</v>
      </c>
      <c r="C538" s="15" t="s">
        <v>202</v>
      </c>
      <c r="D538" s="35">
        <v>7</v>
      </c>
      <c r="E538" s="35">
        <v>9</v>
      </c>
      <c r="F538">
        <v>26176.58</v>
      </c>
      <c r="G538">
        <f>F538-Dashboard!$B$2</f>
        <v>26163.510750000001</v>
      </c>
      <c r="H538">
        <f>2^(LOG(G538/Dashboard!$C$2,2)/LOG(Dashboard!$D$2/Dashboard!$C$2,2))-1</f>
        <v>0.41428288958783432</v>
      </c>
      <c r="I538" s="20" t="s">
        <v>51</v>
      </c>
      <c r="J538" s="21">
        <v>1.980001980002E-3</v>
      </c>
      <c r="M538" s="21">
        <v>1.980001980002E-3</v>
      </c>
      <c r="T538" s="39">
        <v>404</v>
      </c>
      <c r="V538" s="35">
        <v>40404</v>
      </c>
      <c r="W538" s="40">
        <v>0.01</v>
      </c>
    </row>
    <row r="539" spans="1:23" x14ac:dyDescent="0.2">
      <c r="A539" s="14" t="s">
        <v>17</v>
      </c>
      <c r="B539" s="14" t="s">
        <v>443</v>
      </c>
      <c r="C539" s="15" t="s">
        <v>203</v>
      </c>
      <c r="D539" s="35">
        <v>7</v>
      </c>
      <c r="E539" s="35">
        <v>10</v>
      </c>
      <c r="F539">
        <v>26017.37</v>
      </c>
      <c r="G539">
        <f>F539-Dashboard!$B$2</f>
        <v>26004.300749999999</v>
      </c>
      <c r="H539">
        <f>2^(LOG(G539/Dashboard!$C$2,2)/LOG(Dashboard!$D$2/Dashboard!$C$2,2))-1</f>
        <v>0.40920649995457903</v>
      </c>
      <c r="I539" s="14" t="s">
        <v>55</v>
      </c>
      <c r="K539" s="17">
        <v>0.11743155243389999</v>
      </c>
      <c r="L539" s="19">
        <v>4.6502894763820003E-2</v>
      </c>
      <c r="T539" s="39">
        <v>425.6</v>
      </c>
      <c r="U539" s="39">
        <v>2152.08</v>
      </c>
      <c r="V539" s="35">
        <v>42577.994554019999</v>
      </c>
      <c r="W539" s="40">
        <v>9.9981223742204792E-3</v>
      </c>
    </row>
    <row r="540" spans="1:23" x14ac:dyDescent="0.2">
      <c r="A540" s="14" t="s">
        <v>17</v>
      </c>
      <c r="B540" s="14" t="s">
        <v>443</v>
      </c>
      <c r="C540" s="15" t="s">
        <v>204</v>
      </c>
      <c r="D540" s="35">
        <v>7</v>
      </c>
      <c r="E540" s="35">
        <v>11</v>
      </c>
      <c r="F540">
        <v>22814.21</v>
      </c>
      <c r="G540">
        <f>F540-Dashboard!$B$2</f>
        <v>22801.140749999999</v>
      </c>
      <c r="H540">
        <f>2^(LOG(G540/Dashboard!$C$2,2)/LOG(Dashboard!$D$2/Dashboard!$C$2,2))-1</f>
        <v>0.30419603747079171</v>
      </c>
      <c r="I540" s="14" t="s">
        <v>55</v>
      </c>
      <c r="K540" s="17">
        <v>0.11743155243389999</v>
      </c>
      <c r="L540" s="19">
        <v>4.6502894763820003E-2</v>
      </c>
      <c r="T540" s="39">
        <v>425.6</v>
      </c>
      <c r="U540" s="39">
        <v>2152.08</v>
      </c>
      <c r="V540" s="35">
        <v>42577.994554019999</v>
      </c>
      <c r="W540" s="40">
        <v>9.9981223742204792E-3</v>
      </c>
    </row>
    <row r="541" spans="1:23" x14ac:dyDescent="0.2">
      <c r="A541" s="14" t="s">
        <v>17</v>
      </c>
      <c r="B541" s="14" t="s">
        <v>443</v>
      </c>
      <c r="C541" s="15" t="s">
        <v>205</v>
      </c>
      <c r="D541" s="35">
        <v>7</v>
      </c>
      <c r="E541" s="35">
        <v>12</v>
      </c>
      <c r="F541">
        <v>35897.74</v>
      </c>
      <c r="G541">
        <f>F541-Dashboard!$B$2</f>
        <v>35884.670749999997</v>
      </c>
      <c r="H541">
        <f>2^(LOG(G541/Dashboard!$C$2,2)/LOG(Dashboard!$D$2/Dashboard!$C$2,2))-1</f>
        <v>0.70361129695397429</v>
      </c>
      <c r="I541" s="14" t="s">
        <v>55</v>
      </c>
      <c r="K541" s="17">
        <v>0.1237501237501</v>
      </c>
      <c r="M541" s="21">
        <v>1.980001980002E-3</v>
      </c>
      <c r="T541" s="39">
        <v>404</v>
      </c>
      <c r="V541" s="35">
        <v>40404</v>
      </c>
      <c r="W541" s="40">
        <v>1.0002475002475E-2</v>
      </c>
    </row>
    <row r="542" spans="1:23" x14ac:dyDescent="0.2">
      <c r="A542" s="14" t="s">
        <v>17</v>
      </c>
      <c r="B542" s="14" t="s">
        <v>443</v>
      </c>
      <c r="C542" s="15" t="s">
        <v>206</v>
      </c>
      <c r="D542" s="35">
        <v>7</v>
      </c>
      <c r="E542" s="35">
        <v>13</v>
      </c>
      <c r="F542">
        <v>25582.52</v>
      </c>
      <c r="G542">
        <f>F542-Dashboard!$B$2</f>
        <v>25569.45075</v>
      </c>
      <c r="H542">
        <f>2^(LOG(G542/Dashboard!$C$2,2)/LOG(Dashboard!$D$2/Dashboard!$C$2,2))-1</f>
        <v>0.39527588235219824</v>
      </c>
      <c r="I542" s="14" t="s">
        <v>55</v>
      </c>
      <c r="K542" s="17">
        <v>0.1237501237501</v>
      </c>
      <c r="M542" s="21">
        <v>1.980001980002E-3</v>
      </c>
      <c r="T542" s="39">
        <v>404</v>
      </c>
      <c r="V542" s="35">
        <v>40404</v>
      </c>
      <c r="W542" s="40">
        <v>1.0002475002475E-2</v>
      </c>
    </row>
    <row r="543" spans="1:23" x14ac:dyDescent="0.2">
      <c r="A543" s="14" t="s">
        <v>17</v>
      </c>
      <c r="B543" s="14" t="s">
        <v>443</v>
      </c>
      <c r="C543" s="15" t="s">
        <v>207</v>
      </c>
      <c r="D543" s="35">
        <v>7</v>
      </c>
      <c r="E543" s="35">
        <v>14</v>
      </c>
      <c r="F543">
        <v>1090.691</v>
      </c>
      <c r="G543">
        <f>F543-Dashboard!$B$2</f>
        <v>1077.62175</v>
      </c>
      <c r="H543">
        <f>2^(LOG(G543/Dashboard!$C$2,2)/LOG(Dashboard!$D$2/Dashboard!$C$2,2))-1</f>
        <v>-0.78398867730479305</v>
      </c>
      <c r="I543" s="22" t="s">
        <v>60</v>
      </c>
      <c r="J543" s="23">
        <v>9.9990099990099992</v>
      </c>
      <c r="R543" s="23">
        <v>9.9990099990099992</v>
      </c>
      <c r="T543" s="39">
        <v>363.6</v>
      </c>
      <c r="V543" s="35">
        <v>40404</v>
      </c>
      <c r="W543" s="40">
        <v>9.9990099990099994E-3</v>
      </c>
    </row>
    <row r="544" spans="1:23" x14ac:dyDescent="0.2">
      <c r="A544" s="14" t="s">
        <v>17</v>
      </c>
      <c r="B544" s="14" t="s">
        <v>443</v>
      </c>
      <c r="C544" s="15" t="s">
        <v>208</v>
      </c>
      <c r="D544" s="35">
        <v>7</v>
      </c>
      <c r="E544" s="35">
        <v>15</v>
      </c>
      <c r="F544">
        <v>31615.77</v>
      </c>
      <c r="G544">
        <f>F544-Dashboard!$B$2</f>
        <v>31602.70075</v>
      </c>
      <c r="H544">
        <f>2^(LOG(G544/Dashboard!$C$2,2)/LOG(Dashboard!$D$2/Dashboard!$C$2,2))-1</f>
        <v>0.58073958677343618</v>
      </c>
      <c r="I544" s="14" t="s">
        <v>447</v>
      </c>
      <c r="T544" s="39">
        <v>430.8</v>
      </c>
      <c r="U544" s="39">
        <v>2688</v>
      </c>
      <c r="V544" s="35">
        <v>43118.879999999997</v>
      </c>
      <c r="W544" s="40">
        <v>9.9909830682058508E-3</v>
      </c>
    </row>
    <row r="545" spans="1:23" x14ac:dyDescent="0.2">
      <c r="A545" s="14" t="s">
        <v>17</v>
      </c>
      <c r="B545" s="14" t="s">
        <v>443</v>
      </c>
      <c r="C545" s="15" t="s">
        <v>209</v>
      </c>
      <c r="D545" s="35">
        <v>7</v>
      </c>
      <c r="E545" s="35">
        <v>16</v>
      </c>
      <c r="F545">
        <v>42363.47</v>
      </c>
      <c r="G545">
        <f>F545-Dashboard!$B$2</f>
        <v>42350.400750000001</v>
      </c>
      <c r="H545">
        <f>2^(LOG(G545/Dashboard!$C$2,2)/LOG(Dashboard!$D$2/Dashboard!$C$2,2))-1</f>
        <v>0.8782634020070097</v>
      </c>
      <c r="I545" s="14" t="s">
        <v>446</v>
      </c>
      <c r="T545" s="39">
        <v>404</v>
      </c>
      <c r="V545" s="35">
        <v>40404</v>
      </c>
      <c r="W545" s="40">
        <v>9.9990099990099994E-3</v>
      </c>
    </row>
    <row r="546" spans="1:23" x14ac:dyDescent="0.2">
      <c r="A546" s="14" t="s">
        <v>17</v>
      </c>
      <c r="B546" s="14" t="s">
        <v>443</v>
      </c>
      <c r="C546" s="15" t="s">
        <v>210</v>
      </c>
      <c r="D546" s="35">
        <v>7</v>
      </c>
      <c r="E546" s="35">
        <v>17</v>
      </c>
      <c r="F546">
        <v>32699.33</v>
      </c>
      <c r="G546">
        <f>F546-Dashboard!$B$2</f>
        <v>32686.260750000001</v>
      </c>
      <c r="H546">
        <f>2^(LOG(G546/Dashboard!$C$2,2)/LOG(Dashboard!$D$2/Dashboard!$C$2,2))-1</f>
        <v>0.61244752179443296</v>
      </c>
      <c r="I546" s="14" t="s">
        <v>446</v>
      </c>
      <c r="T546" s="39">
        <v>404</v>
      </c>
      <c r="V546" s="35">
        <v>40404</v>
      </c>
      <c r="W546" s="40">
        <v>9.9990099990099994E-3</v>
      </c>
    </row>
    <row r="547" spans="1:23" x14ac:dyDescent="0.2">
      <c r="A547" s="14" t="s">
        <v>17</v>
      </c>
      <c r="B547" s="14" t="s">
        <v>443</v>
      </c>
      <c r="C547" s="15" t="s">
        <v>211</v>
      </c>
      <c r="D547" s="35">
        <v>7</v>
      </c>
      <c r="E547" s="35">
        <v>18</v>
      </c>
      <c r="F547">
        <v>40785.65</v>
      </c>
      <c r="G547">
        <f>F547-Dashboard!$B$2</f>
        <v>40772.580750000001</v>
      </c>
      <c r="H547">
        <f>2^(LOG(G547/Dashboard!$C$2,2)/LOG(Dashboard!$D$2/Dashboard!$C$2,2))-1</f>
        <v>0.83671759622185626</v>
      </c>
      <c r="I547" s="24" t="s">
        <v>65</v>
      </c>
      <c r="J547" s="25">
        <v>1.485001485001E-2</v>
      </c>
      <c r="N547" s="25">
        <v>1.485001485001E-2</v>
      </c>
      <c r="T547" s="39">
        <v>404</v>
      </c>
      <c r="V547" s="35">
        <v>40404</v>
      </c>
      <c r="W547" s="40">
        <v>1.0000495000495E-2</v>
      </c>
    </row>
    <row r="548" spans="1:23" x14ac:dyDescent="0.2">
      <c r="A548" s="14" t="s">
        <v>17</v>
      </c>
      <c r="B548" s="14" t="s">
        <v>443</v>
      </c>
      <c r="C548" s="15" t="s">
        <v>212</v>
      </c>
      <c r="D548" s="35">
        <v>7</v>
      </c>
      <c r="E548" s="35">
        <v>19</v>
      </c>
      <c r="F548">
        <v>44209.81</v>
      </c>
      <c r="G548">
        <f>F548-Dashboard!$B$2</f>
        <v>44196.740749999997</v>
      </c>
      <c r="H548">
        <f>2^(LOG(G548/Dashboard!$C$2,2)/LOG(Dashboard!$D$2/Dashboard!$C$2,2))-1</f>
        <v>0.92608035649556353</v>
      </c>
      <c r="I548" s="24" t="s">
        <v>65</v>
      </c>
      <c r="J548" s="25">
        <v>1.485001485001E-2</v>
      </c>
      <c r="N548" s="25">
        <v>1.485001485001E-2</v>
      </c>
      <c r="T548" s="39">
        <v>404</v>
      </c>
      <c r="V548" s="35">
        <v>40404</v>
      </c>
      <c r="W548" s="40">
        <v>1.0000495000495E-2</v>
      </c>
    </row>
    <row r="549" spans="1:23" x14ac:dyDescent="0.2">
      <c r="A549" s="14" t="s">
        <v>17</v>
      </c>
      <c r="B549" s="14" t="s">
        <v>443</v>
      </c>
      <c r="C549" s="15" t="s">
        <v>213</v>
      </c>
      <c r="D549" s="35">
        <v>7</v>
      </c>
      <c r="E549" s="35">
        <v>20</v>
      </c>
      <c r="F549">
        <v>62682.63</v>
      </c>
      <c r="G549">
        <f>F549-Dashboard!$B$2</f>
        <v>62669.560749999997</v>
      </c>
      <c r="H549">
        <f>2^(LOG(G549/Dashboard!$C$2,2)/LOG(Dashboard!$D$2/Dashboard!$C$2,2))-1</f>
        <v>1.3660470606153519</v>
      </c>
      <c r="I549" s="26" t="s">
        <v>68</v>
      </c>
      <c r="J549" s="27">
        <v>1.485001485001E-2</v>
      </c>
      <c r="O549" s="27">
        <v>1.485001485001E-2</v>
      </c>
      <c r="T549" s="39">
        <v>404</v>
      </c>
      <c r="V549" s="35">
        <v>40404</v>
      </c>
      <c r="W549" s="40">
        <v>1.0000495000495E-2</v>
      </c>
    </row>
    <row r="550" spans="1:23" x14ac:dyDescent="0.2">
      <c r="A550" s="14" t="s">
        <v>17</v>
      </c>
      <c r="B550" s="14" t="s">
        <v>443</v>
      </c>
      <c r="C550" s="15" t="s">
        <v>214</v>
      </c>
      <c r="D550" s="35">
        <v>7</v>
      </c>
      <c r="E550" s="35">
        <v>21</v>
      </c>
      <c r="F550">
        <v>28861.72</v>
      </c>
      <c r="G550">
        <f>F550-Dashboard!$B$2</f>
        <v>28848.650750000001</v>
      </c>
      <c r="H550">
        <f>2^(LOG(G550/Dashboard!$C$2,2)/LOG(Dashboard!$D$2/Dashboard!$C$2,2))-1</f>
        <v>0.49807011426139858</v>
      </c>
      <c r="I550" s="26" t="s">
        <v>68</v>
      </c>
      <c r="J550" s="27">
        <v>1.485001485001E-2</v>
      </c>
      <c r="O550" s="27">
        <v>1.485001485001E-2</v>
      </c>
      <c r="T550" s="39">
        <v>404</v>
      </c>
      <c r="V550" s="35">
        <v>40404</v>
      </c>
      <c r="W550" s="40">
        <v>1.0000495000495E-2</v>
      </c>
    </row>
    <row r="551" spans="1:23" x14ac:dyDescent="0.2">
      <c r="A551" s="14" t="s">
        <v>17</v>
      </c>
      <c r="B551" s="14" t="s">
        <v>443</v>
      </c>
      <c r="C551" s="15" t="s">
        <v>215</v>
      </c>
      <c r="D551" s="35">
        <v>7</v>
      </c>
      <c r="E551" s="35">
        <v>22</v>
      </c>
      <c r="F551">
        <v>4897.415</v>
      </c>
      <c r="G551">
        <f>F551-Dashboard!$B$2</f>
        <v>4884.3457500000004</v>
      </c>
      <c r="H551">
        <f>2^(LOG(G551/Dashboard!$C$2,2)/LOG(Dashboard!$D$2/Dashboard!$C$2,2))-1</f>
        <v>-0.47381752824447421</v>
      </c>
      <c r="I551" s="14" t="s">
        <v>71</v>
      </c>
      <c r="N551" s="25">
        <v>0.17325017325020001</v>
      </c>
      <c r="O551" s="27">
        <v>0.17325017325020001</v>
      </c>
      <c r="S551" s="28">
        <v>1.485001485001E-2</v>
      </c>
      <c r="T551" s="39">
        <v>402.4</v>
      </c>
      <c r="V551" s="35">
        <v>40404</v>
      </c>
      <c r="W551" s="40">
        <v>9.9955449955449992E-3</v>
      </c>
    </row>
    <row r="552" spans="1:23" x14ac:dyDescent="0.2">
      <c r="A552" s="14" t="s">
        <v>17</v>
      </c>
      <c r="B552" s="14" t="s">
        <v>443</v>
      </c>
      <c r="C552" s="15" t="s">
        <v>216</v>
      </c>
      <c r="D552" s="35">
        <v>7</v>
      </c>
      <c r="E552" s="35">
        <v>23</v>
      </c>
      <c r="F552">
        <v>2411.8760000000002</v>
      </c>
      <c r="G552">
        <f>F552-Dashboard!$B$2</f>
        <v>2398.8067500000002</v>
      </c>
      <c r="H552">
        <f>2^(LOG(G552/Dashboard!$C$2,2)/LOG(Dashboard!$D$2/Dashboard!$C$2,2))-1</f>
        <v>-0.65389245977932808</v>
      </c>
      <c r="I552" s="14" t="s">
        <v>71</v>
      </c>
      <c r="N552" s="25">
        <v>0.17325017325020001</v>
      </c>
      <c r="O552" s="27">
        <v>0.17325017325020001</v>
      </c>
      <c r="S552" s="28">
        <v>1.485001485001E-2</v>
      </c>
      <c r="T552" s="39">
        <v>402.4</v>
      </c>
      <c r="V552" s="35">
        <v>40404</v>
      </c>
      <c r="W552" s="40">
        <v>9.9955449955449992E-3</v>
      </c>
    </row>
    <row r="553" spans="1:23" x14ac:dyDescent="0.2">
      <c r="A553" s="14" t="s">
        <v>17</v>
      </c>
      <c r="B553" s="14" t="s">
        <v>443</v>
      </c>
      <c r="C553" s="15" t="s">
        <v>217</v>
      </c>
      <c r="D553" s="35">
        <v>7</v>
      </c>
      <c r="E553" s="35">
        <v>24</v>
      </c>
      <c r="F553">
        <v>11.881</v>
      </c>
      <c r="G553">
        <f>F553-Dashboard!$B$2</f>
        <v>-1.18825</v>
      </c>
      <c r="H553" t="e">
        <f>2^(LOG(G553/Dashboard!$C$2,2)/LOG(Dashboard!$D$2/Dashboard!$C$2,2))-1</f>
        <v>#NUM!</v>
      </c>
      <c r="I553" s="14" t="s">
        <v>445</v>
      </c>
    </row>
    <row r="554" spans="1:23" x14ac:dyDescent="0.2">
      <c r="A554" s="14" t="s">
        <v>17</v>
      </c>
      <c r="B554" s="14" t="s">
        <v>443</v>
      </c>
      <c r="C554" s="15" t="s">
        <v>218</v>
      </c>
      <c r="D554" s="35">
        <v>8</v>
      </c>
      <c r="E554" s="35">
        <v>1</v>
      </c>
      <c r="F554">
        <v>64966.2</v>
      </c>
      <c r="G554">
        <f>F554-Dashboard!$B$2</f>
        <v>64953.130749999997</v>
      </c>
      <c r="H554">
        <f>2^(LOG(G554/Dashboard!$C$2,2)/LOG(Dashboard!$D$2/Dashboard!$C$2,2))-1</f>
        <v>1.416463575849702</v>
      </c>
      <c r="I554" s="16" t="s">
        <v>43</v>
      </c>
      <c r="J554" s="17">
        <v>2.475002475002E-2</v>
      </c>
      <c r="K554" s="17">
        <v>2.475002475002E-2</v>
      </c>
      <c r="T554" s="39">
        <v>404</v>
      </c>
      <c r="V554" s="35">
        <v>40404</v>
      </c>
      <c r="W554" s="40">
        <v>9.9995049995050007E-3</v>
      </c>
    </row>
    <row r="555" spans="1:23" x14ac:dyDescent="0.2">
      <c r="A555" s="14" t="s">
        <v>17</v>
      </c>
      <c r="B555" s="14" t="s">
        <v>443</v>
      </c>
      <c r="C555" s="15" t="s">
        <v>219</v>
      </c>
      <c r="D555" s="35">
        <v>8</v>
      </c>
      <c r="E555" s="35">
        <v>2</v>
      </c>
      <c r="F555">
        <v>17634.02</v>
      </c>
      <c r="G555">
        <f>F555-Dashboard!$B$2</f>
        <v>17620.95075</v>
      </c>
      <c r="H555">
        <f>2^(LOG(G555/Dashboard!$C$2,2)/LOG(Dashboard!$D$2/Dashboard!$C$2,2))-1</f>
        <v>0.12048190108801005</v>
      </c>
      <c r="I555" s="16" t="s">
        <v>43</v>
      </c>
      <c r="J555" s="17">
        <v>2.475002475002E-2</v>
      </c>
      <c r="K555" s="17">
        <v>2.475002475002E-2</v>
      </c>
      <c r="T555" s="39">
        <v>404</v>
      </c>
      <c r="V555" s="35">
        <v>40404</v>
      </c>
      <c r="W555" s="40">
        <v>9.9995049995050007E-3</v>
      </c>
    </row>
    <row r="556" spans="1:23" x14ac:dyDescent="0.2">
      <c r="A556" s="14" t="s">
        <v>17</v>
      </c>
      <c r="B556" s="14" t="s">
        <v>443</v>
      </c>
      <c r="C556" s="15" t="s">
        <v>220</v>
      </c>
      <c r="D556" s="35">
        <v>8</v>
      </c>
      <c r="E556" s="35">
        <v>3</v>
      </c>
      <c r="F556">
        <v>40916.339999999997</v>
      </c>
      <c r="G556">
        <f>F556-Dashboard!$B$2</f>
        <v>40903.270749999996</v>
      </c>
      <c r="H556">
        <f>2^(LOG(G556/Dashboard!$C$2,2)/LOG(Dashboard!$D$2/Dashboard!$C$2,2))-1</f>
        <v>0.84018361630381744</v>
      </c>
      <c r="I556" s="16" t="s">
        <v>43</v>
      </c>
      <c r="J556" s="17">
        <v>2.475002475002E-2</v>
      </c>
      <c r="K556" s="17">
        <v>2.475002475002E-2</v>
      </c>
      <c r="T556" s="39">
        <v>404</v>
      </c>
      <c r="V556" s="35">
        <v>40404</v>
      </c>
      <c r="W556" s="40">
        <v>9.9995049995050007E-3</v>
      </c>
    </row>
    <row r="557" spans="1:23" x14ac:dyDescent="0.2">
      <c r="A557" s="14" t="s">
        <v>17</v>
      </c>
      <c r="B557" s="14" t="s">
        <v>443</v>
      </c>
      <c r="C557" s="15" t="s">
        <v>221</v>
      </c>
      <c r="D557" s="35">
        <v>8</v>
      </c>
      <c r="E557" s="35">
        <v>4</v>
      </c>
      <c r="F557">
        <v>43256.93</v>
      </c>
      <c r="G557">
        <f>F557-Dashboard!$B$2</f>
        <v>43243.86075</v>
      </c>
      <c r="H557">
        <f>2^(LOG(G557/Dashboard!$C$2,2)/LOG(Dashboard!$D$2/Dashboard!$C$2,2))-1</f>
        <v>0.90150716222101135</v>
      </c>
      <c r="I557" s="18" t="s">
        <v>47</v>
      </c>
      <c r="J557" s="19">
        <v>1.0204345949820001E-2</v>
      </c>
      <c r="L557" s="19">
        <v>1.0204345949820001E-2</v>
      </c>
      <c r="T557" s="39">
        <v>430.8</v>
      </c>
      <c r="U557" s="39">
        <v>2688</v>
      </c>
      <c r="V557" s="35">
        <v>43118.883088000002</v>
      </c>
      <c r="W557" s="40">
        <v>9.9909823526920603E-3</v>
      </c>
    </row>
    <row r="558" spans="1:23" x14ac:dyDescent="0.2">
      <c r="A558" s="14" t="s">
        <v>17</v>
      </c>
      <c r="B558" s="14" t="s">
        <v>443</v>
      </c>
      <c r="C558" s="15" t="s">
        <v>222</v>
      </c>
      <c r="D558" s="35">
        <v>8</v>
      </c>
      <c r="E558" s="35">
        <v>5</v>
      </c>
      <c r="F558">
        <v>31180.92</v>
      </c>
      <c r="G558">
        <f>F558-Dashboard!$B$2</f>
        <v>31167.850749999998</v>
      </c>
      <c r="H558">
        <f>2^(LOG(G558/Dashboard!$C$2,2)/LOG(Dashboard!$D$2/Dashboard!$C$2,2))-1</f>
        <v>0.56788939117555226</v>
      </c>
      <c r="I558" s="18" t="s">
        <v>47</v>
      </c>
      <c r="J558" s="19">
        <v>1.0204345949820001E-2</v>
      </c>
      <c r="L558" s="19">
        <v>1.0204345949820001E-2</v>
      </c>
      <c r="T558" s="39">
        <v>430.8</v>
      </c>
      <c r="U558" s="39">
        <v>2688</v>
      </c>
      <c r="V558" s="35">
        <v>43118.883088000002</v>
      </c>
      <c r="W558" s="40">
        <v>9.9909823526920603E-3</v>
      </c>
    </row>
    <row r="559" spans="1:23" x14ac:dyDescent="0.2">
      <c r="A559" s="14" t="s">
        <v>17</v>
      </c>
      <c r="B559" s="14" t="s">
        <v>443</v>
      </c>
      <c r="C559" s="15" t="s">
        <v>223</v>
      </c>
      <c r="D559" s="35">
        <v>8</v>
      </c>
      <c r="E559" s="35">
        <v>6</v>
      </c>
      <c r="F559">
        <v>43608.62</v>
      </c>
      <c r="G559">
        <f>F559-Dashboard!$B$2</f>
        <v>43595.550750000002</v>
      </c>
      <c r="H559">
        <f>2^(LOG(G559/Dashboard!$C$2,2)/LOG(Dashboard!$D$2/Dashboard!$C$2,2))-1</f>
        <v>0.91060232020193799</v>
      </c>
      <c r="I559" s="18" t="s">
        <v>47</v>
      </c>
      <c r="J559" s="19">
        <v>1.0204345949820001E-2</v>
      </c>
      <c r="L559" s="19">
        <v>1.0204345949820001E-2</v>
      </c>
      <c r="T559" s="39">
        <v>430.8</v>
      </c>
      <c r="U559" s="39">
        <v>2688</v>
      </c>
      <c r="V559" s="35">
        <v>43118.883088000002</v>
      </c>
      <c r="W559" s="40">
        <v>9.9909823526920603E-3</v>
      </c>
    </row>
    <row r="560" spans="1:23" x14ac:dyDescent="0.2">
      <c r="A560" s="14" t="s">
        <v>17</v>
      </c>
      <c r="B560" s="14" t="s">
        <v>443</v>
      </c>
      <c r="C560" s="15" t="s">
        <v>224</v>
      </c>
      <c r="D560" s="35">
        <v>8</v>
      </c>
      <c r="E560" s="35">
        <v>7</v>
      </c>
      <c r="F560">
        <v>48938.51</v>
      </c>
      <c r="G560">
        <f>F560-Dashboard!$B$2</f>
        <v>48925.440750000002</v>
      </c>
      <c r="H560">
        <f>2^(LOG(G560/Dashboard!$C$2,2)/LOG(Dashboard!$D$2/Dashboard!$C$2,2))-1</f>
        <v>1.0449401270275223</v>
      </c>
      <c r="I560" s="20" t="s">
        <v>51</v>
      </c>
      <c r="J560" s="21">
        <v>6.435006435006E-4</v>
      </c>
      <c r="M560" s="21">
        <v>6.435006435006E-4</v>
      </c>
      <c r="T560" s="39">
        <v>404</v>
      </c>
      <c r="V560" s="35">
        <v>40404</v>
      </c>
      <c r="W560" s="40">
        <v>9.9993317493317496E-3</v>
      </c>
    </row>
    <row r="561" spans="1:23" x14ac:dyDescent="0.2">
      <c r="A561" s="14" t="s">
        <v>17</v>
      </c>
      <c r="B561" s="14" t="s">
        <v>443</v>
      </c>
      <c r="C561" s="15" t="s">
        <v>225</v>
      </c>
      <c r="D561" s="35">
        <v>8</v>
      </c>
      <c r="E561" s="35">
        <v>8</v>
      </c>
      <c r="F561">
        <v>44549.61</v>
      </c>
      <c r="G561">
        <f>F561-Dashboard!$B$2</f>
        <v>44536.54075</v>
      </c>
      <c r="H561">
        <f>2^(LOG(G561/Dashboard!$C$2,2)/LOG(Dashboard!$D$2/Dashboard!$C$2,2))-1</f>
        <v>0.934790467162673</v>
      </c>
      <c r="I561" s="20" t="s">
        <v>51</v>
      </c>
      <c r="J561" s="21">
        <v>6.435006435006E-4</v>
      </c>
      <c r="M561" s="21">
        <v>6.435006435006E-4</v>
      </c>
      <c r="T561" s="39">
        <v>404</v>
      </c>
      <c r="V561" s="35">
        <v>40404</v>
      </c>
      <c r="W561" s="40">
        <v>9.9993317493317496E-3</v>
      </c>
    </row>
    <row r="562" spans="1:23" x14ac:dyDescent="0.2">
      <c r="A562" s="14" t="s">
        <v>17</v>
      </c>
      <c r="B562" s="14" t="s">
        <v>443</v>
      </c>
      <c r="C562" s="15" t="s">
        <v>226</v>
      </c>
      <c r="D562" s="35">
        <v>8</v>
      </c>
      <c r="E562" s="35">
        <v>9</v>
      </c>
      <c r="F562">
        <v>55311.56</v>
      </c>
      <c r="G562">
        <f>F562-Dashboard!$B$2</f>
        <v>55298.490749999997</v>
      </c>
      <c r="H562">
        <f>2^(LOG(G562/Dashboard!$C$2,2)/LOG(Dashboard!$D$2/Dashboard!$C$2,2))-1</f>
        <v>1.1979047878678855</v>
      </c>
      <c r="I562" s="20" t="s">
        <v>51</v>
      </c>
      <c r="J562" s="21">
        <v>6.435006435006E-4</v>
      </c>
      <c r="M562" s="21">
        <v>6.435006435006E-4</v>
      </c>
      <c r="T562" s="39">
        <v>404</v>
      </c>
      <c r="V562" s="35">
        <v>40404</v>
      </c>
      <c r="W562" s="40">
        <v>9.9993317493317496E-3</v>
      </c>
    </row>
    <row r="563" spans="1:23" x14ac:dyDescent="0.2">
      <c r="A563" s="14" t="s">
        <v>17</v>
      </c>
      <c r="B563" s="14" t="s">
        <v>443</v>
      </c>
      <c r="C563" s="15" t="s">
        <v>227</v>
      </c>
      <c r="D563" s="35">
        <v>8</v>
      </c>
      <c r="E563" s="35">
        <v>10</v>
      </c>
      <c r="F563">
        <v>43019.31</v>
      </c>
      <c r="G563">
        <f>F563-Dashboard!$B$2</f>
        <v>43006.240749999997</v>
      </c>
      <c r="H563">
        <f>2^(LOG(G563/Dashboard!$C$2,2)/LOG(Dashboard!$D$2/Dashboard!$C$2,2))-1</f>
        <v>0.89534478980013854</v>
      </c>
      <c r="I563" s="14" t="s">
        <v>55</v>
      </c>
      <c r="K563" s="17">
        <v>2.3486315683779999E-2</v>
      </c>
      <c r="L563" s="19">
        <v>1.033397890086E-2</v>
      </c>
      <c r="T563" s="39">
        <v>425.6</v>
      </c>
      <c r="U563" s="39">
        <v>2152.64</v>
      </c>
      <c r="V563" s="35">
        <v>42577.985132460002</v>
      </c>
      <c r="W563" s="40">
        <v>9.9962456813284407E-3</v>
      </c>
    </row>
    <row r="564" spans="1:23" x14ac:dyDescent="0.2">
      <c r="A564" s="14" t="s">
        <v>17</v>
      </c>
      <c r="B564" s="14" t="s">
        <v>443</v>
      </c>
      <c r="C564" s="15" t="s">
        <v>228</v>
      </c>
      <c r="D564" s="35">
        <v>8</v>
      </c>
      <c r="E564" s="35">
        <v>11</v>
      </c>
      <c r="F564">
        <v>26887.07</v>
      </c>
      <c r="G564">
        <f>F564-Dashboard!$B$2</f>
        <v>26874.000749999999</v>
      </c>
      <c r="H564">
        <f>2^(LOG(G564/Dashboard!$C$2,2)/LOG(Dashboard!$D$2/Dashboard!$C$2,2))-1</f>
        <v>0.43678376154007559</v>
      </c>
      <c r="I564" s="14" t="s">
        <v>55</v>
      </c>
      <c r="K564" s="17">
        <v>2.3486315683779999E-2</v>
      </c>
      <c r="L564" s="19">
        <v>1.033397890086E-2</v>
      </c>
      <c r="T564" s="39">
        <v>425.6</v>
      </c>
      <c r="U564" s="39">
        <v>2152.64</v>
      </c>
      <c r="V564" s="35">
        <v>42577.985132460002</v>
      </c>
      <c r="W564" s="40">
        <v>9.9962456813284407E-3</v>
      </c>
    </row>
    <row r="565" spans="1:23" x14ac:dyDescent="0.2">
      <c r="A565" s="14" t="s">
        <v>17</v>
      </c>
      <c r="B565" s="14" t="s">
        <v>443</v>
      </c>
      <c r="C565" s="15" t="s">
        <v>229</v>
      </c>
      <c r="D565" s="35">
        <v>8</v>
      </c>
      <c r="E565" s="35">
        <v>12</v>
      </c>
      <c r="F565">
        <v>21799.56</v>
      </c>
      <c r="G565">
        <f>F565-Dashboard!$B$2</f>
        <v>21786.490750000001</v>
      </c>
      <c r="H565">
        <f>2^(LOG(G565/Dashboard!$C$2,2)/LOG(Dashboard!$D$2/Dashboard!$C$2,2))-1</f>
        <v>0.26968645429428695</v>
      </c>
      <c r="I565" s="14" t="s">
        <v>55</v>
      </c>
      <c r="K565" s="17">
        <v>2.475002475002E-2</v>
      </c>
      <c r="M565" s="21">
        <v>6.435006435006E-4</v>
      </c>
      <c r="T565" s="39">
        <v>404</v>
      </c>
      <c r="V565" s="35">
        <v>40404</v>
      </c>
      <c r="W565" s="40">
        <v>9.9998267498267492E-3</v>
      </c>
    </row>
    <row r="566" spans="1:23" x14ac:dyDescent="0.2">
      <c r="A566" s="14" t="s">
        <v>17</v>
      </c>
      <c r="B566" s="14" t="s">
        <v>443</v>
      </c>
      <c r="C566" s="15" t="s">
        <v>230</v>
      </c>
      <c r="D566" s="35">
        <v>8</v>
      </c>
      <c r="E566" s="35">
        <v>13</v>
      </c>
      <c r="F566">
        <v>29061.32</v>
      </c>
      <c r="G566">
        <f>F566-Dashboard!$B$2</f>
        <v>29048.250749999999</v>
      </c>
      <c r="H566">
        <f>2^(LOG(G566/Dashboard!$C$2,2)/LOG(Dashboard!$D$2/Dashboard!$C$2,2))-1</f>
        <v>0.50416761132813348</v>
      </c>
      <c r="I566" s="14" t="s">
        <v>55</v>
      </c>
      <c r="K566" s="17">
        <v>2.475002475002E-2</v>
      </c>
      <c r="M566" s="21">
        <v>6.435006435006E-4</v>
      </c>
      <c r="T566" s="39">
        <v>404</v>
      </c>
      <c r="V566" s="35">
        <v>40404</v>
      </c>
      <c r="W566" s="40">
        <v>9.9998267498267492E-3</v>
      </c>
    </row>
    <row r="567" spans="1:23" x14ac:dyDescent="0.2">
      <c r="A567" s="14" t="s">
        <v>17</v>
      </c>
      <c r="B567" s="14" t="s">
        <v>443</v>
      </c>
      <c r="C567" s="15" t="s">
        <v>231</v>
      </c>
      <c r="D567" s="35">
        <v>8</v>
      </c>
      <c r="E567" s="35">
        <v>14</v>
      </c>
      <c r="F567">
        <v>715.24599999999998</v>
      </c>
      <c r="G567">
        <f>F567-Dashboard!$B$2</f>
        <v>702.17674999999997</v>
      </c>
      <c r="H567">
        <f>2^(LOG(G567/Dashboard!$C$2,2)/LOG(Dashboard!$D$2/Dashboard!$C$2,2))-1</f>
        <v>-0.83216235578257414</v>
      </c>
      <c r="I567" s="22" t="s">
        <v>60</v>
      </c>
      <c r="J567" s="23">
        <v>9.9990099990099992</v>
      </c>
      <c r="R567" s="23">
        <v>9.9990099990099992</v>
      </c>
      <c r="T567" s="39">
        <v>363.6</v>
      </c>
      <c r="V567" s="35">
        <v>40404</v>
      </c>
      <c r="W567" s="40">
        <v>9.9990099990099994E-3</v>
      </c>
    </row>
    <row r="568" spans="1:23" x14ac:dyDescent="0.2">
      <c r="A568" s="14" t="s">
        <v>17</v>
      </c>
      <c r="B568" s="14" t="s">
        <v>443</v>
      </c>
      <c r="C568" s="15" t="s">
        <v>232</v>
      </c>
      <c r="D568" s="35">
        <v>8</v>
      </c>
      <c r="E568" s="35">
        <v>15</v>
      </c>
      <c r="F568">
        <v>40350.800000000003</v>
      </c>
      <c r="G568">
        <f>F568-Dashboard!$B$2</f>
        <v>40337.730750000002</v>
      </c>
      <c r="H568">
        <f>2^(LOG(G568/Dashboard!$C$2,2)/LOG(Dashboard!$D$2/Dashboard!$C$2,2))-1</f>
        <v>0.82515196936355717</v>
      </c>
      <c r="I568" s="14" t="s">
        <v>447</v>
      </c>
      <c r="T568" s="39">
        <v>430.8</v>
      </c>
      <c r="U568" s="39">
        <v>2688</v>
      </c>
      <c r="V568" s="35">
        <v>43118.879999999997</v>
      </c>
      <c r="W568" s="40">
        <v>9.9909830682058508E-3</v>
      </c>
    </row>
    <row r="569" spans="1:23" x14ac:dyDescent="0.2">
      <c r="A569" s="14" t="s">
        <v>17</v>
      </c>
      <c r="B569" s="14" t="s">
        <v>443</v>
      </c>
      <c r="C569" s="15" t="s">
        <v>233</v>
      </c>
      <c r="D569" s="35">
        <v>8</v>
      </c>
      <c r="E569" s="35">
        <v>16</v>
      </c>
      <c r="F569">
        <v>31708.45</v>
      </c>
      <c r="G569">
        <f>F569-Dashboard!$B$2</f>
        <v>31695.38075</v>
      </c>
      <c r="H569">
        <f>2^(LOG(G569/Dashboard!$C$2,2)/LOG(Dashboard!$D$2/Dashboard!$C$2,2))-1</f>
        <v>0.5834689476493744</v>
      </c>
      <c r="I569" s="14" t="s">
        <v>446</v>
      </c>
      <c r="T569" s="39">
        <v>404</v>
      </c>
      <c r="V569" s="35">
        <v>40404</v>
      </c>
      <c r="W569" s="40">
        <v>9.9990099990099994E-3</v>
      </c>
    </row>
    <row r="570" spans="1:23" x14ac:dyDescent="0.2">
      <c r="A570" s="14" t="s">
        <v>17</v>
      </c>
      <c r="B570" s="14" t="s">
        <v>443</v>
      </c>
      <c r="C570" s="15" t="s">
        <v>234</v>
      </c>
      <c r="D570" s="35">
        <v>8</v>
      </c>
      <c r="E570" s="35">
        <v>17</v>
      </c>
      <c r="F570">
        <v>20877.580000000002</v>
      </c>
      <c r="G570">
        <f>F570-Dashboard!$B$2</f>
        <v>20864.510750000001</v>
      </c>
      <c r="H570">
        <f>2^(LOG(G570/Dashboard!$C$2,2)/LOG(Dashboard!$D$2/Dashboard!$C$2,2))-1</f>
        <v>0.23775146196615449</v>
      </c>
      <c r="I570" s="14" t="s">
        <v>446</v>
      </c>
      <c r="T570" s="39">
        <v>404</v>
      </c>
      <c r="V570" s="35">
        <v>40404</v>
      </c>
      <c r="W570" s="40">
        <v>9.9990099990099994E-3</v>
      </c>
    </row>
    <row r="571" spans="1:23" x14ac:dyDescent="0.2">
      <c r="A571" s="14" t="s">
        <v>17</v>
      </c>
      <c r="B571" s="14" t="s">
        <v>443</v>
      </c>
      <c r="C571" s="15" t="s">
        <v>235</v>
      </c>
      <c r="D571" s="35">
        <v>8</v>
      </c>
      <c r="E571" s="35">
        <v>18</v>
      </c>
      <c r="F571">
        <v>24967.07</v>
      </c>
      <c r="G571">
        <f>F571-Dashboard!$B$2</f>
        <v>24954.000749999999</v>
      </c>
      <c r="H571">
        <f>2^(LOG(G571/Dashboard!$C$2,2)/LOG(Dashboard!$D$2/Dashboard!$C$2,2))-1</f>
        <v>0.37539212453236481</v>
      </c>
      <c r="I571" s="24" t="s">
        <v>65</v>
      </c>
      <c r="J571" s="25">
        <v>4.950004950005E-3</v>
      </c>
      <c r="N571" s="25">
        <v>4.950004950005E-3</v>
      </c>
      <c r="T571" s="39">
        <v>404</v>
      </c>
      <c r="V571" s="35">
        <v>40404</v>
      </c>
      <c r="W571" s="40">
        <v>9.9995049995050007E-3</v>
      </c>
    </row>
    <row r="572" spans="1:23" x14ac:dyDescent="0.2">
      <c r="A572" s="14" t="s">
        <v>17</v>
      </c>
      <c r="B572" s="14" t="s">
        <v>443</v>
      </c>
      <c r="C572" s="15" t="s">
        <v>236</v>
      </c>
      <c r="D572" s="35">
        <v>8</v>
      </c>
      <c r="E572" s="35">
        <v>19</v>
      </c>
      <c r="F572">
        <v>22809.46</v>
      </c>
      <c r="G572">
        <f>F572-Dashboard!$B$2</f>
        <v>22796.390749999999</v>
      </c>
      <c r="H572">
        <f>2^(LOG(G572/Dashboard!$C$2,2)/LOG(Dashboard!$D$2/Dashboard!$C$2,2))-1</f>
        <v>0.30403597162169449</v>
      </c>
      <c r="I572" s="24" t="s">
        <v>65</v>
      </c>
      <c r="J572" s="25">
        <v>4.950004950005E-3</v>
      </c>
      <c r="N572" s="25">
        <v>4.950004950005E-3</v>
      </c>
      <c r="T572" s="39">
        <v>404</v>
      </c>
      <c r="V572" s="35">
        <v>40404</v>
      </c>
      <c r="W572" s="40">
        <v>9.9995049995050007E-3</v>
      </c>
    </row>
    <row r="573" spans="1:23" x14ac:dyDescent="0.2">
      <c r="A573" s="14" t="s">
        <v>17</v>
      </c>
      <c r="B573" s="14" t="s">
        <v>443</v>
      </c>
      <c r="C573" s="15" t="s">
        <v>237</v>
      </c>
      <c r="D573" s="35">
        <v>8</v>
      </c>
      <c r="E573" s="35">
        <v>20</v>
      </c>
      <c r="F573">
        <v>19988.87</v>
      </c>
      <c r="G573">
        <f>F573-Dashboard!$B$2</f>
        <v>19975.800749999999</v>
      </c>
      <c r="H573">
        <f>2^(LOG(G573/Dashboard!$C$2,2)/LOG(Dashboard!$D$2/Dashboard!$C$2,2))-1</f>
        <v>0.20641522862385075</v>
      </c>
      <c r="I573" s="26" t="s">
        <v>68</v>
      </c>
      <c r="J573" s="27">
        <v>4.950004950005E-3</v>
      </c>
      <c r="O573" s="27">
        <v>4.950004950005E-3</v>
      </c>
      <c r="T573" s="39">
        <v>404</v>
      </c>
      <c r="V573" s="35">
        <v>40404</v>
      </c>
      <c r="W573" s="40">
        <v>9.9995049995050007E-3</v>
      </c>
    </row>
    <row r="574" spans="1:23" x14ac:dyDescent="0.2">
      <c r="A574" s="14" t="s">
        <v>17</v>
      </c>
      <c r="B574" s="14" t="s">
        <v>443</v>
      </c>
      <c r="C574" s="15" t="s">
        <v>238</v>
      </c>
      <c r="D574" s="35">
        <v>8</v>
      </c>
      <c r="E574" s="35">
        <v>21</v>
      </c>
      <c r="F574">
        <v>28186.87</v>
      </c>
      <c r="G574">
        <f>F574-Dashboard!$B$2</f>
        <v>28173.800749999999</v>
      </c>
      <c r="H574">
        <f>2^(LOG(G574/Dashboard!$C$2,2)/LOG(Dashboard!$D$2/Dashboard!$C$2,2))-1</f>
        <v>0.47732482896048922</v>
      </c>
      <c r="I574" s="26" t="s">
        <v>68</v>
      </c>
      <c r="J574" s="27">
        <v>4.950004950005E-3</v>
      </c>
      <c r="O574" s="27">
        <v>4.950004950005E-3</v>
      </c>
      <c r="T574" s="39">
        <v>404</v>
      </c>
      <c r="V574" s="35">
        <v>40404</v>
      </c>
      <c r="W574" s="40">
        <v>9.9995049995050007E-3</v>
      </c>
    </row>
    <row r="575" spans="1:23" x14ac:dyDescent="0.2">
      <c r="A575" s="14" t="s">
        <v>17</v>
      </c>
      <c r="B575" s="14" t="s">
        <v>443</v>
      </c>
      <c r="C575" s="15" t="s">
        <v>239</v>
      </c>
      <c r="D575" s="35">
        <v>8</v>
      </c>
      <c r="E575" s="35">
        <v>22</v>
      </c>
      <c r="F575">
        <v>3904.15</v>
      </c>
      <c r="G575">
        <f>F575-Dashboard!$B$2</f>
        <v>3891.0807500000001</v>
      </c>
      <c r="H575">
        <f>2^(LOG(G575/Dashboard!$C$2,2)/LOG(Dashboard!$D$2/Dashboard!$C$2,2))-1</f>
        <v>-0.53977584095231879</v>
      </c>
      <c r="I575" s="14" t="s">
        <v>71</v>
      </c>
      <c r="N575" s="25">
        <v>0.17325017325020001</v>
      </c>
      <c r="O575" s="27">
        <v>0.17325017325020001</v>
      </c>
      <c r="S575" s="28">
        <v>4.950004950005E-3</v>
      </c>
      <c r="T575" s="39">
        <v>402.4</v>
      </c>
      <c r="V575" s="35">
        <v>40404</v>
      </c>
      <c r="W575" s="40">
        <v>9.9945549945550001E-3</v>
      </c>
    </row>
    <row r="576" spans="1:23" x14ac:dyDescent="0.2">
      <c r="A576" s="14" t="s">
        <v>17</v>
      </c>
      <c r="B576" s="14" t="s">
        <v>443</v>
      </c>
      <c r="C576" s="15" t="s">
        <v>240</v>
      </c>
      <c r="D576" s="35">
        <v>8</v>
      </c>
      <c r="E576" s="35">
        <v>23</v>
      </c>
      <c r="F576">
        <v>3262.567</v>
      </c>
      <c r="G576">
        <f>F576-Dashboard!$B$2</f>
        <v>3249.49775</v>
      </c>
      <c r="H576">
        <f>2^(LOG(G576/Dashboard!$C$2,2)/LOG(Dashboard!$D$2/Dashboard!$C$2,2))-1</f>
        <v>-0.58612538010428961</v>
      </c>
      <c r="I576" s="14" t="s">
        <v>71</v>
      </c>
      <c r="N576" s="25">
        <v>0.17325017325020001</v>
      </c>
      <c r="O576" s="27">
        <v>0.17325017325020001</v>
      </c>
      <c r="S576" s="28">
        <v>4.950004950005E-3</v>
      </c>
      <c r="T576" s="39">
        <v>402.4</v>
      </c>
      <c r="V576" s="35">
        <v>40404</v>
      </c>
      <c r="W576" s="40">
        <v>9.9945549945550001E-3</v>
      </c>
    </row>
    <row r="577" spans="1:23" x14ac:dyDescent="0.2">
      <c r="A577" s="14" t="s">
        <v>17</v>
      </c>
      <c r="B577" s="14" t="s">
        <v>443</v>
      </c>
      <c r="C577" s="15" t="s">
        <v>241</v>
      </c>
      <c r="D577" s="35">
        <v>8</v>
      </c>
      <c r="E577" s="35">
        <v>24</v>
      </c>
      <c r="F577">
        <v>19.010000000000002</v>
      </c>
      <c r="G577">
        <f>F577-Dashboard!$B$2</f>
        <v>5.9407500000000013</v>
      </c>
      <c r="H577">
        <f>2^(LOG(G577/Dashboard!$C$2,2)/LOG(Dashboard!$D$2/Dashboard!$C$2,2))-1</f>
        <v>-0.98991011324384881</v>
      </c>
      <c r="I577" s="14" t="s">
        <v>445</v>
      </c>
    </row>
    <row r="578" spans="1:23" x14ac:dyDescent="0.2">
      <c r="A578" s="14" t="s">
        <v>17</v>
      </c>
      <c r="B578" s="14" t="s">
        <v>443</v>
      </c>
      <c r="C578" s="15" t="s">
        <v>242</v>
      </c>
      <c r="D578" s="35">
        <v>9</v>
      </c>
      <c r="E578" s="35">
        <v>1</v>
      </c>
      <c r="F578">
        <v>90.296999999999997</v>
      </c>
      <c r="G578">
        <f>F578-Dashboard!$B$2</f>
        <v>77.22775</v>
      </c>
      <c r="H578">
        <f>2^(LOG(G578/Dashboard!$C$2,2)/LOG(Dashboard!$D$2/Dashboard!$C$2,2))-1</f>
        <v>-0.95427849056187997</v>
      </c>
      <c r="I578" s="14" t="s">
        <v>55</v>
      </c>
      <c r="N578" s="25">
        <v>19.998019998019998</v>
      </c>
      <c r="O578" s="27">
        <v>19.998019998019998</v>
      </c>
      <c r="T578" s="39">
        <v>242.4</v>
      </c>
      <c r="V578" s="35">
        <v>40404</v>
      </c>
      <c r="W578" s="40">
        <v>9.9990099990099994E-3</v>
      </c>
    </row>
    <row r="579" spans="1:23" x14ac:dyDescent="0.2">
      <c r="A579" s="14" t="s">
        <v>17</v>
      </c>
      <c r="B579" s="14" t="s">
        <v>443</v>
      </c>
      <c r="C579" s="15" t="s">
        <v>243</v>
      </c>
      <c r="D579" s="35">
        <v>9</v>
      </c>
      <c r="E579" s="35">
        <v>2</v>
      </c>
      <c r="F579">
        <v>90.296999999999997</v>
      </c>
      <c r="G579">
        <f>F579-Dashboard!$B$2</f>
        <v>77.22775</v>
      </c>
      <c r="H579">
        <f>2^(LOG(G579/Dashboard!$C$2,2)/LOG(Dashboard!$D$2/Dashboard!$C$2,2))-1</f>
        <v>-0.95427849056187997</v>
      </c>
      <c r="I579" s="14" t="s">
        <v>55</v>
      </c>
      <c r="N579" s="25">
        <v>19.998019998019998</v>
      </c>
      <c r="O579" s="27">
        <v>19.998019998019998</v>
      </c>
      <c r="T579" s="39">
        <v>242.4</v>
      </c>
      <c r="V579" s="35">
        <v>40404</v>
      </c>
      <c r="W579" s="40">
        <v>9.9990099990099994E-3</v>
      </c>
    </row>
    <row r="580" spans="1:23" x14ac:dyDescent="0.2">
      <c r="A580" s="14" t="s">
        <v>17</v>
      </c>
      <c r="B580" s="14" t="s">
        <v>443</v>
      </c>
      <c r="C580" s="15" t="s">
        <v>244</v>
      </c>
      <c r="D580" s="35">
        <v>9</v>
      </c>
      <c r="E580" s="35">
        <v>3</v>
      </c>
      <c r="F580">
        <v>109.307</v>
      </c>
      <c r="G580">
        <f>F580-Dashboard!$B$2</f>
        <v>96.237750000000005</v>
      </c>
      <c r="H580">
        <f>2^(LOG(G580/Dashboard!$C$2,2)/LOG(Dashboard!$D$2/Dashboard!$C$2,2))-1</f>
        <v>-0.94794966629753841</v>
      </c>
      <c r="I580" s="14" t="s">
        <v>55</v>
      </c>
      <c r="N580" s="25">
        <v>19.998019998019998</v>
      </c>
      <c r="P580" s="29">
        <v>19.998019998019998</v>
      </c>
      <c r="T580" s="39">
        <v>242.4</v>
      </c>
      <c r="V580" s="35">
        <v>40404</v>
      </c>
      <c r="W580" s="40">
        <v>9.9990099990099994E-3</v>
      </c>
    </row>
    <row r="581" spans="1:23" x14ac:dyDescent="0.2">
      <c r="A581" s="14" t="s">
        <v>17</v>
      </c>
      <c r="B581" s="14" t="s">
        <v>443</v>
      </c>
      <c r="C581" s="15" t="s">
        <v>245</v>
      </c>
      <c r="D581" s="35">
        <v>9</v>
      </c>
      <c r="E581" s="35">
        <v>4</v>
      </c>
      <c r="F581">
        <v>130.69300000000001</v>
      </c>
      <c r="G581">
        <f>F581-Dashboard!$B$2</f>
        <v>117.62375000000002</v>
      </c>
      <c r="H581">
        <f>2^(LOG(G581/Dashboard!$C$2,2)/LOG(Dashboard!$D$2/Dashboard!$C$2,2))-1</f>
        <v>-0.94141793942121965</v>
      </c>
      <c r="I581" s="14" t="s">
        <v>55</v>
      </c>
      <c r="N581" s="25">
        <v>19.998019998019998</v>
      </c>
      <c r="P581" s="29">
        <v>19.998019998019998</v>
      </c>
      <c r="T581" s="39">
        <v>242.4</v>
      </c>
      <c r="V581" s="35">
        <v>40404</v>
      </c>
      <c r="W581" s="40">
        <v>9.9990099990099994E-3</v>
      </c>
    </row>
    <row r="582" spans="1:23" x14ac:dyDescent="0.2">
      <c r="A582" s="14" t="s">
        <v>17</v>
      </c>
      <c r="B582" s="14" t="s">
        <v>443</v>
      </c>
      <c r="C582" s="15" t="s">
        <v>246</v>
      </c>
      <c r="D582" s="35">
        <v>9</v>
      </c>
      <c r="E582" s="35">
        <v>5</v>
      </c>
      <c r="F582">
        <v>7981.7650000000003</v>
      </c>
      <c r="G582">
        <f>F582-Dashboard!$B$2</f>
        <v>7968.6957500000008</v>
      </c>
      <c r="H582">
        <f>2^(LOG(G582/Dashboard!$C$2,2)/LOG(Dashboard!$D$2/Dashboard!$C$2,2))-1</f>
        <v>-0.29794526656399145</v>
      </c>
      <c r="I582" s="30" t="s">
        <v>247</v>
      </c>
      <c r="J582" s="29">
        <v>19.998019998019998</v>
      </c>
      <c r="P582" s="29">
        <v>19.998019998019998</v>
      </c>
      <c r="T582" s="39">
        <v>323.2</v>
      </c>
      <c r="V582" s="35">
        <v>40404</v>
      </c>
      <c r="W582" s="40">
        <v>9.9990099990099994E-3</v>
      </c>
    </row>
    <row r="583" spans="1:23" x14ac:dyDescent="0.2">
      <c r="A583" s="14" t="s">
        <v>17</v>
      </c>
      <c r="B583" s="14" t="s">
        <v>443</v>
      </c>
      <c r="C583" s="15" t="s">
        <v>248</v>
      </c>
      <c r="D583" s="35">
        <v>9</v>
      </c>
      <c r="E583" s="35">
        <v>6</v>
      </c>
      <c r="F583">
        <v>6201.9660000000003</v>
      </c>
      <c r="G583">
        <f>F583-Dashboard!$B$2</f>
        <v>6188.8967500000008</v>
      </c>
      <c r="H583">
        <f>2^(LOG(G583/Dashboard!$C$2,2)/LOG(Dashboard!$D$2/Dashboard!$C$2,2))-1</f>
        <v>-0.39507512737887662</v>
      </c>
      <c r="I583" s="30" t="s">
        <v>247</v>
      </c>
      <c r="J583" s="29">
        <v>19.998019998019998</v>
      </c>
      <c r="P583" s="29">
        <v>19.998019998019998</v>
      </c>
      <c r="T583" s="39">
        <v>323.2</v>
      </c>
      <c r="V583" s="35">
        <v>40404</v>
      </c>
      <c r="W583" s="40">
        <v>9.9990099990099994E-3</v>
      </c>
    </row>
    <row r="584" spans="1:23" x14ac:dyDescent="0.2">
      <c r="A584" s="14" t="s">
        <v>17</v>
      </c>
      <c r="B584" s="14" t="s">
        <v>443</v>
      </c>
      <c r="C584" s="15" t="s">
        <v>249</v>
      </c>
      <c r="D584" s="35">
        <v>9</v>
      </c>
      <c r="E584" s="35">
        <v>7</v>
      </c>
      <c r="F584">
        <v>591.68200000000002</v>
      </c>
      <c r="G584">
        <f>F584-Dashboard!$B$2</f>
        <v>578.61275000000001</v>
      </c>
      <c r="H584">
        <f>2^(LOG(G584/Dashboard!$C$2,2)/LOG(Dashboard!$D$2/Dashboard!$C$2,2))-1</f>
        <v>-0.85024915834917247</v>
      </c>
      <c r="I584" s="14" t="s">
        <v>55</v>
      </c>
      <c r="O584" s="27">
        <v>19.998019998019998</v>
      </c>
      <c r="P584" s="29">
        <v>19.998019998019998</v>
      </c>
      <c r="T584" s="39">
        <v>242.4</v>
      </c>
      <c r="V584" s="35">
        <v>40404</v>
      </c>
      <c r="W584" s="40">
        <v>9.9990099990099994E-3</v>
      </c>
    </row>
    <row r="585" spans="1:23" x14ac:dyDescent="0.2">
      <c r="A585" s="14" t="s">
        <v>17</v>
      </c>
      <c r="B585" s="14" t="s">
        <v>443</v>
      </c>
      <c r="C585" s="15" t="s">
        <v>250</v>
      </c>
      <c r="D585" s="35">
        <v>9</v>
      </c>
      <c r="E585" s="35">
        <v>8</v>
      </c>
      <c r="F585">
        <v>553.66200000000003</v>
      </c>
      <c r="G585">
        <f>F585-Dashboard!$B$2</f>
        <v>540.59275000000002</v>
      </c>
      <c r="H585">
        <f>2^(LOG(G585/Dashboard!$C$2,2)/LOG(Dashboard!$D$2/Dashboard!$C$2,2))-1</f>
        <v>-0.85612680122521834</v>
      </c>
      <c r="I585" s="14" t="s">
        <v>55</v>
      </c>
      <c r="O585" s="27">
        <v>19.998019998019998</v>
      </c>
      <c r="P585" s="29">
        <v>19.998019998019998</v>
      </c>
      <c r="T585" s="39">
        <v>242.4</v>
      </c>
      <c r="V585" s="35">
        <v>40404</v>
      </c>
      <c r="W585" s="40">
        <v>9.9990099990099994E-3</v>
      </c>
    </row>
    <row r="586" spans="1:23" x14ac:dyDescent="0.2">
      <c r="A586" s="14" t="s">
        <v>17</v>
      </c>
      <c r="B586" s="14" t="s">
        <v>443</v>
      </c>
      <c r="C586" s="15" t="s">
        <v>251</v>
      </c>
      <c r="D586" s="35">
        <v>9</v>
      </c>
      <c r="E586" s="35">
        <v>9</v>
      </c>
      <c r="F586">
        <v>2207.52</v>
      </c>
      <c r="G586">
        <f>F586-Dashboard!$B$2</f>
        <v>2194.45075</v>
      </c>
      <c r="H586">
        <f>2^(LOG(G586/Dashboard!$C$2,2)/LOG(Dashboard!$D$2/Dashboard!$C$2,2))-1</f>
        <v>-0.67157945470493763</v>
      </c>
      <c r="I586" s="31" t="s">
        <v>252</v>
      </c>
      <c r="J586" s="32">
        <v>19.998019998019998</v>
      </c>
      <c r="Q586" s="32">
        <v>19.998019998019998</v>
      </c>
      <c r="T586" s="39">
        <v>323.2</v>
      </c>
      <c r="V586" s="35">
        <v>40404</v>
      </c>
      <c r="W586" s="40">
        <v>9.9990099990099994E-3</v>
      </c>
    </row>
    <row r="587" spans="1:23" x14ac:dyDescent="0.2">
      <c r="A587" s="14" t="s">
        <v>17</v>
      </c>
      <c r="B587" s="14" t="s">
        <v>443</v>
      </c>
      <c r="C587" s="15" t="s">
        <v>253</v>
      </c>
      <c r="D587" s="35">
        <v>9</v>
      </c>
      <c r="E587" s="35">
        <v>10</v>
      </c>
      <c r="F587">
        <v>2072.0749999999998</v>
      </c>
      <c r="G587">
        <f>F587-Dashboard!$B$2</f>
        <v>2059.0057499999998</v>
      </c>
      <c r="H587">
        <f>2^(LOG(G587/Dashboard!$C$2,2)/LOG(Dashboard!$D$2/Dashboard!$C$2,2))-1</f>
        <v>-0.68367718575210468</v>
      </c>
      <c r="I587" s="31" t="s">
        <v>252</v>
      </c>
      <c r="J587" s="32">
        <v>19.998019998019998</v>
      </c>
      <c r="Q587" s="32">
        <v>19.998019998019998</v>
      </c>
      <c r="T587" s="39">
        <v>323.2</v>
      </c>
      <c r="V587" s="35">
        <v>40404</v>
      </c>
      <c r="W587" s="40">
        <v>9.9990099990099994E-3</v>
      </c>
    </row>
    <row r="588" spans="1:23" x14ac:dyDescent="0.2">
      <c r="A588" s="14" t="s">
        <v>17</v>
      </c>
      <c r="B588" s="14" t="s">
        <v>443</v>
      </c>
      <c r="C588" s="15" t="s">
        <v>254</v>
      </c>
      <c r="D588" s="35">
        <v>9</v>
      </c>
      <c r="E588" s="35">
        <v>11</v>
      </c>
      <c r="F588">
        <v>2152.866</v>
      </c>
      <c r="G588">
        <f>F588-Dashboard!$B$2</f>
        <v>2139.79675</v>
      </c>
      <c r="H588">
        <f>2^(LOG(G588/Dashboard!$C$2,2)/LOG(Dashboard!$D$2/Dashboard!$C$2,2))-1</f>
        <v>-0.67642306702903543</v>
      </c>
      <c r="I588" s="14" t="s">
        <v>55</v>
      </c>
      <c r="M588" s="21">
        <v>1.999801999802</v>
      </c>
      <c r="Q588" s="32">
        <v>19.998019998019998</v>
      </c>
      <c r="T588" s="39">
        <v>282.8</v>
      </c>
      <c r="V588" s="35">
        <v>40404</v>
      </c>
      <c r="W588" s="40">
        <v>9.9990099990099994E-3</v>
      </c>
    </row>
    <row r="589" spans="1:23" x14ac:dyDescent="0.2">
      <c r="A589" s="14" t="s">
        <v>17</v>
      </c>
      <c r="B589" s="14" t="s">
        <v>443</v>
      </c>
      <c r="C589" s="15" t="s">
        <v>255</v>
      </c>
      <c r="D589" s="35">
        <v>9</v>
      </c>
      <c r="E589" s="35">
        <v>12</v>
      </c>
      <c r="F589">
        <v>2419.0050000000001</v>
      </c>
      <c r="G589">
        <f>F589-Dashboard!$B$2</f>
        <v>2405.9357500000001</v>
      </c>
      <c r="H589">
        <f>2^(LOG(G589/Dashboard!$C$2,2)/LOG(Dashboard!$D$2/Dashboard!$C$2,2))-1</f>
        <v>-0.65328686834134886</v>
      </c>
      <c r="I589" s="14" t="s">
        <v>55</v>
      </c>
      <c r="M589" s="21">
        <v>1.999801999802</v>
      </c>
      <c r="Q589" s="32">
        <v>19.998019998019998</v>
      </c>
      <c r="T589" s="39">
        <v>282.8</v>
      </c>
      <c r="V589" s="35">
        <v>40404</v>
      </c>
      <c r="W589" s="40">
        <v>9.9990099990099994E-3</v>
      </c>
    </row>
    <row r="590" spans="1:23" x14ac:dyDescent="0.2">
      <c r="A590" s="14" t="s">
        <v>17</v>
      </c>
      <c r="B590" s="14" t="s">
        <v>443</v>
      </c>
      <c r="C590" s="15" t="s">
        <v>256</v>
      </c>
      <c r="D590" s="35">
        <v>9</v>
      </c>
      <c r="E590" s="35">
        <v>13</v>
      </c>
      <c r="F590">
        <v>1525.5409999999999</v>
      </c>
      <c r="G590">
        <f>F590-Dashboard!$B$2</f>
        <v>1512.4717499999999</v>
      </c>
      <c r="H590">
        <f>2^(LOG(G590/Dashboard!$C$2,2)/LOG(Dashboard!$D$2/Dashboard!$C$2,2))-1</f>
        <v>-0.73624142304812557</v>
      </c>
      <c r="I590" s="14" t="s">
        <v>55</v>
      </c>
      <c r="K590" s="17">
        <v>1000.005</v>
      </c>
      <c r="Q590" s="32">
        <v>19.9512</v>
      </c>
      <c r="V590" s="35">
        <v>40899.795501020002</v>
      </c>
      <c r="W590" s="40">
        <v>2.1995219999999999E-2</v>
      </c>
    </row>
    <row r="591" spans="1:23" x14ac:dyDescent="0.2">
      <c r="A591" s="14" t="s">
        <v>17</v>
      </c>
      <c r="B591" s="14" t="s">
        <v>443</v>
      </c>
      <c r="C591" s="15" t="s">
        <v>257</v>
      </c>
      <c r="D591" s="35">
        <v>9</v>
      </c>
      <c r="E591" s="35">
        <v>14</v>
      </c>
      <c r="F591">
        <v>1456.63</v>
      </c>
      <c r="G591">
        <f>F591-Dashboard!$B$2</f>
        <v>1443.5607500000001</v>
      </c>
      <c r="H591">
        <f>2^(LOG(G591/Dashboard!$C$2,2)/LOG(Dashboard!$D$2/Dashboard!$C$2,2))-1</f>
        <v>-0.74338873972507136</v>
      </c>
      <c r="I591" s="14" t="s">
        <v>55</v>
      </c>
      <c r="K591" s="17">
        <v>1000.005</v>
      </c>
      <c r="Q591" s="32">
        <v>19.9512</v>
      </c>
      <c r="V591" s="35">
        <v>40899.795501020002</v>
      </c>
      <c r="W591" s="40">
        <v>2.1995219999999999E-2</v>
      </c>
    </row>
    <row r="592" spans="1:23" x14ac:dyDescent="0.2">
      <c r="A592" s="14" t="s">
        <v>17</v>
      </c>
      <c r="B592" s="14" t="s">
        <v>443</v>
      </c>
      <c r="C592" s="15" t="s">
        <v>258</v>
      </c>
      <c r="D592" s="35">
        <v>9</v>
      </c>
      <c r="E592" s="35">
        <v>15</v>
      </c>
      <c r="F592">
        <v>527.524</v>
      </c>
      <c r="G592">
        <f>F592-Dashboard!$B$2</f>
        <v>514.45474999999999</v>
      </c>
      <c r="H592">
        <f>2^(LOG(G592/Dashboard!$C$2,2)/LOG(Dashboard!$D$2/Dashboard!$C$2,2))-1</f>
        <v>-0.86026655914904127</v>
      </c>
      <c r="I592" s="22" t="s">
        <v>60</v>
      </c>
      <c r="J592" s="23">
        <v>19.998019998019998</v>
      </c>
      <c r="R592" s="23">
        <v>19.998019998019998</v>
      </c>
      <c r="T592" s="39">
        <v>323.2</v>
      </c>
      <c r="V592" s="35">
        <v>40404</v>
      </c>
      <c r="W592" s="40">
        <v>9.9990099990099994E-3</v>
      </c>
    </row>
    <row r="593" spans="1:23" x14ac:dyDescent="0.2">
      <c r="A593" s="14" t="s">
        <v>17</v>
      </c>
      <c r="B593" s="14" t="s">
        <v>443</v>
      </c>
      <c r="C593" s="15" t="s">
        <v>259</v>
      </c>
      <c r="D593" s="35">
        <v>9</v>
      </c>
      <c r="E593" s="35">
        <v>16</v>
      </c>
      <c r="F593">
        <v>354.05900000000003</v>
      </c>
      <c r="G593">
        <f>F593-Dashboard!$B$2</f>
        <v>340.98975000000002</v>
      </c>
      <c r="H593">
        <f>2^(LOG(G593/Dashboard!$C$2,2)/LOG(Dashboard!$D$2/Dashboard!$C$2,2))-1</f>
        <v>-0.89033174351493904</v>
      </c>
      <c r="I593" s="22" t="s">
        <v>60</v>
      </c>
      <c r="J593" s="23">
        <v>19.998019998019998</v>
      </c>
      <c r="R593" s="23">
        <v>19.998019998019998</v>
      </c>
      <c r="T593" s="39">
        <v>323.2</v>
      </c>
      <c r="V593" s="35">
        <v>40404</v>
      </c>
      <c r="W593" s="40">
        <v>9.9990099990099994E-3</v>
      </c>
    </row>
    <row r="594" spans="1:23" x14ac:dyDescent="0.2">
      <c r="A594" s="14" t="s">
        <v>17</v>
      </c>
      <c r="B594" s="14" t="s">
        <v>443</v>
      </c>
      <c r="C594" s="15" t="s">
        <v>260</v>
      </c>
      <c r="D594" s="35">
        <v>9</v>
      </c>
      <c r="E594" s="35">
        <v>17</v>
      </c>
      <c r="F594">
        <v>425.346</v>
      </c>
      <c r="G594">
        <f>F594-Dashboard!$B$2</f>
        <v>412.27674999999999</v>
      </c>
      <c r="H594">
        <f>2^(LOG(G594/Dashboard!$C$2,2)/LOG(Dashboard!$D$2/Dashboard!$C$2,2))-1</f>
        <v>-0.87735438623590734</v>
      </c>
      <c r="I594" s="14" t="s">
        <v>55</v>
      </c>
      <c r="P594" s="29">
        <v>19.998019998019998</v>
      </c>
      <c r="R594" s="23">
        <v>19.998019998019998</v>
      </c>
      <c r="T594" s="39">
        <v>242.4</v>
      </c>
      <c r="V594" s="35">
        <v>40404</v>
      </c>
      <c r="W594" s="40">
        <v>9.9990099990099994E-3</v>
      </c>
    </row>
    <row r="595" spans="1:23" x14ac:dyDescent="0.2">
      <c r="A595" s="14" t="s">
        <v>17</v>
      </c>
      <c r="B595" s="14" t="s">
        <v>443</v>
      </c>
      <c r="C595" s="15" t="s">
        <v>261</v>
      </c>
      <c r="D595" s="35">
        <v>9</v>
      </c>
      <c r="E595" s="35">
        <v>18</v>
      </c>
      <c r="F595">
        <v>418.21699999999998</v>
      </c>
      <c r="G595">
        <f>F595-Dashboard!$B$2</f>
        <v>405.14774999999997</v>
      </c>
      <c r="H595">
        <f>2^(LOG(G595/Dashboard!$C$2,2)/LOG(Dashboard!$D$2/Dashboard!$C$2,2))-1</f>
        <v>-0.87860823365908003</v>
      </c>
      <c r="I595" s="14" t="s">
        <v>55</v>
      </c>
      <c r="P595" s="29">
        <v>19.998019998019998</v>
      </c>
      <c r="R595" s="23">
        <v>19.998019998019998</v>
      </c>
      <c r="T595" s="39">
        <v>242.4</v>
      </c>
      <c r="V595" s="35">
        <v>40404</v>
      </c>
      <c r="W595" s="40">
        <v>9.9990099990099994E-3</v>
      </c>
    </row>
    <row r="596" spans="1:23" x14ac:dyDescent="0.2">
      <c r="A596" s="14" t="s">
        <v>17</v>
      </c>
      <c r="B596" s="14" t="s">
        <v>443</v>
      </c>
      <c r="C596" s="15" t="s">
        <v>262</v>
      </c>
      <c r="D596" s="35">
        <v>9</v>
      </c>
      <c r="E596" s="35">
        <v>19</v>
      </c>
      <c r="F596">
        <v>220.99</v>
      </c>
      <c r="G596">
        <f>F596-Dashboard!$B$2</f>
        <v>207.92075</v>
      </c>
      <c r="H596">
        <f>2^(LOG(G596/Dashboard!$C$2,2)/LOG(Dashboard!$D$2/Dashboard!$C$2,2))-1</f>
        <v>-0.91805671209974182</v>
      </c>
      <c r="I596" s="14" t="s">
        <v>55</v>
      </c>
      <c r="R596" s="23">
        <v>19.998019998019998</v>
      </c>
      <c r="S596" s="28">
        <v>19.998019998019998</v>
      </c>
      <c r="T596" s="39">
        <v>242.4</v>
      </c>
      <c r="V596" s="35">
        <v>40404</v>
      </c>
      <c r="W596" s="40">
        <v>9.9990099990099994E-3</v>
      </c>
    </row>
    <row r="597" spans="1:23" x14ac:dyDescent="0.2">
      <c r="A597" s="14" t="s">
        <v>17</v>
      </c>
      <c r="B597" s="14" t="s">
        <v>443</v>
      </c>
      <c r="C597" s="15" t="s">
        <v>263</v>
      </c>
      <c r="D597" s="35">
        <v>9</v>
      </c>
      <c r="E597" s="35">
        <v>20</v>
      </c>
      <c r="F597">
        <v>418.21699999999998</v>
      </c>
      <c r="G597">
        <f>F597-Dashboard!$B$2</f>
        <v>405.14774999999997</v>
      </c>
      <c r="H597">
        <f>2^(LOG(G597/Dashboard!$C$2,2)/LOG(Dashboard!$D$2/Dashboard!$C$2,2))-1</f>
        <v>-0.87860823365908003</v>
      </c>
      <c r="I597" s="14" t="s">
        <v>55</v>
      </c>
      <c r="R597" s="23">
        <v>19.998019998019998</v>
      </c>
      <c r="S597" s="28">
        <v>19.998019998019998</v>
      </c>
      <c r="T597" s="39">
        <v>242.4</v>
      </c>
      <c r="V597" s="35">
        <v>40404</v>
      </c>
      <c r="W597" s="40">
        <v>9.9990099990099994E-3</v>
      </c>
    </row>
    <row r="598" spans="1:23" x14ac:dyDescent="0.2">
      <c r="A598" s="14" t="s">
        <v>17</v>
      </c>
      <c r="B598" s="14" t="s">
        <v>443</v>
      </c>
      <c r="C598" s="15" t="s">
        <v>264</v>
      </c>
      <c r="D598" s="35">
        <v>9</v>
      </c>
      <c r="E598" s="35">
        <v>21</v>
      </c>
      <c r="F598">
        <v>681.97900000000004</v>
      </c>
      <c r="G598">
        <f>F598-Dashboard!$B$2</f>
        <v>668.90975000000003</v>
      </c>
      <c r="H598">
        <f>2^(LOG(G598/Dashboard!$C$2,2)/LOG(Dashboard!$D$2/Dashboard!$C$2,2))-1</f>
        <v>-0.83689342631536412</v>
      </c>
      <c r="I598" s="33" t="s">
        <v>265</v>
      </c>
      <c r="J598" s="28">
        <v>19.998019998019998</v>
      </c>
      <c r="S598" s="28">
        <v>19.998019998019998</v>
      </c>
      <c r="T598" s="39">
        <v>323.2</v>
      </c>
      <c r="V598" s="35">
        <v>40404</v>
      </c>
      <c r="W598" s="40">
        <v>9.9990099990099994E-3</v>
      </c>
    </row>
    <row r="599" spans="1:23" x14ac:dyDescent="0.2">
      <c r="A599" s="14" t="s">
        <v>17</v>
      </c>
      <c r="B599" s="14" t="s">
        <v>443</v>
      </c>
      <c r="C599" s="15" t="s">
        <v>266</v>
      </c>
      <c r="D599" s="35">
        <v>9</v>
      </c>
      <c r="E599" s="35">
        <v>22</v>
      </c>
      <c r="F599">
        <v>724.75099999999998</v>
      </c>
      <c r="G599">
        <f>F599-Dashboard!$B$2</f>
        <v>711.68174999999997</v>
      </c>
      <c r="H599">
        <f>2^(LOG(G599/Dashboard!$C$2,2)/LOG(Dashboard!$D$2/Dashboard!$C$2,2))-1</f>
        <v>-0.83082762572271318</v>
      </c>
      <c r="I599" s="33" t="s">
        <v>265</v>
      </c>
      <c r="J599" s="28">
        <v>19.998019998019998</v>
      </c>
      <c r="S599" s="28">
        <v>19.998019998019998</v>
      </c>
      <c r="T599" s="39">
        <v>323.2</v>
      </c>
      <c r="V599" s="35">
        <v>40404</v>
      </c>
      <c r="W599" s="40">
        <v>9.9990099990099994E-3</v>
      </c>
    </row>
    <row r="600" spans="1:23" x14ac:dyDescent="0.2">
      <c r="A600" s="14" t="s">
        <v>17</v>
      </c>
      <c r="B600" s="14" t="s">
        <v>443</v>
      </c>
      <c r="C600" s="15" t="s">
        <v>267</v>
      </c>
      <c r="D600" s="35">
        <v>9</v>
      </c>
      <c r="E600" s="35">
        <v>23</v>
      </c>
      <c r="F600">
        <v>361.18700000000001</v>
      </c>
      <c r="G600">
        <f>F600-Dashboard!$B$2</f>
        <v>348.11775</v>
      </c>
      <c r="H600">
        <f>2^(LOG(G600/Dashboard!$C$2,2)/LOG(Dashboard!$D$2/Dashboard!$C$2,2))-1</f>
        <v>-0.88898694703326531</v>
      </c>
      <c r="I600" s="14" t="s">
        <v>55</v>
      </c>
      <c r="P600" s="29">
        <v>19.998019998019998</v>
      </c>
      <c r="S600" s="28">
        <v>19.998019998019998</v>
      </c>
      <c r="T600" s="39">
        <v>242.4</v>
      </c>
      <c r="V600" s="35">
        <v>40404</v>
      </c>
      <c r="W600" s="40">
        <v>9.9990099990099994E-3</v>
      </c>
    </row>
    <row r="601" spans="1:23" x14ac:dyDescent="0.2">
      <c r="A601" s="14" t="s">
        <v>17</v>
      </c>
      <c r="B601" s="14" t="s">
        <v>443</v>
      </c>
      <c r="C601" s="15" t="s">
        <v>268</v>
      </c>
      <c r="D601" s="35">
        <v>9</v>
      </c>
      <c r="E601" s="35">
        <v>24</v>
      </c>
      <c r="F601">
        <v>278.01900000000001</v>
      </c>
      <c r="G601">
        <f>F601-Dashboard!$B$2</f>
        <v>264.94974999999999</v>
      </c>
      <c r="H601">
        <f>2^(LOG(G601/Dashboard!$C$2,2)/LOG(Dashboard!$D$2/Dashboard!$C$2,2))-1</f>
        <v>-0.905479286347457</v>
      </c>
      <c r="I601" s="14" t="s">
        <v>55</v>
      </c>
      <c r="P601" s="29">
        <v>19.998019998019998</v>
      </c>
      <c r="S601" s="28">
        <v>19.998019998019998</v>
      </c>
      <c r="T601" s="39">
        <v>242.4</v>
      </c>
      <c r="V601" s="35">
        <v>40404</v>
      </c>
      <c r="W601" s="40">
        <v>9.9990099990099994E-3</v>
      </c>
    </row>
    <row r="602" spans="1:23" x14ac:dyDescent="0.2">
      <c r="A602" s="14" t="s">
        <v>17</v>
      </c>
      <c r="B602" s="14" t="s">
        <v>443</v>
      </c>
      <c r="C602" s="15" t="s">
        <v>269</v>
      </c>
      <c r="D602" s="35">
        <v>10</v>
      </c>
      <c r="E602" s="35">
        <v>1</v>
      </c>
      <c r="F602">
        <v>1518.412</v>
      </c>
      <c r="G602">
        <f>F602-Dashboard!$B$2</f>
        <v>1505.34275</v>
      </c>
      <c r="H602">
        <f>2^(LOG(G602/Dashboard!$C$2,2)/LOG(Dashboard!$D$2/Dashboard!$C$2,2))-1</f>
        <v>-0.73697453347517594</v>
      </c>
      <c r="I602" s="14" t="s">
        <v>55</v>
      </c>
      <c r="N602" s="25">
        <v>6.1380061380060003</v>
      </c>
      <c r="O602" s="27">
        <v>6.1380061380060003</v>
      </c>
      <c r="T602" s="39">
        <v>354.4</v>
      </c>
      <c r="V602" s="35">
        <v>40404</v>
      </c>
      <c r="W602" s="40">
        <v>9.9990099990099994E-3</v>
      </c>
    </row>
    <row r="603" spans="1:23" x14ac:dyDescent="0.2">
      <c r="A603" s="14" t="s">
        <v>17</v>
      </c>
      <c r="B603" s="14" t="s">
        <v>443</v>
      </c>
      <c r="C603" s="15" t="s">
        <v>270</v>
      </c>
      <c r="D603" s="35">
        <v>10</v>
      </c>
      <c r="E603" s="35">
        <v>2</v>
      </c>
      <c r="F603">
        <v>1373.462</v>
      </c>
      <c r="G603">
        <f>F603-Dashboard!$B$2</f>
        <v>1360.39275</v>
      </c>
      <c r="H603">
        <f>2^(LOG(G603/Dashboard!$C$2,2)/LOG(Dashboard!$D$2/Dashboard!$C$2,2))-1</f>
        <v>-0.75220429941715727</v>
      </c>
      <c r="I603" s="14" t="s">
        <v>55</v>
      </c>
      <c r="N603" s="25">
        <v>6.1380061380060003</v>
      </c>
      <c r="O603" s="27">
        <v>6.1380061380060003</v>
      </c>
      <c r="T603" s="39">
        <v>354.4</v>
      </c>
      <c r="V603" s="35">
        <v>40404</v>
      </c>
      <c r="W603" s="40">
        <v>9.9990099990099994E-3</v>
      </c>
    </row>
    <row r="604" spans="1:23" x14ac:dyDescent="0.2">
      <c r="A604" s="14" t="s">
        <v>17</v>
      </c>
      <c r="B604" s="14" t="s">
        <v>443</v>
      </c>
      <c r="C604" s="15" t="s">
        <v>271</v>
      </c>
      <c r="D604" s="35">
        <v>10</v>
      </c>
      <c r="E604" s="35">
        <v>3</v>
      </c>
      <c r="F604">
        <v>1114.453</v>
      </c>
      <c r="G604">
        <f>F604-Dashboard!$B$2</f>
        <v>1101.38375</v>
      </c>
      <c r="H604">
        <f>2^(LOG(G604/Dashboard!$C$2,2)/LOG(Dashboard!$D$2/Dashboard!$C$2,2))-1</f>
        <v>-0.78119522213016501</v>
      </c>
      <c r="I604" s="14" t="s">
        <v>55</v>
      </c>
      <c r="N604" s="25">
        <v>6.1380061380060003</v>
      </c>
      <c r="P604" s="29">
        <v>6.1380061380060003</v>
      </c>
      <c r="T604" s="39">
        <v>354.4</v>
      </c>
      <c r="V604" s="35">
        <v>40404</v>
      </c>
      <c r="W604" s="40">
        <v>9.9990099990099994E-3</v>
      </c>
    </row>
    <row r="605" spans="1:23" x14ac:dyDescent="0.2">
      <c r="A605" s="14" t="s">
        <v>17</v>
      </c>
      <c r="B605" s="14" t="s">
        <v>443</v>
      </c>
      <c r="C605" s="15" t="s">
        <v>272</v>
      </c>
      <c r="D605" s="35">
        <v>10</v>
      </c>
      <c r="E605" s="35">
        <v>4</v>
      </c>
      <c r="F605">
        <v>1026.5319999999999</v>
      </c>
      <c r="G605">
        <f>F605-Dashboard!$B$2</f>
        <v>1013.4627499999999</v>
      </c>
      <c r="H605">
        <f>2^(LOG(G605/Dashboard!$C$2,2)/LOG(Dashboard!$D$2/Dashboard!$C$2,2))-1</f>
        <v>-0.79166052935278897</v>
      </c>
      <c r="I605" s="14" t="s">
        <v>55</v>
      </c>
      <c r="N605" s="25">
        <v>6.1380061380060003</v>
      </c>
      <c r="P605" s="29">
        <v>6.1380061380060003</v>
      </c>
      <c r="T605" s="39">
        <v>354.4</v>
      </c>
      <c r="V605" s="35">
        <v>40404</v>
      </c>
      <c r="W605" s="40">
        <v>9.9990099990099994E-3</v>
      </c>
    </row>
    <row r="606" spans="1:23" x14ac:dyDescent="0.2">
      <c r="A606" s="14" t="s">
        <v>17</v>
      </c>
      <c r="B606" s="14" t="s">
        <v>443</v>
      </c>
      <c r="C606" s="15" t="s">
        <v>273</v>
      </c>
      <c r="D606" s="35">
        <v>10</v>
      </c>
      <c r="E606" s="35">
        <v>5</v>
      </c>
      <c r="F606">
        <v>27752.02</v>
      </c>
      <c r="G606">
        <f>F606-Dashboard!$B$2</f>
        <v>27738.95075</v>
      </c>
      <c r="H606">
        <f>2^(LOG(G606/Dashboard!$C$2,2)/LOG(Dashboard!$D$2/Dashboard!$C$2,2))-1</f>
        <v>0.46384900884324254</v>
      </c>
      <c r="I606" s="30" t="s">
        <v>247</v>
      </c>
      <c r="J606" s="29">
        <v>6.1380061380060003</v>
      </c>
      <c r="P606" s="29">
        <v>6.1380061380060003</v>
      </c>
      <c r="T606" s="39">
        <v>379.2</v>
      </c>
      <c r="V606" s="35">
        <v>40404</v>
      </c>
      <c r="W606" s="40">
        <v>9.9990099990099994E-3</v>
      </c>
    </row>
    <row r="607" spans="1:23" x14ac:dyDescent="0.2">
      <c r="A607" s="14" t="s">
        <v>17</v>
      </c>
      <c r="B607" s="14" t="s">
        <v>443</v>
      </c>
      <c r="C607" s="15" t="s">
        <v>274</v>
      </c>
      <c r="D607" s="35">
        <v>10</v>
      </c>
      <c r="E607" s="35">
        <v>6</v>
      </c>
      <c r="F607">
        <v>24584.5</v>
      </c>
      <c r="G607">
        <f>F607-Dashboard!$B$2</f>
        <v>24571.43075</v>
      </c>
      <c r="H607">
        <f>2^(LOG(G607/Dashboard!$C$2,2)/LOG(Dashboard!$D$2/Dashboard!$C$2,2))-1</f>
        <v>0.36293054513674838</v>
      </c>
      <c r="I607" s="30" t="s">
        <v>247</v>
      </c>
      <c r="J607" s="29">
        <v>6.1380061380060003</v>
      </c>
      <c r="P607" s="29">
        <v>6.1380061380060003</v>
      </c>
      <c r="T607" s="39">
        <v>379.2</v>
      </c>
      <c r="V607" s="35">
        <v>40404</v>
      </c>
      <c r="W607" s="40">
        <v>9.9990099990099994E-3</v>
      </c>
    </row>
    <row r="608" spans="1:23" x14ac:dyDescent="0.2">
      <c r="A608" s="14" t="s">
        <v>17</v>
      </c>
      <c r="B608" s="14" t="s">
        <v>443</v>
      </c>
      <c r="C608" s="15" t="s">
        <v>275</v>
      </c>
      <c r="D608" s="35">
        <v>10</v>
      </c>
      <c r="E608" s="35">
        <v>7</v>
      </c>
      <c r="F608">
        <v>1337.819</v>
      </c>
      <c r="G608">
        <f>F608-Dashboard!$B$2</f>
        <v>1324.7497499999999</v>
      </c>
      <c r="H608">
        <f>2^(LOG(G608/Dashboard!$C$2,2)/LOG(Dashboard!$D$2/Dashboard!$C$2,2))-1</f>
        <v>-0.75604990208190492</v>
      </c>
      <c r="I608" s="14" t="s">
        <v>55</v>
      </c>
      <c r="O608" s="27">
        <v>6.1380061380060003</v>
      </c>
      <c r="P608" s="29">
        <v>6.1380061380060003</v>
      </c>
      <c r="T608" s="39">
        <v>354.4</v>
      </c>
      <c r="V608" s="35">
        <v>40404</v>
      </c>
      <c r="W608" s="40">
        <v>9.9990099990099994E-3</v>
      </c>
    </row>
    <row r="609" spans="1:23" x14ac:dyDescent="0.2">
      <c r="A609" s="14" t="s">
        <v>17</v>
      </c>
      <c r="B609" s="14" t="s">
        <v>443</v>
      </c>
      <c r="C609" s="15" t="s">
        <v>276</v>
      </c>
      <c r="D609" s="35">
        <v>10</v>
      </c>
      <c r="E609" s="35">
        <v>8</v>
      </c>
      <c r="F609">
        <v>1126.3340000000001</v>
      </c>
      <c r="G609">
        <f>F609-Dashboard!$B$2</f>
        <v>1113.26475</v>
      </c>
      <c r="H609">
        <f>2^(LOG(G609/Dashboard!$C$2,2)/LOG(Dashboard!$D$2/Dashboard!$C$2,2))-1</f>
        <v>-0.77980778715994925</v>
      </c>
      <c r="I609" s="14" t="s">
        <v>55</v>
      </c>
      <c r="O609" s="27">
        <v>6.1380061380060003</v>
      </c>
      <c r="P609" s="29">
        <v>6.1380061380060003</v>
      </c>
      <c r="T609" s="39">
        <v>354.4</v>
      </c>
      <c r="V609" s="35">
        <v>40404</v>
      </c>
      <c r="W609" s="40">
        <v>9.9990099990099994E-3</v>
      </c>
    </row>
    <row r="610" spans="1:23" x14ac:dyDescent="0.2">
      <c r="A610" s="14" t="s">
        <v>17</v>
      </c>
      <c r="B610" s="14" t="s">
        <v>443</v>
      </c>
      <c r="C610" s="15" t="s">
        <v>277</v>
      </c>
      <c r="D610" s="35">
        <v>10</v>
      </c>
      <c r="E610" s="35">
        <v>9</v>
      </c>
      <c r="F610">
        <v>969.50300000000004</v>
      </c>
      <c r="G610">
        <f>F610-Dashboard!$B$2</f>
        <v>956.43375000000003</v>
      </c>
      <c r="H610">
        <f>2^(LOG(G610/Dashboard!$C$2,2)/LOG(Dashboard!$D$2/Dashboard!$C$2,2))-1</f>
        <v>-0.79864908691616798</v>
      </c>
      <c r="I610" s="31" t="s">
        <v>252</v>
      </c>
      <c r="J610" s="32">
        <v>6.1380061380060003</v>
      </c>
      <c r="Q610" s="32">
        <v>6.1380061380060003</v>
      </c>
      <c r="T610" s="39">
        <v>379.2</v>
      </c>
      <c r="V610" s="35">
        <v>40404</v>
      </c>
      <c r="W610" s="40">
        <v>9.9990099990099994E-3</v>
      </c>
    </row>
    <row r="611" spans="1:23" x14ac:dyDescent="0.2">
      <c r="A611" s="14" t="s">
        <v>17</v>
      </c>
      <c r="B611" s="14" t="s">
        <v>443</v>
      </c>
      <c r="C611" s="15" t="s">
        <v>278</v>
      </c>
      <c r="D611" s="35">
        <v>10</v>
      </c>
      <c r="E611" s="35">
        <v>10</v>
      </c>
      <c r="F611">
        <v>1121.5820000000001</v>
      </c>
      <c r="G611">
        <f>F611-Dashboard!$B$2</f>
        <v>1108.5127500000001</v>
      </c>
      <c r="H611">
        <f>2^(LOG(G611/Dashboard!$C$2,2)/LOG(Dashboard!$D$2/Dashboard!$C$2,2))-1</f>
        <v>-0.78036198083039876</v>
      </c>
      <c r="I611" s="31" t="s">
        <v>252</v>
      </c>
      <c r="J611" s="32">
        <v>6.1380061380060003</v>
      </c>
      <c r="Q611" s="32">
        <v>6.1380061380060003</v>
      </c>
      <c r="T611" s="39">
        <v>379.2</v>
      </c>
      <c r="V611" s="35">
        <v>40404</v>
      </c>
      <c r="W611" s="40">
        <v>9.9990099990099994E-3</v>
      </c>
    </row>
    <row r="612" spans="1:23" x14ac:dyDescent="0.2">
      <c r="A612" s="14" t="s">
        <v>17</v>
      </c>
      <c r="B612" s="14" t="s">
        <v>443</v>
      </c>
      <c r="C612" s="15" t="s">
        <v>279</v>
      </c>
      <c r="D612" s="35">
        <v>10</v>
      </c>
      <c r="E612" s="35">
        <v>11</v>
      </c>
      <c r="F612">
        <v>1095.443</v>
      </c>
      <c r="G612">
        <f>F612-Dashboard!$B$2</f>
        <v>1082.37375</v>
      </c>
      <c r="H612">
        <f>2^(LOG(G612/Dashboard!$C$2,2)/LOG(Dashboard!$D$2/Dashboard!$C$2,2))-1</f>
        <v>-0.78342802453202465</v>
      </c>
      <c r="I612" s="14" t="s">
        <v>55</v>
      </c>
      <c r="M612" s="21">
        <v>0.63360063360060004</v>
      </c>
      <c r="Q612" s="32">
        <v>6.1380061380060003</v>
      </c>
      <c r="T612" s="39">
        <v>366.4</v>
      </c>
      <c r="V612" s="35">
        <v>40404</v>
      </c>
      <c r="W612" s="40">
        <v>9.9990099990099994E-3</v>
      </c>
    </row>
    <row r="613" spans="1:23" x14ac:dyDescent="0.2">
      <c r="A613" s="14" t="s">
        <v>17</v>
      </c>
      <c r="B613" s="14" t="s">
        <v>443</v>
      </c>
      <c r="C613" s="15" t="s">
        <v>280</v>
      </c>
      <c r="D613" s="35">
        <v>10</v>
      </c>
      <c r="E613" s="35">
        <v>12</v>
      </c>
      <c r="F613">
        <v>929.10699999999997</v>
      </c>
      <c r="G613">
        <f>F613-Dashboard!$B$2</f>
        <v>916.03774999999996</v>
      </c>
      <c r="H613">
        <f>2^(LOG(G613/Dashboard!$C$2,2)/LOG(Dashboard!$D$2/Dashboard!$C$2,2))-1</f>
        <v>-0.80370343978224867</v>
      </c>
      <c r="I613" s="14" t="s">
        <v>55</v>
      </c>
      <c r="M613" s="21">
        <v>0.63360063360060004</v>
      </c>
      <c r="Q613" s="32">
        <v>6.1380061380060003</v>
      </c>
      <c r="T613" s="39">
        <v>366.4</v>
      </c>
      <c r="V613" s="35">
        <v>40404</v>
      </c>
      <c r="W613" s="40">
        <v>9.9990099990099994E-3</v>
      </c>
    </row>
    <row r="614" spans="1:23" x14ac:dyDescent="0.2">
      <c r="A614" s="14" t="s">
        <v>17</v>
      </c>
      <c r="B614" s="14" t="s">
        <v>443</v>
      </c>
      <c r="C614" s="15" t="s">
        <v>281</v>
      </c>
      <c r="D614" s="35">
        <v>10</v>
      </c>
      <c r="E614" s="35">
        <v>13</v>
      </c>
      <c r="F614">
        <v>1033.6610000000001</v>
      </c>
      <c r="G614">
        <f>F614-Dashboard!$B$2</f>
        <v>1020.59175</v>
      </c>
      <c r="H614">
        <f>2^(LOG(G614/Dashboard!$C$2,2)/LOG(Dashboard!$D$2/Dashboard!$C$2,2))-1</f>
        <v>-0.79079841165047504</v>
      </c>
      <c r="I614" s="14" t="s">
        <v>55</v>
      </c>
      <c r="K614" s="17">
        <v>221.26522126520001</v>
      </c>
      <c r="Q614" s="32">
        <v>6.1380061380060003</v>
      </c>
      <c r="T614" s="39">
        <v>200.4</v>
      </c>
      <c r="V614" s="35">
        <v>40404</v>
      </c>
      <c r="W614" s="40">
        <v>9.9990099990099907E-3</v>
      </c>
    </row>
    <row r="615" spans="1:23" x14ac:dyDescent="0.2">
      <c r="A615" s="14" t="s">
        <v>17</v>
      </c>
      <c r="B615" s="14" t="s">
        <v>443</v>
      </c>
      <c r="C615" s="15" t="s">
        <v>282</v>
      </c>
      <c r="D615" s="35">
        <v>10</v>
      </c>
      <c r="E615" s="35">
        <v>14</v>
      </c>
      <c r="F615">
        <v>1002.77</v>
      </c>
      <c r="G615">
        <f>F615-Dashboard!$B$2</f>
        <v>989.70074999999997</v>
      </c>
      <c r="H615">
        <f>2^(LOG(G615/Dashboard!$C$2,2)/LOG(Dashboard!$D$2/Dashboard!$C$2,2))-1</f>
        <v>-0.79455225539707175</v>
      </c>
      <c r="I615" s="14" t="s">
        <v>55</v>
      </c>
      <c r="K615" s="17">
        <v>221.26522126520001</v>
      </c>
      <c r="Q615" s="32">
        <v>6.1380061380060003</v>
      </c>
      <c r="T615" s="39">
        <v>200.4</v>
      </c>
      <c r="V615" s="35">
        <v>40404</v>
      </c>
      <c r="W615" s="40">
        <v>9.9990099990099907E-3</v>
      </c>
    </row>
    <row r="616" spans="1:23" x14ac:dyDescent="0.2">
      <c r="A616" s="14" t="s">
        <v>17</v>
      </c>
      <c r="B616" s="14" t="s">
        <v>443</v>
      </c>
      <c r="C616" s="15" t="s">
        <v>283</v>
      </c>
      <c r="D616" s="35">
        <v>10</v>
      </c>
      <c r="E616" s="35">
        <v>15</v>
      </c>
      <c r="F616">
        <v>1672.8679999999999</v>
      </c>
      <c r="G616">
        <f>F616-Dashboard!$B$2</f>
        <v>1659.7987499999999</v>
      </c>
      <c r="H616">
        <f>2^(LOG(G616/Dashboard!$C$2,2)/LOG(Dashboard!$D$2/Dashboard!$C$2,2))-1</f>
        <v>-0.72139552611384128</v>
      </c>
      <c r="I616" s="22" t="s">
        <v>60</v>
      </c>
      <c r="J616" s="23">
        <v>6.1380061380060003</v>
      </c>
      <c r="R616" s="23">
        <v>6.1380061380060003</v>
      </c>
      <c r="T616" s="39">
        <v>379.2</v>
      </c>
      <c r="V616" s="35">
        <v>40404</v>
      </c>
      <c r="W616" s="40">
        <v>9.9990099990099994E-3</v>
      </c>
    </row>
    <row r="617" spans="1:23" x14ac:dyDescent="0.2">
      <c r="A617" s="14" t="s">
        <v>17</v>
      </c>
      <c r="B617" s="14" t="s">
        <v>443</v>
      </c>
      <c r="C617" s="15" t="s">
        <v>284</v>
      </c>
      <c r="D617" s="35">
        <v>10</v>
      </c>
      <c r="E617" s="35">
        <v>16</v>
      </c>
      <c r="F617">
        <v>779.404</v>
      </c>
      <c r="G617">
        <f>F617-Dashboard!$B$2</f>
        <v>766.33474999999999</v>
      </c>
      <c r="H617">
        <f>2^(LOG(G617/Dashboard!$C$2,2)/LOG(Dashboard!$D$2/Dashboard!$C$2,2))-1</f>
        <v>-0.82329074381360567</v>
      </c>
      <c r="I617" s="22" t="s">
        <v>60</v>
      </c>
      <c r="J617" s="23">
        <v>6.1380061380060003</v>
      </c>
      <c r="R617" s="23">
        <v>6.1380061380060003</v>
      </c>
      <c r="T617" s="39">
        <v>379.2</v>
      </c>
      <c r="V617" s="35">
        <v>40404</v>
      </c>
      <c r="W617" s="40">
        <v>9.9990099990099994E-3</v>
      </c>
    </row>
    <row r="618" spans="1:23" x14ac:dyDescent="0.2">
      <c r="A618" s="14" t="s">
        <v>17</v>
      </c>
      <c r="B618" s="14" t="s">
        <v>443</v>
      </c>
      <c r="C618" s="15" t="s">
        <v>285</v>
      </c>
      <c r="D618" s="35">
        <v>10</v>
      </c>
      <c r="E618" s="35">
        <v>17</v>
      </c>
      <c r="F618">
        <v>4871.2759999999998</v>
      </c>
      <c r="G618">
        <f>F618-Dashboard!$B$2</f>
        <v>4858.2067500000003</v>
      </c>
      <c r="H618">
        <f>2^(LOG(G618/Dashboard!$C$2,2)/LOG(Dashboard!$D$2/Dashboard!$C$2,2))-1</f>
        <v>-0.47547825259775278</v>
      </c>
      <c r="I618" s="14" t="s">
        <v>55</v>
      </c>
      <c r="P618" s="29">
        <v>6.1380061380060003</v>
      </c>
      <c r="R618" s="23">
        <v>6.1380061380060003</v>
      </c>
      <c r="T618" s="39">
        <v>354.4</v>
      </c>
      <c r="V618" s="35">
        <v>40404</v>
      </c>
      <c r="W618" s="40">
        <v>9.9990099990099994E-3</v>
      </c>
    </row>
    <row r="619" spans="1:23" x14ac:dyDescent="0.2">
      <c r="A619" s="14" t="s">
        <v>17</v>
      </c>
      <c r="B619" s="14" t="s">
        <v>443</v>
      </c>
      <c r="C619" s="15" t="s">
        <v>286</v>
      </c>
      <c r="D619" s="35">
        <v>10</v>
      </c>
      <c r="E619" s="35">
        <v>18</v>
      </c>
      <c r="F619">
        <v>1551.68</v>
      </c>
      <c r="G619">
        <f>F619-Dashboard!$B$2</f>
        <v>1538.6107500000001</v>
      </c>
      <c r="H619">
        <f>2^(LOG(G619/Dashboard!$C$2,2)/LOG(Dashboard!$D$2/Dashboard!$C$2,2))-1</f>
        <v>-0.73356548407404487</v>
      </c>
      <c r="I619" s="14" t="s">
        <v>55</v>
      </c>
      <c r="P619" s="29">
        <v>6.1380061380060003</v>
      </c>
      <c r="R619" s="23">
        <v>6.1380061380060003</v>
      </c>
      <c r="T619" s="39">
        <v>354.4</v>
      </c>
      <c r="V619" s="35">
        <v>40404</v>
      </c>
      <c r="W619" s="40">
        <v>9.9990099990099994E-3</v>
      </c>
    </row>
    <row r="620" spans="1:23" x14ac:dyDescent="0.2">
      <c r="A620" s="14" t="s">
        <v>17</v>
      </c>
      <c r="B620" s="14" t="s">
        <v>443</v>
      </c>
      <c r="C620" s="15" t="s">
        <v>287</v>
      </c>
      <c r="D620" s="35">
        <v>10</v>
      </c>
      <c r="E620" s="35">
        <v>19</v>
      </c>
      <c r="F620">
        <v>993.26499999999999</v>
      </c>
      <c r="G620">
        <f>F620-Dashboard!$B$2</f>
        <v>980.19574999999998</v>
      </c>
      <c r="H620">
        <f>2^(LOG(G620/Dashboard!$C$2,2)/LOG(Dashboard!$D$2/Dashboard!$C$2,2))-1</f>
        <v>-0.79571694368887003</v>
      </c>
      <c r="I620" s="14" t="s">
        <v>55</v>
      </c>
      <c r="R620" s="23">
        <v>6.1380061380060003</v>
      </c>
      <c r="S620" s="28">
        <v>6.1380061380060003</v>
      </c>
      <c r="T620" s="39">
        <v>354.4</v>
      </c>
      <c r="V620" s="35">
        <v>40404</v>
      </c>
      <c r="W620" s="40">
        <v>9.9990099990099994E-3</v>
      </c>
    </row>
    <row r="621" spans="1:23" x14ac:dyDescent="0.2">
      <c r="A621" s="14" t="s">
        <v>17</v>
      </c>
      <c r="B621" s="14" t="s">
        <v>443</v>
      </c>
      <c r="C621" s="15" t="s">
        <v>288</v>
      </c>
      <c r="D621" s="35">
        <v>10</v>
      </c>
      <c r="E621" s="35">
        <v>20</v>
      </c>
      <c r="F621">
        <v>845.93899999999996</v>
      </c>
      <c r="G621">
        <f>F621-Dashboard!$B$2</f>
        <v>832.86974999999995</v>
      </c>
      <c r="H621">
        <f>2^(LOG(G621/Dashboard!$C$2,2)/LOG(Dashboard!$D$2/Dashboard!$C$2,2))-1</f>
        <v>-0.81440731302868419</v>
      </c>
      <c r="I621" s="14" t="s">
        <v>55</v>
      </c>
      <c r="R621" s="23">
        <v>6.1380061380060003</v>
      </c>
      <c r="S621" s="28">
        <v>6.1380061380060003</v>
      </c>
      <c r="T621" s="39">
        <v>354.4</v>
      </c>
      <c r="V621" s="35">
        <v>40404</v>
      </c>
      <c r="W621" s="40">
        <v>9.9990099990099994E-3</v>
      </c>
    </row>
    <row r="622" spans="1:23" x14ac:dyDescent="0.2">
      <c r="A622" s="14" t="s">
        <v>17</v>
      </c>
      <c r="B622" s="14" t="s">
        <v>443</v>
      </c>
      <c r="C622" s="15" t="s">
        <v>289</v>
      </c>
      <c r="D622" s="35">
        <v>10</v>
      </c>
      <c r="E622" s="35">
        <v>21</v>
      </c>
      <c r="F622">
        <v>1618.2139999999999</v>
      </c>
      <c r="G622">
        <f>F622-Dashboard!$B$2</f>
        <v>1605.1447499999999</v>
      </c>
      <c r="H622">
        <f>2^(LOG(G622/Dashboard!$C$2,2)/LOG(Dashboard!$D$2/Dashboard!$C$2,2))-1</f>
        <v>-0.72683715511429825</v>
      </c>
      <c r="I622" s="33" t="s">
        <v>265</v>
      </c>
      <c r="J622" s="28">
        <v>6.1380061380060003</v>
      </c>
      <c r="S622" s="28">
        <v>6.1380061380060003</v>
      </c>
      <c r="T622" s="39">
        <v>379.2</v>
      </c>
      <c r="V622" s="35">
        <v>40404</v>
      </c>
      <c r="W622" s="40">
        <v>9.9990099990099994E-3</v>
      </c>
    </row>
    <row r="623" spans="1:23" x14ac:dyDescent="0.2">
      <c r="A623" s="14" t="s">
        <v>17</v>
      </c>
      <c r="B623" s="14" t="s">
        <v>443</v>
      </c>
      <c r="C623" s="15" t="s">
        <v>290</v>
      </c>
      <c r="D623" s="35">
        <v>10</v>
      </c>
      <c r="E623" s="35">
        <v>22</v>
      </c>
      <c r="F623">
        <v>1530.2940000000001</v>
      </c>
      <c r="G623">
        <f>F623-Dashboard!$B$2</f>
        <v>1517.2247500000001</v>
      </c>
      <c r="H623">
        <f>2^(LOG(G623/Dashboard!$C$2,2)/LOG(Dashboard!$D$2/Dashboard!$C$2,2))-1</f>
        <v>-0.73575343716833763</v>
      </c>
      <c r="I623" s="33" t="s">
        <v>265</v>
      </c>
      <c r="J623" s="28">
        <v>6.1380061380060003</v>
      </c>
      <c r="S623" s="28">
        <v>6.1380061380060003</v>
      </c>
      <c r="T623" s="39">
        <v>379.2</v>
      </c>
      <c r="V623" s="35">
        <v>40404</v>
      </c>
      <c r="W623" s="40">
        <v>9.9990099990099994E-3</v>
      </c>
    </row>
    <row r="624" spans="1:23" x14ac:dyDescent="0.2">
      <c r="A624" s="14" t="s">
        <v>17</v>
      </c>
      <c r="B624" s="14" t="s">
        <v>443</v>
      </c>
      <c r="C624" s="15" t="s">
        <v>291</v>
      </c>
      <c r="D624" s="35">
        <v>10</v>
      </c>
      <c r="E624" s="35">
        <v>23</v>
      </c>
      <c r="F624">
        <v>2582.9650000000001</v>
      </c>
      <c r="G624">
        <f>F624-Dashboard!$B$2</f>
        <v>2569.8957500000001</v>
      </c>
      <c r="H624">
        <f>2^(LOG(G624/Dashboard!$C$2,2)/LOG(Dashboard!$D$2/Dashboard!$C$2,2))-1</f>
        <v>-0.63955622497857934</v>
      </c>
      <c r="I624" s="14" t="s">
        <v>55</v>
      </c>
      <c r="P624" s="29">
        <v>6.1380061380060003</v>
      </c>
      <c r="S624" s="28">
        <v>6.1380061380060003</v>
      </c>
      <c r="T624" s="39">
        <v>354.4</v>
      </c>
      <c r="V624" s="35">
        <v>40404</v>
      </c>
      <c r="W624" s="40">
        <v>9.9990099990099994E-3</v>
      </c>
    </row>
    <row r="625" spans="1:23" x14ac:dyDescent="0.2">
      <c r="A625" s="14" t="s">
        <v>17</v>
      </c>
      <c r="B625" s="14" t="s">
        <v>443</v>
      </c>
      <c r="C625" s="15" t="s">
        <v>292</v>
      </c>
      <c r="D625" s="35">
        <v>10</v>
      </c>
      <c r="E625" s="35">
        <v>24</v>
      </c>
      <c r="F625">
        <v>1062.1759999999999</v>
      </c>
      <c r="G625">
        <f>F625-Dashboard!$B$2</f>
        <v>1049.1067499999999</v>
      </c>
      <c r="H625">
        <f>2^(LOG(G625/Dashboard!$C$2,2)/LOG(Dashboard!$D$2/Dashboard!$C$2,2))-1</f>
        <v>-0.78737452914292838</v>
      </c>
      <c r="I625" s="14" t="s">
        <v>55</v>
      </c>
      <c r="P625" s="29">
        <v>6.1380061380060003</v>
      </c>
      <c r="S625" s="28">
        <v>6.1380061380060003</v>
      </c>
      <c r="T625" s="39">
        <v>354.4</v>
      </c>
      <c r="V625" s="35">
        <v>40404</v>
      </c>
      <c r="W625" s="40">
        <v>9.9990099990099994E-3</v>
      </c>
    </row>
    <row r="626" spans="1:23" x14ac:dyDescent="0.2">
      <c r="A626" s="14" t="s">
        <v>17</v>
      </c>
      <c r="B626" s="14" t="s">
        <v>443</v>
      </c>
      <c r="C626" s="15" t="s">
        <v>293</v>
      </c>
      <c r="D626" s="35">
        <v>11</v>
      </c>
      <c r="E626" s="35">
        <v>1</v>
      </c>
      <c r="F626">
        <v>10562.35</v>
      </c>
      <c r="G626">
        <f>F626-Dashboard!$B$2</f>
        <v>10549.28075</v>
      </c>
      <c r="H626">
        <f>2^(LOG(G626/Dashboard!$C$2,2)/LOG(Dashboard!$D$2/Dashboard!$C$2,2))-1</f>
        <v>-0.17177912748758373</v>
      </c>
      <c r="I626" s="14" t="s">
        <v>55</v>
      </c>
      <c r="N626" s="25">
        <v>1.8810018810019999</v>
      </c>
      <c r="O626" s="27">
        <v>1.8810018810019999</v>
      </c>
      <c r="T626" s="39">
        <v>388.8</v>
      </c>
      <c r="V626" s="35">
        <v>40404</v>
      </c>
      <c r="W626" s="40">
        <v>9.9990099990099994E-3</v>
      </c>
    </row>
    <row r="627" spans="1:23" x14ac:dyDescent="0.2">
      <c r="A627" s="14" t="s">
        <v>17</v>
      </c>
      <c r="B627" s="14" t="s">
        <v>443</v>
      </c>
      <c r="C627" s="15" t="s">
        <v>294</v>
      </c>
      <c r="D627" s="35">
        <v>11</v>
      </c>
      <c r="E627" s="35">
        <v>2</v>
      </c>
      <c r="F627">
        <v>9447.9</v>
      </c>
      <c r="G627">
        <f>F627-Dashboard!$B$2</f>
        <v>9434.8307499999992</v>
      </c>
      <c r="H627">
        <f>2^(LOG(G627/Dashboard!$C$2,2)/LOG(Dashboard!$D$2/Dashboard!$C$2,2))-1</f>
        <v>-0.22450192806958036</v>
      </c>
      <c r="I627" s="14" t="s">
        <v>55</v>
      </c>
      <c r="N627" s="25">
        <v>1.8810018810019999</v>
      </c>
      <c r="O627" s="27">
        <v>1.8810018810019999</v>
      </c>
      <c r="T627" s="39">
        <v>388.8</v>
      </c>
      <c r="V627" s="35">
        <v>40404</v>
      </c>
      <c r="W627" s="40">
        <v>9.9990099990099994E-3</v>
      </c>
    </row>
    <row r="628" spans="1:23" x14ac:dyDescent="0.2">
      <c r="A628" s="14" t="s">
        <v>17</v>
      </c>
      <c r="B628" s="14" t="s">
        <v>443</v>
      </c>
      <c r="C628" s="15" t="s">
        <v>295</v>
      </c>
      <c r="D628" s="35">
        <v>11</v>
      </c>
      <c r="E628" s="35">
        <v>3</v>
      </c>
      <c r="F628">
        <v>41617.339999999997</v>
      </c>
      <c r="G628">
        <f>F628-Dashboard!$B$2</f>
        <v>41604.270749999996</v>
      </c>
      <c r="H628">
        <f>2^(LOG(G628/Dashboard!$C$2,2)/LOG(Dashboard!$D$2/Dashboard!$C$2,2))-1</f>
        <v>0.85869768082426612</v>
      </c>
      <c r="I628" s="14" t="s">
        <v>55</v>
      </c>
      <c r="N628" s="25">
        <v>1.8810018810019999</v>
      </c>
      <c r="P628" s="29">
        <v>1.8810018810019999</v>
      </c>
      <c r="T628" s="39">
        <v>388.8</v>
      </c>
      <c r="V628" s="35">
        <v>40404</v>
      </c>
      <c r="W628" s="40">
        <v>9.9990099990099994E-3</v>
      </c>
    </row>
    <row r="629" spans="1:23" x14ac:dyDescent="0.2">
      <c r="A629" s="14" t="s">
        <v>17</v>
      </c>
      <c r="B629" s="14" t="s">
        <v>443</v>
      </c>
      <c r="C629" s="15" t="s">
        <v>296</v>
      </c>
      <c r="D629" s="35">
        <v>11</v>
      </c>
      <c r="E629" s="35">
        <v>4</v>
      </c>
      <c r="F629">
        <v>49363.85</v>
      </c>
      <c r="G629">
        <f>F629-Dashboard!$B$2</f>
        <v>49350.780749999998</v>
      </c>
      <c r="H629">
        <f>2^(LOG(G629/Dashboard!$C$2,2)/LOG(Dashboard!$D$2/Dashboard!$C$2,2))-1</f>
        <v>1.0553947664709531</v>
      </c>
      <c r="I629" s="14" t="s">
        <v>55</v>
      </c>
      <c r="N629" s="25">
        <v>1.8810018810019999</v>
      </c>
      <c r="P629" s="29">
        <v>1.8810018810019999</v>
      </c>
      <c r="T629" s="39">
        <v>388.8</v>
      </c>
      <c r="V629" s="35">
        <v>40404</v>
      </c>
      <c r="W629" s="40">
        <v>9.9990099990099994E-3</v>
      </c>
    </row>
    <row r="630" spans="1:23" x14ac:dyDescent="0.2">
      <c r="A630" s="14" t="s">
        <v>17</v>
      </c>
      <c r="B630" s="14" t="s">
        <v>443</v>
      </c>
      <c r="C630" s="15" t="s">
        <v>297</v>
      </c>
      <c r="D630" s="35">
        <v>11</v>
      </c>
      <c r="E630" s="35">
        <v>5</v>
      </c>
      <c r="F630">
        <v>77788.34</v>
      </c>
      <c r="G630">
        <f>F630-Dashboard!$B$2</f>
        <v>77775.270749999996</v>
      </c>
      <c r="H630">
        <f>2^(LOG(G630/Dashboard!$C$2,2)/LOG(Dashboard!$D$2/Dashboard!$C$2,2))-1</f>
        <v>1.6870359175692964</v>
      </c>
      <c r="I630" s="30" t="s">
        <v>247</v>
      </c>
      <c r="J630" s="29">
        <v>1.8810018810019999</v>
      </c>
      <c r="P630" s="29">
        <v>1.8810018810019999</v>
      </c>
      <c r="T630" s="39">
        <v>396.4</v>
      </c>
      <c r="V630" s="35">
        <v>40404</v>
      </c>
      <c r="W630" s="40">
        <v>9.9990099990099994E-3</v>
      </c>
    </row>
    <row r="631" spans="1:23" x14ac:dyDescent="0.2">
      <c r="A631" s="14" t="s">
        <v>17</v>
      </c>
      <c r="B631" s="14" t="s">
        <v>443</v>
      </c>
      <c r="C631" s="15" t="s">
        <v>298</v>
      </c>
      <c r="D631" s="35">
        <v>11</v>
      </c>
      <c r="E631" s="35">
        <v>6</v>
      </c>
      <c r="F631">
        <v>62627.98</v>
      </c>
      <c r="G631">
        <f>F631-Dashboard!$B$2</f>
        <v>62614.910750000003</v>
      </c>
      <c r="H631">
        <f>2^(LOG(G631/Dashboard!$C$2,2)/LOG(Dashboard!$D$2/Dashboard!$C$2,2))-1</f>
        <v>1.3648313368464335</v>
      </c>
      <c r="I631" s="30" t="s">
        <v>247</v>
      </c>
      <c r="J631" s="29">
        <v>1.8810018810019999</v>
      </c>
      <c r="P631" s="29">
        <v>1.8810018810019999</v>
      </c>
      <c r="T631" s="39">
        <v>396.4</v>
      </c>
      <c r="V631" s="35">
        <v>40404</v>
      </c>
      <c r="W631" s="40">
        <v>9.9990099990099994E-3</v>
      </c>
    </row>
    <row r="632" spans="1:23" x14ac:dyDescent="0.2">
      <c r="A632" s="14" t="s">
        <v>17</v>
      </c>
      <c r="B632" s="14" t="s">
        <v>443</v>
      </c>
      <c r="C632" s="15" t="s">
        <v>299</v>
      </c>
      <c r="D632" s="35">
        <v>11</v>
      </c>
      <c r="E632" s="35">
        <v>7</v>
      </c>
      <c r="F632">
        <v>5584.1459999999997</v>
      </c>
      <c r="G632">
        <f>F632-Dashboard!$B$2</f>
        <v>5571.0767500000002</v>
      </c>
      <c r="H632">
        <f>2^(LOG(G632/Dashboard!$C$2,2)/LOG(Dashboard!$D$2/Dashboard!$C$2,2))-1</f>
        <v>-0.43141664683531988</v>
      </c>
      <c r="I632" s="14" t="s">
        <v>55</v>
      </c>
      <c r="O632" s="27">
        <v>1.8810018810019999</v>
      </c>
      <c r="P632" s="29">
        <v>1.8810018810019999</v>
      </c>
      <c r="T632" s="39">
        <v>388.8</v>
      </c>
      <c r="V632" s="35">
        <v>40404</v>
      </c>
      <c r="W632" s="40">
        <v>9.9990099990099994E-3</v>
      </c>
    </row>
    <row r="633" spans="1:23" x14ac:dyDescent="0.2">
      <c r="A633" s="14" t="s">
        <v>17</v>
      </c>
      <c r="B633" s="14" t="s">
        <v>443</v>
      </c>
      <c r="C633" s="15" t="s">
        <v>300</v>
      </c>
      <c r="D633" s="35">
        <v>11</v>
      </c>
      <c r="E633" s="35">
        <v>8</v>
      </c>
      <c r="F633">
        <v>5498.6019999999999</v>
      </c>
      <c r="G633">
        <f>F633-Dashboard!$B$2</f>
        <v>5485.5327500000003</v>
      </c>
      <c r="H633">
        <f>2^(LOG(G633/Dashboard!$C$2,2)/LOG(Dashboard!$D$2/Dashboard!$C$2,2))-1</f>
        <v>-0.43657632422355186</v>
      </c>
      <c r="I633" s="14" t="s">
        <v>55</v>
      </c>
      <c r="O633" s="27">
        <v>1.8810018810019999</v>
      </c>
      <c r="P633" s="29">
        <v>1.8810018810019999</v>
      </c>
      <c r="T633" s="39">
        <v>388.8</v>
      </c>
      <c r="V633" s="35">
        <v>40404</v>
      </c>
      <c r="W633" s="40">
        <v>9.9990099990099994E-3</v>
      </c>
    </row>
    <row r="634" spans="1:23" x14ac:dyDescent="0.2">
      <c r="A634" s="14" t="s">
        <v>17</v>
      </c>
      <c r="B634" s="14" t="s">
        <v>443</v>
      </c>
      <c r="C634" s="15" t="s">
        <v>301</v>
      </c>
      <c r="D634" s="35">
        <v>11</v>
      </c>
      <c r="E634" s="35">
        <v>9</v>
      </c>
      <c r="F634">
        <v>1516.0360000000001</v>
      </c>
      <c r="G634">
        <f>F634-Dashboard!$B$2</f>
        <v>1502.96675</v>
      </c>
      <c r="H634">
        <f>2^(LOG(G634/Dashboard!$C$2,2)/LOG(Dashboard!$D$2/Dashboard!$C$2,2))-1</f>
        <v>-0.73721918613008341</v>
      </c>
      <c r="I634" s="31" t="s">
        <v>252</v>
      </c>
      <c r="J634" s="32">
        <v>1.8810018810019999</v>
      </c>
      <c r="Q634" s="32">
        <v>1.8810018810019999</v>
      </c>
      <c r="T634" s="39">
        <v>396.4</v>
      </c>
      <c r="V634" s="35">
        <v>40404</v>
      </c>
      <c r="W634" s="40">
        <v>9.9990099990099994E-3</v>
      </c>
    </row>
    <row r="635" spans="1:23" x14ac:dyDescent="0.2">
      <c r="A635" s="14" t="s">
        <v>17</v>
      </c>
      <c r="B635" s="14" t="s">
        <v>443</v>
      </c>
      <c r="C635" s="15" t="s">
        <v>302</v>
      </c>
      <c r="D635" s="35">
        <v>11</v>
      </c>
      <c r="E635" s="35">
        <v>10</v>
      </c>
      <c r="F635">
        <v>1741.778</v>
      </c>
      <c r="G635">
        <f>F635-Dashboard!$B$2</f>
        <v>1728.70875</v>
      </c>
      <c r="H635">
        <f>2^(LOG(G635/Dashboard!$C$2,2)/LOG(Dashboard!$D$2/Dashboard!$C$2,2))-1</f>
        <v>-0.71463833646513408</v>
      </c>
      <c r="I635" s="31" t="s">
        <v>252</v>
      </c>
      <c r="J635" s="32">
        <v>1.8810018810019999</v>
      </c>
      <c r="Q635" s="32">
        <v>1.8810018810019999</v>
      </c>
      <c r="T635" s="39">
        <v>396.4</v>
      </c>
      <c r="V635" s="35">
        <v>40404</v>
      </c>
      <c r="W635" s="40">
        <v>9.9990099990099994E-3</v>
      </c>
    </row>
    <row r="636" spans="1:23" x14ac:dyDescent="0.2">
      <c r="A636" s="14" t="s">
        <v>17</v>
      </c>
      <c r="B636" s="14" t="s">
        <v>443</v>
      </c>
      <c r="C636" s="15" t="s">
        <v>303</v>
      </c>
      <c r="D636" s="35">
        <v>11</v>
      </c>
      <c r="E636" s="35">
        <v>11</v>
      </c>
      <c r="F636">
        <v>2582.9650000000001</v>
      </c>
      <c r="G636">
        <f>F636-Dashboard!$B$2</f>
        <v>2569.8957500000001</v>
      </c>
      <c r="H636">
        <f>2^(LOG(G636/Dashboard!$C$2,2)/LOG(Dashboard!$D$2/Dashboard!$C$2,2))-1</f>
        <v>-0.63955622497857934</v>
      </c>
      <c r="I636" s="14" t="s">
        <v>55</v>
      </c>
      <c r="M636" s="21">
        <v>0.1980001980002</v>
      </c>
      <c r="Q636" s="32">
        <v>1.8810018810019999</v>
      </c>
      <c r="T636" s="39">
        <v>392.4</v>
      </c>
      <c r="V636" s="35">
        <v>40404</v>
      </c>
      <c r="W636" s="40">
        <v>9.9990099990099994E-3</v>
      </c>
    </row>
    <row r="637" spans="1:23" x14ac:dyDescent="0.2">
      <c r="A637" s="14" t="s">
        <v>17</v>
      </c>
      <c r="B637" s="14" t="s">
        <v>443</v>
      </c>
      <c r="C637" s="15" t="s">
        <v>304</v>
      </c>
      <c r="D637" s="35">
        <v>11</v>
      </c>
      <c r="E637" s="35">
        <v>12</v>
      </c>
      <c r="F637">
        <v>1924.748</v>
      </c>
      <c r="G637">
        <f>F637-Dashboard!$B$2</f>
        <v>1911.67875</v>
      </c>
      <c r="H637">
        <f>2^(LOG(G637/Dashboard!$C$2,2)/LOG(Dashboard!$D$2/Dashboard!$C$2,2))-1</f>
        <v>-0.69721393465896586</v>
      </c>
      <c r="I637" s="14" t="s">
        <v>55</v>
      </c>
      <c r="M637" s="21">
        <v>0.1980001980002</v>
      </c>
      <c r="Q637" s="32">
        <v>1.8810018810019999</v>
      </c>
      <c r="T637" s="39">
        <v>392.4</v>
      </c>
      <c r="V637" s="35">
        <v>40404</v>
      </c>
      <c r="W637" s="40">
        <v>9.9990099990099994E-3</v>
      </c>
    </row>
    <row r="638" spans="1:23" x14ac:dyDescent="0.2">
      <c r="A638" s="14" t="s">
        <v>17</v>
      </c>
      <c r="B638" s="14" t="s">
        <v>443</v>
      </c>
      <c r="C638" s="15" t="s">
        <v>305</v>
      </c>
      <c r="D638" s="35">
        <v>11</v>
      </c>
      <c r="E638" s="35">
        <v>13</v>
      </c>
      <c r="F638">
        <v>1715.64</v>
      </c>
      <c r="G638">
        <f>F638-Dashboard!$B$2</f>
        <v>1702.5707500000001</v>
      </c>
      <c r="H638">
        <f>2^(LOG(G638/Dashboard!$C$2,2)/LOG(Dashboard!$D$2/Dashboard!$C$2,2))-1</f>
        <v>-0.71718811778935776</v>
      </c>
      <c r="I638" s="14" t="s">
        <v>55</v>
      </c>
      <c r="K638" s="17">
        <v>49.005049005049997</v>
      </c>
      <c r="Q638" s="32">
        <v>1.8810018810019999</v>
      </c>
      <c r="T638" s="39">
        <v>356.8</v>
      </c>
      <c r="V638" s="35">
        <v>40404</v>
      </c>
      <c r="W638" s="40">
        <v>9.9990099990099994E-3</v>
      </c>
    </row>
    <row r="639" spans="1:23" x14ac:dyDescent="0.2">
      <c r="A639" s="14" t="s">
        <v>17</v>
      </c>
      <c r="B639" s="14" t="s">
        <v>443</v>
      </c>
      <c r="C639" s="15" t="s">
        <v>306</v>
      </c>
      <c r="D639" s="35">
        <v>11</v>
      </c>
      <c r="E639" s="35">
        <v>14</v>
      </c>
      <c r="F639">
        <v>1881.9760000000001</v>
      </c>
      <c r="G639">
        <f>F639-Dashboard!$B$2</f>
        <v>1868.9067500000001</v>
      </c>
      <c r="H639">
        <f>2^(LOG(G639/Dashboard!$C$2,2)/LOG(Dashboard!$D$2/Dashboard!$C$2,2))-1</f>
        <v>-0.70122346592228102</v>
      </c>
      <c r="I639" s="14" t="s">
        <v>55</v>
      </c>
      <c r="K639" s="17">
        <v>49.005049005049997</v>
      </c>
      <c r="Q639" s="32">
        <v>1.8810018810019999</v>
      </c>
      <c r="T639" s="39">
        <v>356.8</v>
      </c>
      <c r="V639" s="35">
        <v>40404</v>
      </c>
      <c r="W639" s="40">
        <v>9.9990099990099994E-3</v>
      </c>
    </row>
    <row r="640" spans="1:23" x14ac:dyDescent="0.2">
      <c r="A640" s="14" t="s">
        <v>17</v>
      </c>
      <c r="B640" s="14" t="s">
        <v>443</v>
      </c>
      <c r="C640" s="15" t="s">
        <v>307</v>
      </c>
      <c r="D640" s="35">
        <v>11</v>
      </c>
      <c r="E640" s="35">
        <v>15</v>
      </c>
      <c r="F640">
        <v>18510.849999999999</v>
      </c>
      <c r="G640">
        <f>F640-Dashboard!$B$2</f>
        <v>18497.780749999998</v>
      </c>
      <c r="H640">
        <f>2^(LOG(G640/Dashboard!$C$2,2)/LOG(Dashboard!$D$2/Dashboard!$C$2,2))-1</f>
        <v>0.15300039243080321</v>
      </c>
      <c r="I640" s="22" t="s">
        <v>60</v>
      </c>
      <c r="J640" s="23">
        <v>1.8810018810019999</v>
      </c>
      <c r="R640" s="23">
        <v>1.8810018810019999</v>
      </c>
      <c r="T640" s="39">
        <v>396.4</v>
      </c>
      <c r="V640" s="35">
        <v>40404</v>
      </c>
      <c r="W640" s="40">
        <v>9.9990099990099994E-3</v>
      </c>
    </row>
    <row r="641" spans="1:23" x14ac:dyDescent="0.2">
      <c r="A641" s="14" t="s">
        <v>17</v>
      </c>
      <c r="B641" s="14" t="s">
        <v>443</v>
      </c>
      <c r="C641" s="15" t="s">
        <v>308</v>
      </c>
      <c r="D641" s="35">
        <v>11</v>
      </c>
      <c r="E641" s="35">
        <v>16</v>
      </c>
      <c r="F641">
        <v>26642.32</v>
      </c>
      <c r="G641">
        <f>F641-Dashboard!$B$2</f>
        <v>26629.250749999999</v>
      </c>
      <c r="H641">
        <f>2^(LOG(G641/Dashboard!$C$2,2)/LOG(Dashboard!$D$2/Dashboard!$C$2,2))-1</f>
        <v>0.42906056153765748</v>
      </c>
      <c r="I641" s="22" t="s">
        <v>60</v>
      </c>
      <c r="J641" s="23">
        <v>1.8810018810019999</v>
      </c>
      <c r="R641" s="23">
        <v>1.8810018810019999</v>
      </c>
      <c r="T641" s="39">
        <v>396.4</v>
      </c>
      <c r="V641" s="35">
        <v>40404</v>
      </c>
      <c r="W641" s="40">
        <v>9.9990099990099994E-3</v>
      </c>
    </row>
    <row r="642" spans="1:23" x14ac:dyDescent="0.2">
      <c r="A642" s="14" t="s">
        <v>17</v>
      </c>
      <c r="B642" s="14" t="s">
        <v>443</v>
      </c>
      <c r="C642" s="15" t="s">
        <v>309</v>
      </c>
      <c r="D642" s="35">
        <v>11</v>
      </c>
      <c r="E642" s="35">
        <v>17</v>
      </c>
      <c r="F642">
        <v>7575.4290000000001</v>
      </c>
      <c r="G642">
        <f>F642-Dashboard!$B$2</f>
        <v>7562.3597500000005</v>
      </c>
      <c r="H642">
        <f>2^(LOG(G642/Dashboard!$C$2,2)/LOG(Dashboard!$D$2/Dashboard!$C$2,2))-1</f>
        <v>-0.31926130700378363</v>
      </c>
      <c r="I642" s="14" t="s">
        <v>55</v>
      </c>
      <c r="P642" s="29">
        <v>1.8810018810019999</v>
      </c>
      <c r="R642" s="23">
        <v>1.8810018810019999</v>
      </c>
      <c r="T642" s="39">
        <v>388.8</v>
      </c>
      <c r="V642" s="35">
        <v>40404</v>
      </c>
      <c r="W642" s="40">
        <v>9.9990099990099994E-3</v>
      </c>
    </row>
    <row r="643" spans="1:23" x14ac:dyDescent="0.2">
      <c r="A643" s="14" t="s">
        <v>17</v>
      </c>
      <c r="B643" s="14" t="s">
        <v>443</v>
      </c>
      <c r="C643" s="15" t="s">
        <v>310</v>
      </c>
      <c r="D643" s="35">
        <v>11</v>
      </c>
      <c r="E643" s="35">
        <v>18</v>
      </c>
      <c r="F643">
        <v>3139.0030000000002</v>
      </c>
      <c r="G643">
        <f>F643-Dashboard!$B$2</f>
        <v>3125.9337500000001</v>
      </c>
      <c r="H643">
        <f>2^(LOG(G643/Dashboard!$C$2,2)/LOG(Dashboard!$D$2/Dashboard!$C$2,2))-1</f>
        <v>-0.59547052124908539</v>
      </c>
      <c r="I643" s="14" t="s">
        <v>55</v>
      </c>
      <c r="P643" s="29">
        <v>1.8810018810019999</v>
      </c>
      <c r="R643" s="23">
        <v>1.8810018810019999</v>
      </c>
      <c r="T643" s="39">
        <v>388.8</v>
      </c>
      <c r="V643" s="35">
        <v>40404</v>
      </c>
      <c r="W643" s="40">
        <v>9.9990099990099994E-3</v>
      </c>
    </row>
    <row r="644" spans="1:23" x14ac:dyDescent="0.2">
      <c r="A644" s="14" t="s">
        <v>17</v>
      </c>
      <c r="B644" s="14" t="s">
        <v>443</v>
      </c>
      <c r="C644" s="15" t="s">
        <v>311</v>
      </c>
      <c r="D644" s="35">
        <v>11</v>
      </c>
      <c r="E644" s="35">
        <v>19</v>
      </c>
      <c r="F644">
        <v>2827.7170000000001</v>
      </c>
      <c r="G644">
        <f>F644-Dashboard!$B$2</f>
        <v>2814.6477500000001</v>
      </c>
      <c r="H644">
        <f>2^(LOG(G644/Dashboard!$C$2,2)/LOG(Dashboard!$D$2/Dashboard!$C$2,2))-1</f>
        <v>-0.61971200871706356</v>
      </c>
      <c r="I644" s="14" t="s">
        <v>55</v>
      </c>
      <c r="R644" s="23">
        <v>1.8810018810019999</v>
      </c>
      <c r="S644" s="28">
        <v>1.8810018810019999</v>
      </c>
      <c r="T644" s="39">
        <v>388.8</v>
      </c>
      <c r="V644" s="35">
        <v>40404</v>
      </c>
      <c r="W644" s="40">
        <v>9.9990099990099994E-3</v>
      </c>
    </row>
    <row r="645" spans="1:23" x14ac:dyDescent="0.2">
      <c r="A645" s="14" t="s">
        <v>17</v>
      </c>
      <c r="B645" s="14" t="s">
        <v>443</v>
      </c>
      <c r="C645" s="15" t="s">
        <v>312</v>
      </c>
      <c r="D645" s="35">
        <v>11</v>
      </c>
      <c r="E645" s="35">
        <v>20</v>
      </c>
      <c r="F645">
        <v>2243.163</v>
      </c>
      <c r="G645">
        <f>F645-Dashboard!$B$2</f>
        <v>2230.09375</v>
      </c>
      <c r="H645">
        <f>2^(LOG(G645/Dashboard!$C$2,2)/LOG(Dashboard!$D$2/Dashboard!$C$2,2))-1</f>
        <v>-0.66844733531636846</v>
      </c>
      <c r="I645" s="14" t="s">
        <v>55</v>
      </c>
      <c r="R645" s="23">
        <v>1.8810018810019999</v>
      </c>
      <c r="S645" s="28">
        <v>1.8810018810019999</v>
      </c>
      <c r="T645" s="39">
        <v>388.8</v>
      </c>
      <c r="V645" s="35">
        <v>40404</v>
      </c>
      <c r="W645" s="40">
        <v>9.9990099990099994E-3</v>
      </c>
    </row>
    <row r="646" spans="1:23" x14ac:dyDescent="0.2">
      <c r="A646" s="14" t="s">
        <v>17</v>
      </c>
      <c r="B646" s="14" t="s">
        <v>443</v>
      </c>
      <c r="C646" s="15" t="s">
        <v>313</v>
      </c>
      <c r="D646" s="35">
        <v>11</v>
      </c>
      <c r="E646" s="35">
        <v>21</v>
      </c>
      <c r="F646">
        <v>2345.3409999999999</v>
      </c>
      <c r="G646">
        <f>F646-Dashboard!$B$2</f>
        <v>2332.2717499999999</v>
      </c>
      <c r="H646">
        <f>2^(LOG(G646/Dashboard!$C$2,2)/LOG(Dashboard!$D$2/Dashboard!$C$2,2))-1</f>
        <v>-0.65958055034298146</v>
      </c>
      <c r="I646" s="33" t="s">
        <v>265</v>
      </c>
      <c r="J646" s="28">
        <v>1.8810018810019999</v>
      </c>
      <c r="S646" s="28">
        <v>1.8810018810019999</v>
      </c>
      <c r="T646" s="39">
        <v>396.4</v>
      </c>
      <c r="V646" s="35">
        <v>40404</v>
      </c>
      <c r="W646" s="40">
        <v>9.9990099990099994E-3</v>
      </c>
    </row>
    <row r="647" spans="1:23" x14ac:dyDescent="0.2">
      <c r="A647" s="14" t="s">
        <v>17</v>
      </c>
      <c r="B647" s="14" t="s">
        <v>443</v>
      </c>
      <c r="C647" s="15" t="s">
        <v>314</v>
      </c>
      <c r="D647" s="35">
        <v>11</v>
      </c>
      <c r="E647" s="35">
        <v>22</v>
      </c>
      <c r="F647">
        <v>2269.3020000000001</v>
      </c>
      <c r="G647">
        <f>F647-Dashboard!$B$2</f>
        <v>2256.2327500000001</v>
      </c>
      <c r="H647">
        <f>2^(LOG(G647/Dashboard!$C$2,2)/LOG(Dashboard!$D$2/Dashboard!$C$2,2))-1</f>
        <v>-0.66616343443769133</v>
      </c>
      <c r="I647" s="33" t="s">
        <v>265</v>
      </c>
      <c r="J647" s="28">
        <v>1.8810018810019999</v>
      </c>
      <c r="S647" s="28">
        <v>1.8810018810019999</v>
      </c>
      <c r="T647" s="39">
        <v>396.4</v>
      </c>
      <c r="V647" s="35">
        <v>40404</v>
      </c>
      <c r="W647" s="40">
        <v>9.9990099990099994E-3</v>
      </c>
    </row>
    <row r="648" spans="1:23" x14ac:dyDescent="0.2">
      <c r="A648" s="14" t="s">
        <v>17</v>
      </c>
      <c r="B648" s="14" t="s">
        <v>443</v>
      </c>
      <c r="C648" s="15" t="s">
        <v>315</v>
      </c>
      <c r="D648" s="35">
        <v>11</v>
      </c>
      <c r="E648" s="35">
        <v>23</v>
      </c>
      <c r="F648">
        <v>3281.5770000000002</v>
      </c>
      <c r="G648">
        <f>F648-Dashboard!$B$2</f>
        <v>3268.5077500000002</v>
      </c>
      <c r="H648">
        <f>2^(LOG(G648/Dashboard!$C$2,2)/LOG(Dashboard!$D$2/Dashboard!$C$2,2))-1</f>
        <v>-0.58470071098751952</v>
      </c>
      <c r="I648" s="14" t="s">
        <v>55</v>
      </c>
      <c r="P648" s="29">
        <v>1.8810018810019999</v>
      </c>
      <c r="S648" s="28">
        <v>1.8810018810019999</v>
      </c>
      <c r="T648" s="39">
        <v>388.8</v>
      </c>
      <c r="V648" s="35">
        <v>40404</v>
      </c>
      <c r="W648" s="40">
        <v>9.9990099990099994E-3</v>
      </c>
    </row>
    <row r="649" spans="1:23" x14ac:dyDescent="0.2">
      <c r="A649" s="14" t="s">
        <v>17</v>
      </c>
      <c r="B649" s="14" t="s">
        <v>443</v>
      </c>
      <c r="C649" s="15" t="s">
        <v>316</v>
      </c>
      <c r="D649" s="35">
        <v>11</v>
      </c>
      <c r="E649" s="35">
        <v>24</v>
      </c>
      <c r="F649">
        <v>2476.0340000000001</v>
      </c>
      <c r="G649">
        <f>F649-Dashboard!$B$2</f>
        <v>2462.9647500000001</v>
      </c>
      <c r="H649">
        <f>2^(LOG(G649/Dashboard!$C$2,2)/LOG(Dashboard!$D$2/Dashboard!$C$2,2))-1</f>
        <v>-0.64846866067268061</v>
      </c>
      <c r="I649" s="14" t="s">
        <v>55</v>
      </c>
      <c r="P649" s="29">
        <v>1.8810018810019999</v>
      </c>
      <c r="S649" s="28">
        <v>1.8810018810019999</v>
      </c>
      <c r="T649" s="39">
        <v>388.8</v>
      </c>
      <c r="V649" s="35">
        <v>40404</v>
      </c>
      <c r="W649" s="40">
        <v>9.9990099990099994E-3</v>
      </c>
    </row>
    <row r="650" spans="1:23" x14ac:dyDescent="0.2">
      <c r="A650" s="14" t="s">
        <v>17</v>
      </c>
      <c r="B650" s="14" t="s">
        <v>443</v>
      </c>
      <c r="C650" s="15" t="s">
        <v>317</v>
      </c>
      <c r="D650" s="35">
        <v>12</v>
      </c>
      <c r="E650" s="35">
        <v>1</v>
      </c>
      <c r="F650">
        <v>23624.5</v>
      </c>
      <c r="G650">
        <f>F650-Dashboard!$B$2</f>
        <v>23611.43075</v>
      </c>
      <c r="H650">
        <f>2^(LOG(G650/Dashboard!$C$2,2)/LOG(Dashboard!$D$2/Dashboard!$C$2,2))-1</f>
        <v>0.33130399969370616</v>
      </c>
      <c r="I650" s="14" t="s">
        <v>55</v>
      </c>
      <c r="N650" s="25">
        <v>0.5742005742006</v>
      </c>
      <c r="O650" s="27">
        <v>0.5742005742006</v>
      </c>
      <c r="T650" s="39">
        <v>399.2</v>
      </c>
      <c r="V650" s="35">
        <v>40404</v>
      </c>
      <c r="W650" s="40">
        <v>9.9950499950499996E-3</v>
      </c>
    </row>
    <row r="651" spans="1:23" x14ac:dyDescent="0.2">
      <c r="A651" s="14" t="s">
        <v>17</v>
      </c>
      <c r="B651" s="14" t="s">
        <v>443</v>
      </c>
      <c r="C651" s="15" t="s">
        <v>318</v>
      </c>
      <c r="D651" s="35">
        <v>12</v>
      </c>
      <c r="E651" s="35">
        <v>2</v>
      </c>
      <c r="F651">
        <v>18408.669999999998</v>
      </c>
      <c r="G651">
        <f>F651-Dashboard!$B$2</f>
        <v>18395.600749999998</v>
      </c>
      <c r="H651">
        <f>2^(LOG(G651/Dashboard!$C$2,2)/LOG(Dashboard!$D$2/Dashboard!$C$2,2))-1</f>
        <v>0.14924401026349621</v>
      </c>
      <c r="I651" s="14" t="s">
        <v>55</v>
      </c>
      <c r="N651" s="25">
        <v>0.5742005742006</v>
      </c>
      <c r="O651" s="27">
        <v>0.5742005742006</v>
      </c>
      <c r="T651" s="39">
        <v>399.2</v>
      </c>
      <c r="V651" s="35">
        <v>40404</v>
      </c>
      <c r="W651" s="40">
        <v>9.9950499950499996E-3</v>
      </c>
    </row>
    <row r="652" spans="1:23" x14ac:dyDescent="0.2">
      <c r="A652" s="14" t="s">
        <v>17</v>
      </c>
      <c r="B652" s="14" t="s">
        <v>443</v>
      </c>
      <c r="C652" s="15" t="s">
        <v>319</v>
      </c>
      <c r="D652" s="35">
        <v>12</v>
      </c>
      <c r="E652" s="35">
        <v>3</v>
      </c>
      <c r="F652">
        <v>64426.79</v>
      </c>
      <c r="G652">
        <f>F652-Dashboard!$B$2</f>
        <v>64413.72075</v>
      </c>
      <c r="H652">
        <f>2^(LOG(G652/Dashboard!$C$2,2)/LOG(Dashboard!$D$2/Dashboard!$C$2,2))-1</f>
        <v>1.404621098268799</v>
      </c>
      <c r="I652" s="14" t="s">
        <v>55</v>
      </c>
      <c r="N652" s="25">
        <v>0.5742005742006</v>
      </c>
      <c r="P652" s="29">
        <v>0.5742005742006</v>
      </c>
      <c r="T652" s="39">
        <v>399.2</v>
      </c>
      <c r="V652" s="35">
        <v>40404</v>
      </c>
      <c r="W652" s="40">
        <v>9.9950499950499996E-3</v>
      </c>
    </row>
    <row r="653" spans="1:23" x14ac:dyDescent="0.2">
      <c r="A653" s="14" t="s">
        <v>17</v>
      </c>
      <c r="B653" s="14" t="s">
        <v>443</v>
      </c>
      <c r="C653" s="15" t="s">
        <v>320</v>
      </c>
      <c r="D653" s="35">
        <v>12</v>
      </c>
      <c r="E653" s="35">
        <v>4</v>
      </c>
      <c r="F653">
        <v>52754.73</v>
      </c>
      <c r="G653">
        <f>F653-Dashboard!$B$2</f>
        <v>52741.660750000003</v>
      </c>
      <c r="H653">
        <f>2^(LOG(G653/Dashboard!$C$2,2)/LOG(Dashboard!$D$2/Dashboard!$C$2,2))-1</f>
        <v>1.137454977288781</v>
      </c>
      <c r="I653" s="14" t="s">
        <v>55</v>
      </c>
      <c r="N653" s="25">
        <v>0.5742005742006</v>
      </c>
      <c r="P653" s="29">
        <v>0.5742005742006</v>
      </c>
      <c r="T653" s="39">
        <v>399.2</v>
      </c>
      <c r="V653" s="35">
        <v>40404</v>
      </c>
      <c r="W653" s="40">
        <v>9.9950499950499996E-3</v>
      </c>
    </row>
    <row r="654" spans="1:23" x14ac:dyDescent="0.2">
      <c r="A654" s="14" t="s">
        <v>17</v>
      </c>
      <c r="B654" s="14" t="s">
        <v>443</v>
      </c>
      <c r="C654" s="15" t="s">
        <v>321</v>
      </c>
      <c r="D654" s="35">
        <v>12</v>
      </c>
      <c r="E654" s="35">
        <v>5</v>
      </c>
      <c r="F654">
        <v>81369.33</v>
      </c>
      <c r="G654">
        <f>F654-Dashboard!$B$2</f>
        <v>81356.260750000001</v>
      </c>
      <c r="H654">
        <f>2^(LOG(G654/Dashboard!$C$2,2)/LOG(Dashboard!$D$2/Dashboard!$C$2,2))-1</f>
        <v>1.7592455285136102</v>
      </c>
      <c r="I654" s="30" t="s">
        <v>247</v>
      </c>
      <c r="J654" s="29">
        <v>0.5742005742006</v>
      </c>
      <c r="P654" s="29">
        <v>0.5742005742006</v>
      </c>
      <c r="T654" s="39">
        <v>401.6</v>
      </c>
      <c r="V654" s="35">
        <v>40404</v>
      </c>
      <c r="W654" s="40">
        <v>9.9970299970299995E-3</v>
      </c>
    </row>
    <row r="655" spans="1:23" x14ac:dyDescent="0.2">
      <c r="A655" s="14" t="s">
        <v>17</v>
      </c>
      <c r="B655" s="14" t="s">
        <v>443</v>
      </c>
      <c r="C655" s="15" t="s">
        <v>322</v>
      </c>
      <c r="D655" s="35">
        <v>12</v>
      </c>
      <c r="E655" s="35">
        <v>6</v>
      </c>
      <c r="F655">
        <v>49675.14</v>
      </c>
      <c r="G655">
        <f>F655-Dashboard!$B$2</f>
        <v>49662.070749999999</v>
      </c>
      <c r="H655">
        <f>2^(LOG(G655/Dashboard!$C$2,2)/LOG(Dashboard!$D$2/Dashboard!$C$2,2))-1</f>
        <v>1.0630226680911488</v>
      </c>
      <c r="I655" s="30" t="s">
        <v>247</v>
      </c>
      <c r="J655" s="29">
        <v>0.5742005742006</v>
      </c>
      <c r="P655" s="29">
        <v>0.5742005742006</v>
      </c>
      <c r="T655" s="39">
        <v>401.6</v>
      </c>
      <c r="V655" s="35">
        <v>40404</v>
      </c>
      <c r="W655" s="40">
        <v>9.9970299970299995E-3</v>
      </c>
    </row>
    <row r="656" spans="1:23" x14ac:dyDescent="0.2">
      <c r="A656" s="14" t="s">
        <v>17</v>
      </c>
      <c r="B656" s="14" t="s">
        <v>443</v>
      </c>
      <c r="C656" s="15" t="s">
        <v>323</v>
      </c>
      <c r="D656" s="35">
        <v>12</v>
      </c>
      <c r="E656" s="35">
        <v>7</v>
      </c>
      <c r="F656">
        <v>13627.69</v>
      </c>
      <c r="G656">
        <f>F656-Dashboard!$B$2</f>
        <v>13614.62075</v>
      </c>
      <c r="H656">
        <f>2^(LOG(G656/Dashboard!$C$2,2)/LOG(Dashboard!$D$2/Dashboard!$C$2,2))-1</f>
        <v>-3.7479616064774568E-2</v>
      </c>
      <c r="I656" s="14" t="s">
        <v>55</v>
      </c>
      <c r="O656" s="27">
        <v>0.5742005742006</v>
      </c>
      <c r="P656" s="29">
        <v>0.5742005742006</v>
      </c>
      <c r="T656" s="39">
        <v>399.2</v>
      </c>
      <c r="V656" s="35">
        <v>40404</v>
      </c>
      <c r="W656" s="40">
        <v>9.9950499950499996E-3</v>
      </c>
    </row>
    <row r="657" spans="1:23" x14ac:dyDescent="0.2">
      <c r="A657" s="14" t="s">
        <v>17</v>
      </c>
      <c r="B657" s="14" t="s">
        <v>443</v>
      </c>
      <c r="C657" s="15" t="s">
        <v>324</v>
      </c>
      <c r="D657" s="35">
        <v>12</v>
      </c>
      <c r="E657" s="35">
        <v>8</v>
      </c>
      <c r="F657">
        <v>12705.72</v>
      </c>
      <c r="G657">
        <f>F657-Dashboard!$B$2</f>
        <v>12692.650749999999</v>
      </c>
      <c r="H657">
        <f>2^(LOG(G657/Dashboard!$C$2,2)/LOG(Dashboard!$D$2/Dashboard!$C$2,2))-1</f>
        <v>-7.6430709284807663E-2</v>
      </c>
      <c r="I657" s="14" t="s">
        <v>55</v>
      </c>
      <c r="O657" s="27">
        <v>0.5742005742006</v>
      </c>
      <c r="P657" s="29">
        <v>0.5742005742006</v>
      </c>
      <c r="T657" s="39">
        <v>399.2</v>
      </c>
      <c r="V657" s="35">
        <v>40404</v>
      </c>
      <c r="W657" s="40">
        <v>9.9950499950499996E-3</v>
      </c>
    </row>
    <row r="658" spans="1:23" x14ac:dyDescent="0.2">
      <c r="A658" s="14" t="s">
        <v>17</v>
      </c>
      <c r="B658" s="14" t="s">
        <v>443</v>
      </c>
      <c r="C658" s="15" t="s">
        <v>325</v>
      </c>
      <c r="D658" s="35">
        <v>12</v>
      </c>
      <c r="E658" s="35">
        <v>9</v>
      </c>
      <c r="F658">
        <v>2492.6680000000001</v>
      </c>
      <c r="G658">
        <f>F658-Dashboard!$B$2</f>
        <v>2479.5987500000001</v>
      </c>
      <c r="H658">
        <f>2^(LOG(G658/Dashboard!$C$2,2)/LOG(Dashboard!$D$2/Dashboard!$C$2,2))-1</f>
        <v>-0.64707196545455714</v>
      </c>
      <c r="I658" s="31" t="s">
        <v>252</v>
      </c>
      <c r="J658" s="32">
        <v>0.5742005742006</v>
      </c>
      <c r="Q658" s="32">
        <v>0.5742005742006</v>
      </c>
      <c r="T658" s="39">
        <v>401.6</v>
      </c>
      <c r="V658" s="35">
        <v>40404</v>
      </c>
      <c r="W658" s="40">
        <v>9.9970299970299995E-3</v>
      </c>
    </row>
    <row r="659" spans="1:23" x14ac:dyDescent="0.2">
      <c r="A659" s="14" t="s">
        <v>17</v>
      </c>
      <c r="B659" s="14" t="s">
        <v>443</v>
      </c>
      <c r="C659" s="15" t="s">
        <v>326</v>
      </c>
      <c r="D659" s="35">
        <v>12</v>
      </c>
      <c r="E659" s="35">
        <v>10</v>
      </c>
      <c r="F659">
        <v>2713.6570000000002</v>
      </c>
      <c r="G659">
        <f>F659-Dashboard!$B$2</f>
        <v>2700.5877500000001</v>
      </c>
      <c r="H659">
        <f>2^(LOG(G659/Dashboard!$C$2,2)/LOG(Dashboard!$D$2/Dashboard!$C$2,2))-1</f>
        <v>-0.62886773543209551</v>
      </c>
      <c r="I659" s="31" t="s">
        <v>252</v>
      </c>
      <c r="J659" s="32">
        <v>0.5742005742006</v>
      </c>
      <c r="Q659" s="32">
        <v>0.5742005742006</v>
      </c>
      <c r="T659" s="39">
        <v>401.6</v>
      </c>
      <c r="V659" s="35">
        <v>40404</v>
      </c>
      <c r="W659" s="40">
        <v>9.9970299970299995E-3</v>
      </c>
    </row>
    <row r="660" spans="1:23" x14ac:dyDescent="0.2">
      <c r="A660" s="14" t="s">
        <v>17</v>
      </c>
      <c r="B660" s="14" t="s">
        <v>443</v>
      </c>
      <c r="C660" s="15" t="s">
        <v>327</v>
      </c>
      <c r="D660" s="35">
        <v>12</v>
      </c>
      <c r="E660" s="35">
        <v>11</v>
      </c>
      <c r="F660">
        <v>1777.422</v>
      </c>
      <c r="G660">
        <f>F660-Dashboard!$B$2</f>
        <v>1764.35275</v>
      </c>
      <c r="H660">
        <f>2^(LOG(G660/Dashboard!$C$2,2)/LOG(Dashboard!$D$2/Dashboard!$C$2,2))-1</f>
        <v>-0.71118662458002069</v>
      </c>
      <c r="I660" s="14" t="s">
        <v>55</v>
      </c>
      <c r="M660" s="21">
        <v>6.4350064350059993E-2</v>
      </c>
      <c r="Q660" s="32">
        <v>0.5742005742006</v>
      </c>
      <c r="T660" s="39">
        <v>400.4</v>
      </c>
      <c r="V660" s="35">
        <v>40404</v>
      </c>
      <c r="W660" s="40">
        <v>9.9995049995050007E-3</v>
      </c>
    </row>
    <row r="661" spans="1:23" x14ac:dyDescent="0.2">
      <c r="A661" s="14" t="s">
        <v>17</v>
      </c>
      <c r="B661" s="14" t="s">
        <v>443</v>
      </c>
      <c r="C661" s="15" t="s">
        <v>328</v>
      </c>
      <c r="D661" s="35">
        <v>12</v>
      </c>
      <c r="E661" s="35">
        <v>12</v>
      </c>
      <c r="F661">
        <v>1874.847</v>
      </c>
      <c r="G661">
        <f>F661-Dashboard!$B$2</f>
        <v>1861.77775</v>
      </c>
      <c r="H661">
        <f>2^(LOG(G661/Dashboard!$C$2,2)/LOG(Dashboard!$D$2/Dashboard!$C$2,2))-1</f>
        <v>-0.70189540279061202</v>
      </c>
      <c r="I661" s="14" t="s">
        <v>55</v>
      </c>
      <c r="M661" s="21">
        <v>6.4350064350059993E-2</v>
      </c>
      <c r="Q661" s="32">
        <v>0.5742005742006</v>
      </c>
      <c r="T661" s="39">
        <v>400.4</v>
      </c>
      <c r="V661" s="35">
        <v>40404</v>
      </c>
      <c r="W661" s="40">
        <v>9.9995049995050007E-3</v>
      </c>
    </row>
    <row r="662" spans="1:23" x14ac:dyDescent="0.2">
      <c r="A662" s="14" t="s">
        <v>17</v>
      </c>
      <c r="B662" s="14" t="s">
        <v>443</v>
      </c>
      <c r="C662" s="15" t="s">
        <v>329</v>
      </c>
      <c r="D662" s="35">
        <v>12</v>
      </c>
      <c r="E662" s="35">
        <v>13</v>
      </c>
      <c r="F662">
        <v>2167.1239999999998</v>
      </c>
      <c r="G662">
        <f>F662-Dashboard!$B$2</f>
        <v>2154.0547499999998</v>
      </c>
      <c r="H662">
        <f>2^(LOG(G662/Dashboard!$C$2,2)/LOG(Dashboard!$D$2/Dashboard!$C$2,2))-1</f>
        <v>-0.67515462459102649</v>
      </c>
      <c r="I662" s="14" t="s">
        <v>55</v>
      </c>
      <c r="K662" s="17">
        <v>10.89001089001</v>
      </c>
      <c r="Q662" s="32">
        <v>0.5742005742006</v>
      </c>
      <c r="T662" s="39">
        <v>392.8</v>
      </c>
      <c r="V662" s="35">
        <v>40404</v>
      </c>
      <c r="W662" s="40">
        <v>9.9970299970299995E-3</v>
      </c>
    </row>
    <row r="663" spans="1:23" x14ac:dyDescent="0.2">
      <c r="A663" s="14" t="s">
        <v>17</v>
      </c>
      <c r="B663" s="14" t="s">
        <v>443</v>
      </c>
      <c r="C663" s="15" t="s">
        <v>330</v>
      </c>
      <c r="D663" s="35">
        <v>12</v>
      </c>
      <c r="E663" s="35">
        <v>14</v>
      </c>
      <c r="F663">
        <v>2274.0540000000001</v>
      </c>
      <c r="G663">
        <f>F663-Dashboard!$B$2</f>
        <v>2260.9847500000001</v>
      </c>
      <c r="H663">
        <f>2^(LOG(G663/Dashboard!$C$2,2)/LOG(Dashboard!$D$2/Dashboard!$C$2,2))-1</f>
        <v>-0.66574939772808484</v>
      </c>
      <c r="I663" s="14" t="s">
        <v>55</v>
      </c>
      <c r="K663" s="17">
        <v>10.89001089001</v>
      </c>
      <c r="Q663" s="32">
        <v>0.5742005742006</v>
      </c>
      <c r="T663" s="39">
        <v>392.8</v>
      </c>
      <c r="V663" s="35">
        <v>40404</v>
      </c>
      <c r="W663" s="40">
        <v>9.9970299970299995E-3</v>
      </c>
    </row>
    <row r="664" spans="1:23" x14ac:dyDescent="0.2">
      <c r="A664" s="14" t="s">
        <v>17</v>
      </c>
      <c r="B664" s="14" t="s">
        <v>443</v>
      </c>
      <c r="C664" s="15" t="s">
        <v>331</v>
      </c>
      <c r="D664" s="35">
        <v>12</v>
      </c>
      <c r="E664" s="35">
        <v>15</v>
      </c>
      <c r="F664">
        <v>13283.14</v>
      </c>
      <c r="G664">
        <f>F664-Dashboard!$B$2</f>
        <v>13270.070749999999</v>
      </c>
      <c r="H664">
        <f>2^(LOG(G664/Dashboard!$C$2,2)/LOG(Dashboard!$D$2/Dashboard!$C$2,2))-1</f>
        <v>-5.1905289979454317E-2</v>
      </c>
      <c r="I664" s="22" t="s">
        <v>60</v>
      </c>
      <c r="J664" s="23">
        <v>0.5742005742006</v>
      </c>
      <c r="R664" s="23">
        <v>0.5742005742006</v>
      </c>
      <c r="T664" s="39">
        <v>401.6</v>
      </c>
      <c r="V664" s="35">
        <v>40404</v>
      </c>
      <c r="W664" s="40">
        <v>9.9970299970299995E-3</v>
      </c>
    </row>
    <row r="665" spans="1:23" x14ac:dyDescent="0.2">
      <c r="A665" s="14" t="s">
        <v>17</v>
      </c>
      <c r="B665" s="14" t="s">
        <v>443</v>
      </c>
      <c r="C665" s="15" t="s">
        <v>332</v>
      </c>
      <c r="D665" s="35">
        <v>12</v>
      </c>
      <c r="E665" s="35">
        <v>16</v>
      </c>
      <c r="F665">
        <v>6962.3609999999999</v>
      </c>
      <c r="G665">
        <f>F665-Dashboard!$B$2</f>
        <v>6949.2917500000003</v>
      </c>
      <c r="H665">
        <f>2^(LOG(G665/Dashboard!$C$2,2)/LOG(Dashboard!$D$2/Dashboard!$C$2,2))-1</f>
        <v>-0.35233560812204023</v>
      </c>
      <c r="I665" s="22" t="s">
        <v>60</v>
      </c>
      <c r="J665" s="23">
        <v>0.5742005742006</v>
      </c>
      <c r="R665" s="23">
        <v>0.5742005742006</v>
      </c>
      <c r="T665" s="39">
        <v>401.6</v>
      </c>
      <c r="V665" s="35">
        <v>40404</v>
      </c>
      <c r="W665" s="40">
        <v>9.9970299970299995E-3</v>
      </c>
    </row>
    <row r="666" spans="1:23" x14ac:dyDescent="0.2">
      <c r="A666" s="14" t="s">
        <v>17</v>
      </c>
      <c r="B666" s="14" t="s">
        <v>443</v>
      </c>
      <c r="C666" s="15" t="s">
        <v>333</v>
      </c>
      <c r="D666" s="35">
        <v>12</v>
      </c>
      <c r="E666" s="35">
        <v>17</v>
      </c>
      <c r="F666">
        <v>7625.33</v>
      </c>
      <c r="G666">
        <f>F666-Dashboard!$B$2</f>
        <v>7612.2607500000004</v>
      </c>
      <c r="H666">
        <f>2^(LOG(G666/Dashboard!$C$2,2)/LOG(Dashboard!$D$2/Dashboard!$C$2,2))-1</f>
        <v>-0.31661862312935873</v>
      </c>
      <c r="I666" s="14" t="s">
        <v>55</v>
      </c>
      <c r="P666" s="29">
        <v>0.5742005742006</v>
      </c>
      <c r="R666" s="23">
        <v>0.5742005742006</v>
      </c>
      <c r="T666" s="39">
        <v>399.2</v>
      </c>
      <c r="V666" s="35">
        <v>40404</v>
      </c>
      <c r="W666" s="40">
        <v>9.9950499950499996E-3</v>
      </c>
    </row>
    <row r="667" spans="1:23" x14ac:dyDescent="0.2">
      <c r="A667" s="14" t="s">
        <v>17</v>
      </c>
      <c r="B667" s="14" t="s">
        <v>443</v>
      </c>
      <c r="C667" s="15" t="s">
        <v>334</v>
      </c>
      <c r="D667" s="35">
        <v>12</v>
      </c>
      <c r="E667" s="35">
        <v>18</v>
      </c>
      <c r="F667">
        <v>7758.3990000000003</v>
      </c>
      <c r="G667">
        <f>F667-Dashboard!$B$2</f>
        <v>7745.3297500000008</v>
      </c>
      <c r="H667">
        <f>2^(LOG(G667/Dashboard!$C$2,2)/LOG(Dashboard!$D$2/Dashboard!$C$2,2))-1</f>
        <v>-0.30960605974901745</v>
      </c>
      <c r="I667" s="14" t="s">
        <v>55</v>
      </c>
      <c r="P667" s="29">
        <v>0.5742005742006</v>
      </c>
      <c r="R667" s="23">
        <v>0.5742005742006</v>
      </c>
      <c r="T667" s="39">
        <v>399.2</v>
      </c>
      <c r="V667" s="35">
        <v>40404</v>
      </c>
      <c r="W667" s="40">
        <v>9.9950499950499996E-3</v>
      </c>
    </row>
    <row r="668" spans="1:23" x14ac:dyDescent="0.2">
      <c r="A668" s="14" t="s">
        <v>17</v>
      </c>
      <c r="B668" s="14" t="s">
        <v>443</v>
      </c>
      <c r="C668" s="15" t="s">
        <v>335</v>
      </c>
      <c r="D668" s="35">
        <v>12</v>
      </c>
      <c r="E668" s="35">
        <v>19</v>
      </c>
      <c r="F668">
        <v>1965.144</v>
      </c>
      <c r="G668">
        <f>F668-Dashboard!$B$2</f>
        <v>1952.07475</v>
      </c>
      <c r="H668">
        <f>2^(LOG(G668/Dashboard!$C$2,2)/LOG(Dashboard!$D$2/Dashboard!$C$2,2))-1</f>
        <v>-0.69346084775551353</v>
      </c>
      <c r="I668" s="14" t="s">
        <v>55</v>
      </c>
      <c r="R668" s="23">
        <v>0.5742005742006</v>
      </c>
      <c r="S668" s="28">
        <v>0.5742005742006</v>
      </c>
      <c r="T668" s="39">
        <v>399.2</v>
      </c>
      <c r="V668" s="35">
        <v>40404</v>
      </c>
      <c r="W668" s="40">
        <v>9.9950499950499996E-3</v>
      </c>
    </row>
    <row r="669" spans="1:23" x14ac:dyDescent="0.2">
      <c r="A669" s="14" t="s">
        <v>17</v>
      </c>
      <c r="B669" s="14" t="s">
        <v>443</v>
      </c>
      <c r="C669" s="15" t="s">
        <v>336</v>
      </c>
      <c r="D669" s="35">
        <v>12</v>
      </c>
      <c r="E669" s="35">
        <v>20</v>
      </c>
      <c r="F669">
        <v>2675.6379999999999</v>
      </c>
      <c r="G669">
        <f>F669-Dashboard!$B$2</f>
        <v>2662.5687499999999</v>
      </c>
      <c r="H669">
        <f>2^(LOG(G669/Dashboard!$C$2,2)/LOG(Dashboard!$D$2/Dashboard!$C$2,2))-1</f>
        <v>-0.63195471617717169</v>
      </c>
      <c r="I669" s="14" t="s">
        <v>55</v>
      </c>
      <c r="R669" s="23">
        <v>0.5742005742006</v>
      </c>
      <c r="S669" s="28">
        <v>0.5742005742006</v>
      </c>
      <c r="T669" s="39">
        <v>399.2</v>
      </c>
      <c r="V669" s="35">
        <v>40404</v>
      </c>
      <c r="W669" s="40">
        <v>9.9950499950499996E-3</v>
      </c>
    </row>
    <row r="670" spans="1:23" x14ac:dyDescent="0.2">
      <c r="A670" s="14" t="s">
        <v>17</v>
      </c>
      <c r="B670" s="14" t="s">
        <v>443</v>
      </c>
      <c r="C670" s="15" t="s">
        <v>337</v>
      </c>
      <c r="D670" s="35">
        <v>12</v>
      </c>
      <c r="E670" s="35">
        <v>21</v>
      </c>
      <c r="F670">
        <v>3231.6759999999999</v>
      </c>
      <c r="G670">
        <f>F670-Dashboard!$B$2</f>
        <v>3218.6067499999999</v>
      </c>
      <c r="H670">
        <f>2^(LOG(G670/Dashboard!$C$2,2)/LOG(Dashboard!$D$2/Dashboard!$C$2,2))-1</f>
        <v>-0.5884477739342453</v>
      </c>
      <c r="I670" s="33" t="s">
        <v>265</v>
      </c>
      <c r="J670" s="28">
        <v>0.5742005742006</v>
      </c>
      <c r="S670" s="28">
        <v>0.5742005742006</v>
      </c>
      <c r="T670" s="39">
        <v>401.6</v>
      </c>
      <c r="V670" s="35">
        <v>40404</v>
      </c>
      <c r="W670" s="40">
        <v>9.9970299970299995E-3</v>
      </c>
    </row>
    <row r="671" spans="1:23" x14ac:dyDescent="0.2">
      <c r="A671" s="14" t="s">
        <v>17</v>
      </c>
      <c r="B671" s="14" t="s">
        <v>443</v>
      </c>
      <c r="C671" s="15" t="s">
        <v>338</v>
      </c>
      <c r="D671" s="35">
        <v>12</v>
      </c>
      <c r="E671" s="35">
        <v>22</v>
      </c>
      <c r="F671">
        <v>3203.1610000000001</v>
      </c>
      <c r="G671">
        <f>F671-Dashboard!$B$2</f>
        <v>3190.09175</v>
      </c>
      <c r="H671">
        <f>2^(LOG(G671/Dashboard!$C$2,2)/LOG(Dashboard!$D$2/Dashboard!$C$2,2))-1</f>
        <v>-0.59059968165476795</v>
      </c>
      <c r="I671" s="33" t="s">
        <v>265</v>
      </c>
      <c r="J671" s="28">
        <v>0.5742005742006</v>
      </c>
      <c r="S671" s="28">
        <v>0.5742005742006</v>
      </c>
      <c r="T671" s="39">
        <v>401.6</v>
      </c>
      <c r="V671" s="35">
        <v>40404</v>
      </c>
      <c r="W671" s="40">
        <v>9.9970299970299995E-3</v>
      </c>
    </row>
    <row r="672" spans="1:23" x14ac:dyDescent="0.2">
      <c r="A672" s="14" t="s">
        <v>17</v>
      </c>
      <c r="B672" s="14" t="s">
        <v>443</v>
      </c>
      <c r="C672" s="15" t="s">
        <v>339</v>
      </c>
      <c r="D672" s="35">
        <v>12</v>
      </c>
      <c r="E672" s="35">
        <v>23</v>
      </c>
      <c r="F672">
        <v>3129.498</v>
      </c>
      <c r="G672">
        <f>F672-Dashboard!$B$2</f>
        <v>3116.42875</v>
      </c>
      <c r="H672">
        <f>2^(LOG(G672/Dashboard!$C$2,2)/LOG(Dashboard!$D$2/Dashboard!$C$2,2))-1</f>
        <v>-0.59619561525030718</v>
      </c>
      <c r="I672" s="14" t="s">
        <v>55</v>
      </c>
      <c r="P672" s="29">
        <v>0.5742005742006</v>
      </c>
      <c r="S672" s="28">
        <v>0.5742005742006</v>
      </c>
      <c r="T672" s="39">
        <v>399.2</v>
      </c>
      <c r="V672" s="35">
        <v>40404</v>
      </c>
      <c r="W672" s="40">
        <v>9.9950499950499996E-3</v>
      </c>
    </row>
    <row r="673" spans="1:23" x14ac:dyDescent="0.2">
      <c r="A673" s="14" t="s">
        <v>17</v>
      </c>
      <c r="B673" s="14" t="s">
        <v>443</v>
      </c>
      <c r="C673" s="15" t="s">
        <v>340</v>
      </c>
      <c r="D673" s="35">
        <v>12</v>
      </c>
      <c r="E673" s="35">
        <v>24</v>
      </c>
      <c r="F673">
        <v>3687.913</v>
      </c>
      <c r="G673">
        <f>F673-Dashboard!$B$2</f>
        <v>3674.84375</v>
      </c>
      <c r="H673">
        <f>2^(LOG(G673/Dashboard!$C$2,2)/LOG(Dashboard!$D$2/Dashboard!$C$2,2))-1</f>
        <v>-0.55501960267922201</v>
      </c>
      <c r="I673" s="14" t="s">
        <v>55</v>
      </c>
      <c r="P673" s="29">
        <v>0.5742005742006</v>
      </c>
      <c r="S673" s="28">
        <v>0.5742005742006</v>
      </c>
      <c r="T673" s="39">
        <v>399.2</v>
      </c>
      <c r="V673" s="35">
        <v>40404</v>
      </c>
      <c r="W673" s="40">
        <v>9.9950499950499996E-3</v>
      </c>
    </row>
    <row r="674" spans="1:23" x14ac:dyDescent="0.2">
      <c r="A674" s="14" t="s">
        <v>17</v>
      </c>
      <c r="B674" s="14" t="s">
        <v>443</v>
      </c>
      <c r="C674" s="15" t="s">
        <v>341</v>
      </c>
      <c r="D674" s="35">
        <v>13</v>
      </c>
      <c r="E674" s="35">
        <v>1</v>
      </c>
      <c r="F674">
        <v>33274.379999999997</v>
      </c>
      <c r="G674">
        <f>F674-Dashboard!$B$2</f>
        <v>33261.310749999997</v>
      </c>
      <c r="H674">
        <f>2^(LOG(G674/Dashboard!$C$2,2)/LOG(Dashboard!$D$2/Dashboard!$C$2,2))-1</f>
        <v>0.62909952556833826</v>
      </c>
      <c r="I674" s="14" t="s">
        <v>55</v>
      </c>
      <c r="N674" s="25">
        <v>0.17325017325020001</v>
      </c>
      <c r="O674" s="27">
        <v>0.17325017325020001</v>
      </c>
      <c r="T674" s="39">
        <v>402.4</v>
      </c>
      <c r="V674" s="35">
        <v>40404</v>
      </c>
      <c r="W674" s="40">
        <v>9.9940599940599902E-3</v>
      </c>
    </row>
    <row r="675" spans="1:23" x14ac:dyDescent="0.2">
      <c r="A675" s="14" t="s">
        <v>17</v>
      </c>
      <c r="B675" s="14" t="s">
        <v>443</v>
      </c>
      <c r="C675" s="15" t="s">
        <v>342</v>
      </c>
      <c r="D675" s="35">
        <v>13</v>
      </c>
      <c r="E675" s="35">
        <v>2</v>
      </c>
      <c r="F675">
        <v>33982.5</v>
      </c>
      <c r="G675">
        <f>F675-Dashboard!$B$2</f>
        <v>33969.43075</v>
      </c>
      <c r="H675">
        <f>2^(LOG(G675/Dashboard!$C$2,2)/LOG(Dashboard!$D$2/Dashboard!$C$2,2))-1</f>
        <v>0.6494432509286554</v>
      </c>
      <c r="I675" s="14" t="s">
        <v>55</v>
      </c>
      <c r="N675" s="25">
        <v>0.17325017325020001</v>
      </c>
      <c r="O675" s="27">
        <v>0.17325017325020001</v>
      </c>
      <c r="T675" s="39">
        <v>402.4</v>
      </c>
      <c r="V675" s="35">
        <v>40404</v>
      </c>
      <c r="W675" s="40">
        <v>9.9940599940599902E-3</v>
      </c>
    </row>
    <row r="676" spans="1:23" x14ac:dyDescent="0.2">
      <c r="A676" s="14" t="s">
        <v>17</v>
      </c>
      <c r="B676" s="14" t="s">
        <v>443</v>
      </c>
      <c r="C676" s="15" t="s">
        <v>343</v>
      </c>
      <c r="D676" s="35">
        <v>13</v>
      </c>
      <c r="E676" s="35">
        <v>3</v>
      </c>
      <c r="F676">
        <v>68276.28</v>
      </c>
      <c r="G676">
        <f>F676-Dashboard!$B$2</f>
        <v>68263.210749999998</v>
      </c>
      <c r="H676">
        <f>2^(LOG(G676/Dashboard!$C$2,2)/LOG(Dashboard!$D$2/Dashboard!$C$2,2))-1</f>
        <v>1.4882686011929511</v>
      </c>
      <c r="I676" s="14" t="s">
        <v>55</v>
      </c>
      <c r="N676" s="25">
        <v>0.17325017325020001</v>
      </c>
      <c r="P676" s="29">
        <v>0.17325017325020001</v>
      </c>
      <c r="T676" s="39">
        <v>402.4</v>
      </c>
      <c r="V676" s="35">
        <v>40404</v>
      </c>
      <c r="W676" s="40">
        <v>9.9940599940599902E-3</v>
      </c>
    </row>
    <row r="677" spans="1:23" x14ac:dyDescent="0.2">
      <c r="A677" s="14" t="s">
        <v>17</v>
      </c>
      <c r="B677" s="14" t="s">
        <v>443</v>
      </c>
      <c r="C677" s="15" t="s">
        <v>344</v>
      </c>
      <c r="D677" s="35">
        <v>13</v>
      </c>
      <c r="E677" s="35">
        <v>4</v>
      </c>
      <c r="F677">
        <v>40353.18</v>
      </c>
      <c r="G677">
        <f>F677-Dashboard!$B$2</f>
        <v>40340.11075</v>
      </c>
      <c r="H677">
        <f>2^(LOG(G677/Dashboard!$C$2,2)/LOG(Dashboard!$D$2/Dashboard!$C$2,2))-1</f>
        <v>0.82521540881882549</v>
      </c>
      <c r="I677" s="14" t="s">
        <v>55</v>
      </c>
      <c r="N677" s="25">
        <v>0.17325017325020001</v>
      </c>
      <c r="P677" s="29">
        <v>0.17325017325020001</v>
      </c>
      <c r="T677" s="39">
        <v>402.4</v>
      </c>
      <c r="V677" s="35">
        <v>40404</v>
      </c>
      <c r="W677" s="40">
        <v>9.9940599940599902E-3</v>
      </c>
    </row>
    <row r="678" spans="1:23" x14ac:dyDescent="0.2">
      <c r="A678" s="14" t="s">
        <v>17</v>
      </c>
      <c r="B678" s="14" t="s">
        <v>443</v>
      </c>
      <c r="C678" s="15" t="s">
        <v>345</v>
      </c>
      <c r="D678" s="35">
        <v>13</v>
      </c>
      <c r="E678" s="35">
        <v>5</v>
      </c>
      <c r="F678">
        <v>44340.5</v>
      </c>
      <c r="G678">
        <f>F678-Dashboard!$B$2</f>
        <v>44327.43075</v>
      </c>
      <c r="H678">
        <f>2^(LOG(G678/Dashboard!$C$2,2)/LOG(Dashboard!$D$2/Dashboard!$C$2,2))-1</f>
        <v>0.92943358504196349</v>
      </c>
      <c r="I678" s="30" t="s">
        <v>247</v>
      </c>
      <c r="J678" s="29">
        <v>0.17325017325020001</v>
      </c>
      <c r="P678" s="29">
        <v>0.17325017325020001</v>
      </c>
      <c r="T678" s="39">
        <v>403.2</v>
      </c>
      <c r="V678" s="35">
        <v>40404</v>
      </c>
      <c r="W678" s="40">
        <v>9.996534996535E-3</v>
      </c>
    </row>
    <row r="679" spans="1:23" x14ac:dyDescent="0.2">
      <c r="A679" s="14" t="s">
        <v>17</v>
      </c>
      <c r="B679" s="14" t="s">
        <v>443</v>
      </c>
      <c r="C679" s="15" t="s">
        <v>346</v>
      </c>
      <c r="D679" s="35">
        <v>13</v>
      </c>
      <c r="E679" s="35">
        <v>6</v>
      </c>
      <c r="F679">
        <v>69942.02</v>
      </c>
      <c r="G679">
        <f>F679-Dashboard!$B$2</f>
        <v>69928.950750000004</v>
      </c>
      <c r="H679">
        <f>2^(LOG(G679/Dashboard!$C$2,2)/LOG(Dashboard!$D$2/Dashboard!$C$2,2))-1</f>
        <v>1.523861227506873</v>
      </c>
      <c r="I679" s="30" t="s">
        <v>247</v>
      </c>
      <c r="J679" s="29">
        <v>0.17325017325020001</v>
      </c>
      <c r="P679" s="29">
        <v>0.17325017325020001</v>
      </c>
      <c r="T679" s="39">
        <v>403.2</v>
      </c>
      <c r="V679" s="35">
        <v>40404</v>
      </c>
      <c r="W679" s="40">
        <v>9.996534996535E-3</v>
      </c>
    </row>
    <row r="680" spans="1:23" x14ac:dyDescent="0.2">
      <c r="A680" s="14" t="s">
        <v>17</v>
      </c>
      <c r="B680" s="14" t="s">
        <v>443</v>
      </c>
      <c r="C680" s="15" t="s">
        <v>347</v>
      </c>
      <c r="D680" s="35">
        <v>13</v>
      </c>
      <c r="E680" s="35">
        <v>7</v>
      </c>
      <c r="F680">
        <v>24468.06</v>
      </c>
      <c r="G680">
        <f>F680-Dashboard!$B$2</f>
        <v>24454.990750000001</v>
      </c>
      <c r="H680">
        <f>2^(LOG(G680/Dashboard!$C$2,2)/LOG(Dashboard!$D$2/Dashboard!$C$2,2))-1</f>
        <v>0.35912191140756922</v>
      </c>
      <c r="I680" s="14" t="s">
        <v>55</v>
      </c>
      <c r="O680" s="27">
        <v>0.17325017325020001</v>
      </c>
      <c r="P680" s="29">
        <v>0.17325017325020001</v>
      </c>
      <c r="T680" s="39">
        <v>402.4</v>
      </c>
      <c r="V680" s="35">
        <v>40404</v>
      </c>
      <c r="W680" s="40">
        <v>9.9940599940599902E-3</v>
      </c>
    </row>
    <row r="681" spans="1:23" x14ac:dyDescent="0.2">
      <c r="A681" s="14" t="s">
        <v>17</v>
      </c>
      <c r="B681" s="14" t="s">
        <v>443</v>
      </c>
      <c r="C681" s="15" t="s">
        <v>348</v>
      </c>
      <c r="D681" s="35">
        <v>13</v>
      </c>
      <c r="E681" s="35">
        <v>8</v>
      </c>
      <c r="F681">
        <v>24211.43</v>
      </c>
      <c r="G681">
        <f>F681-Dashboard!$B$2</f>
        <v>24198.36075</v>
      </c>
      <c r="H681">
        <f>2^(LOG(G681/Dashboard!$C$2,2)/LOG(Dashboard!$D$2/Dashboard!$C$2,2))-1</f>
        <v>0.35070140036051933</v>
      </c>
      <c r="I681" s="14" t="s">
        <v>55</v>
      </c>
      <c r="O681" s="27">
        <v>0.17325017325020001</v>
      </c>
      <c r="P681" s="29">
        <v>0.17325017325020001</v>
      </c>
      <c r="T681" s="39">
        <v>402.4</v>
      </c>
      <c r="V681" s="35">
        <v>40404</v>
      </c>
      <c r="W681" s="40">
        <v>9.9940599940599902E-3</v>
      </c>
    </row>
    <row r="682" spans="1:23" x14ac:dyDescent="0.2">
      <c r="A682" s="14" t="s">
        <v>17</v>
      </c>
      <c r="B682" s="14" t="s">
        <v>443</v>
      </c>
      <c r="C682" s="15" t="s">
        <v>349</v>
      </c>
      <c r="D682" s="35">
        <v>13</v>
      </c>
      <c r="E682" s="35">
        <v>9</v>
      </c>
      <c r="F682">
        <v>3424.1509999999998</v>
      </c>
      <c r="G682">
        <f>F682-Dashboard!$B$2</f>
        <v>3411.0817499999998</v>
      </c>
      <c r="H682">
        <f>2^(LOG(G682/Dashboard!$C$2,2)/LOG(Dashboard!$D$2/Dashboard!$C$2,2))-1</f>
        <v>-0.57412228116079234</v>
      </c>
      <c r="I682" s="31" t="s">
        <v>252</v>
      </c>
      <c r="J682" s="32">
        <v>0.17325017325020001</v>
      </c>
      <c r="Q682" s="32">
        <v>0.17325017325020001</v>
      </c>
      <c r="T682" s="39">
        <v>403.2</v>
      </c>
      <c r="V682" s="35">
        <v>40404</v>
      </c>
      <c r="W682" s="40">
        <v>9.996534996535E-3</v>
      </c>
    </row>
    <row r="683" spans="1:23" x14ac:dyDescent="0.2">
      <c r="A683" s="14" t="s">
        <v>17</v>
      </c>
      <c r="B683" s="14" t="s">
        <v>443</v>
      </c>
      <c r="C683" s="15" t="s">
        <v>350</v>
      </c>
      <c r="D683" s="35">
        <v>13</v>
      </c>
      <c r="E683" s="35">
        <v>10</v>
      </c>
      <c r="F683">
        <v>2198.0149999999999</v>
      </c>
      <c r="G683">
        <f>F683-Dashboard!$B$2</f>
        <v>2184.9457499999999</v>
      </c>
      <c r="H683">
        <f>2^(LOG(G683/Dashboard!$C$2,2)/LOG(Dashboard!$D$2/Dashboard!$C$2,2))-1</f>
        <v>-0.67241822657616468</v>
      </c>
      <c r="I683" s="31" t="s">
        <v>252</v>
      </c>
      <c r="J683" s="32">
        <v>0.17325017325020001</v>
      </c>
      <c r="Q683" s="32">
        <v>0.17325017325020001</v>
      </c>
      <c r="T683" s="39">
        <v>403.2</v>
      </c>
      <c r="V683" s="35">
        <v>40404</v>
      </c>
      <c r="W683" s="40">
        <v>9.996534996535E-3</v>
      </c>
    </row>
    <row r="684" spans="1:23" x14ac:dyDescent="0.2">
      <c r="A684" s="14" t="s">
        <v>17</v>
      </c>
      <c r="B684" s="14" t="s">
        <v>443</v>
      </c>
      <c r="C684" s="15" t="s">
        <v>351</v>
      </c>
      <c r="D684" s="35">
        <v>13</v>
      </c>
      <c r="E684" s="35">
        <v>11</v>
      </c>
      <c r="F684">
        <v>2639.9940000000001</v>
      </c>
      <c r="G684">
        <f>F684-Dashboard!$B$2</f>
        <v>2626.9247500000001</v>
      </c>
      <c r="H684">
        <f>2^(LOG(G684/Dashboard!$C$2,2)/LOG(Dashboard!$D$2/Dashboard!$C$2,2))-1</f>
        <v>-0.63486534881100876</v>
      </c>
      <c r="I684" s="14" t="s">
        <v>55</v>
      </c>
      <c r="M684" s="21">
        <v>2.079002079002E-2</v>
      </c>
      <c r="Q684" s="32">
        <v>0.17325017325020001</v>
      </c>
      <c r="T684" s="39">
        <v>402.8</v>
      </c>
      <c r="V684" s="35">
        <v>40404</v>
      </c>
      <c r="W684" s="40">
        <v>9.9970299970299995E-3</v>
      </c>
    </row>
    <row r="685" spans="1:23" x14ac:dyDescent="0.2">
      <c r="A685" s="14" t="s">
        <v>17</v>
      </c>
      <c r="B685" s="14" t="s">
        <v>443</v>
      </c>
      <c r="C685" s="15" t="s">
        <v>352</v>
      </c>
      <c r="D685" s="35">
        <v>13</v>
      </c>
      <c r="E685" s="35">
        <v>12</v>
      </c>
      <c r="F685">
        <v>2571.0830000000001</v>
      </c>
      <c r="G685">
        <f>F685-Dashboard!$B$2</f>
        <v>2558.0137500000001</v>
      </c>
      <c r="H685">
        <f>2^(LOG(G685/Dashboard!$C$2,2)/LOG(Dashboard!$D$2/Dashboard!$C$2,2))-1</f>
        <v>-0.64053893408672791</v>
      </c>
      <c r="I685" s="14" t="s">
        <v>55</v>
      </c>
      <c r="M685" s="21">
        <v>2.079002079002E-2</v>
      </c>
      <c r="Q685" s="32">
        <v>0.17325017325020001</v>
      </c>
      <c r="T685" s="39">
        <v>402.8</v>
      </c>
      <c r="V685" s="35">
        <v>40404</v>
      </c>
      <c r="W685" s="40">
        <v>9.9970299970299995E-3</v>
      </c>
    </row>
    <row r="686" spans="1:23" x14ac:dyDescent="0.2">
      <c r="A686" s="14" t="s">
        <v>17</v>
      </c>
      <c r="B686" s="14" t="s">
        <v>443</v>
      </c>
      <c r="C686" s="15" t="s">
        <v>353</v>
      </c>
      <c r="D686" s="35">
        <v>13</v>
      </c>
      <c r="E686" s="35">
        <v>13</v>
      </c>
      <c r="F686">
        <v>2388.114</v>
      </c>
      <c r="G686">
        <f>F686-Dashboard!$B$2</f>
        <v>2375.04475</v>
      </c>
      <c r="H686">
        <f>2^(LOG(G686/Dashboard!$C$2,2)/LOG(Dashboard!$D$2/Dashboard!$C$2,2))-1</f>
        <v>-0.65591634568570356</v>
      </c>
      <c r="I686" s="14" t="s">
        <v>55</v>
      </c>
      <c r="K686" s="17">
        <v>2.4007524007519998</v>
      </c>
      <c r="Q686" s="32">
        <v>0.17325017325020001</v>
      </c>
      <c r="T686" s="39">
        <v>401.2</v>
      </c>
      <c r="V686" s="35">
        <v>40404</v>
      </c>
      <c r="W686" s="40">
        <v>9.9950499950499892E-3</v>
      </c>
    </row>
    <row r="687" spans="1:23" x14ac:dyDescent="0.2">
      <c r="A687" s="14" t="s">
        <v>17</v>
      </c>
      <c r="B687" s="14" t="s">
        <v>443</v>
      </c>
      <c r="C687" s="15" t="s">
        <v>354</v>
      </c>
      <c r="D687" s="35">
        <v>13</v>
      </c>
      <c r="E687" s="35">
        <v>14</v>
      </c>
      <c r="F687">
        <v>2416.6280000000002</v>
      </c>
      <c r="G687">
        <f>F687-Dashboard!$B$2</f>
        <v>2403.5587500000001</v>
      </c>
      <c r="H687">
        <f>2^(LOG(G687/Dashboard!$C$2,2)/LOG(Dashboard!$D$2/Dashboard!$C$2,2))-1</f>
        <v>-0.6534887067494568</v>
      </c>
      <c r="I687" s="14" t="s">
        <v>55</v>
      </c>
      <c r="K687" s="17">
        <v>2.4007524007519998</v>
      </c>
      <c r="Q687" s="32">
        <v>0.17325017325020001</v>
      </c>
      <c r="T687" s="39">
        <v>401.2</v>
      </c>
      <c r="V687" s="35">
        <v>40404</v>
      </c>
      <c r="W687" s="40">
        <v>9.9950499950499892E-3</v>
      </c>
    </row>
    <row r="688" spans="1:23" x14ac:dyDescent="0.2">
      <c r="A688" s="14" t="s">
        <v>17</v>
      </c>
      <c r="B688" s="14" t="s">
        <v>443</v>
      </c>
      <c r="C688" s="15" t="s">
        <v>355</v>
      </c>
      <c r="D688" s="35">
        <v>13</v>
      </c>
      <c r="E688" s="35">
        <v>15</v>
      </c>
      <c r="F688">
        <v>54159.09</v>
      </c>
      <c r="G688">
        <f>F688-Dashboard!$B$2</f>
        <v>54146.020749999996</v>
      </c>
      <c r="H688">
        <f>2^(LOG(G688/Dashboard!$C$2,2)/LOG(Dashboard!$D$2/Dashboard!$C$2,2))-1</f>
        <v>1.1708029155055302</v>
      </c>
      <c r="I688" s="22" t="s">
        <v>60</v>
      </c>
      <c r="J688" s="23">
        <v>0.17325017325020001</v>
      </c>
      <c r="R688" s="23">
        <v>0.17325017325020001</v>
      </c>
      <c r="T688" s="39">
        <v>403.2</v>
      </c>
      <c r="V688" s="35">
        <v>40404</v>
      </c>
      <c r="W688" s="40">
        <v>9.996534996535E-3</v>
      </c>
    </row>
    <row r="689" spans="1:23" x14ac:dyDescent="0.2">
      <c r="A689" s="14" t="s">
        <v>17</v>
      </c>
      <c r="B689" s="14" t="s">
        <v>443</v>
      </c>
      <c r="C689" s="15" t="s">
        <v>356</v>
      </c>
      <c r="D689" s="35">
        <v>13</v>
      </c>
      <c r="E689" s="35">
        <v>16</v>
      </c>
      <c r="F689">
        <v>58949.57</v>
      </c>
      <c r="G689">
        <f>F689-Dashboard!$B$2</f>
        <v>58936.500749999999</v>
      </c>
      <c r="H689">
        <f>2^(LOG(G689/Dashboard!$C$2,2)/LOG(Dashboard!$D$2/Dashboard!$C$2,2))-1</f>
        <v>1.2819720480713572</v>
      </c>
      <c r="I689" s="22" t="s">
        <v>60</v>
      </c>
      <c r="J689" s="23">
        <v>0.17325017325020001</v>
      </c>
      <c r="R689" s="23">
        <v>0.17325017325020001</v>
      </c>
      <c r="T689" s="39">
        <v>403.2</v>
      </c>
      <c r="V689" s="35">
        <v>40404</v>
      </c>
      <c r="W689" s="40">
        <v>9.996534996535E-3</v>
      </c>
    </row>
    <row r="690" spans="1:23" x14ac:dyDescent="0.2">
      <c r="A690" s="14" t="s">
        <v>17</v>
      </c>
      <c r="B690" s="14" t="s">
        <v>443</v>
      </c>
      <c r="C690" s="15" t="s">
        <v>357</v>
      </c>
      <c r="D690" s="35">
        <v>13</v>
      </c>
      <c r="E690" s="35">
        <v>17</v>
      </c>
      <c r="F690">
        <v>39538.129999999997</v>
      </c>
      <c r="G690">
        <f>F690-Dashboard!$B$2</f>
        <v>39525.060749999997</v>
      </c>
      <c r="H690">
        <f>2^(LOG(G690/Dashboard!$C$2,2)/LOG(Dashboard!$D$2/Dashboard!$C$2,2))-1</f>
        <v>0.80339927916806086</v>
      </c>
      <c r="I690" s="14" t="s">
        <v>55</v>
      </c>
      <c r="P690" s="29">
        <v>0.17325017325020001</v>
      </c>
      <c r="R690" s="23">
        <v>0.17325017325020001</v>
      </c>
      <c r="T690" s="39">
        <v>402.4</v>
      </c>
      <c r="V690" s="35">
        <v>40404</v>
      </c>
      <c r="W690" s="40">
        <v>9.9940599940599902E-3</v>
      </c>
    </row>
    <row r="691" spans="1:23" x14ac:dyDescent="0.2">
      <c r="A691" s="14" t="s">
        <v>17</v>
      </c>
      <c r="B691" s="14" t="s">
        <v>443</v>
      </c>
      <c r="C691" s="15" t="s">
        <v>358</v>
      </c>
      <c r="D691" s="35">
        <v>13</v>
      </c>
      <c r="E691" s="35">
        <v>18</v>
      </c>
      <c r="F691">
        <v>37518.33</v>
      </c>
      <c r="G691">
        <f>F691-Dashboard!$B$2</f>
        <v>37505.260750000001</v>
      </c>
      <c r="H691">
        <f>2^(LOG(G691/Dashboard!$C$2,2)/LOG(Dashboard!$D$2/Dashboard!$C$2,2))-1</f>
        <v>0.74852416443059977</v>
      </c>
      <c r="I691" s="14" t="s">
        <v>55</v>
      </c>
      <c r="P691" s="29">
        <v>0.17325017325020001</v>
      </c>
      <c r="R691" s="23">
        <v>0.17325017325020001</v>
      </c>
      <c r="T691" s="39">
        <v>402.4</v>
      </c>
      <c r="V691" s="35">
        <v>40404</v>
      </c>
      <c r="W691" s="40">
        <v>9.9940599940599902E-3</v>
      </c>
    </row>
    <row r="692" spans="1:23" x14ac:dyDescent="0.2">
      <c r="A692" s="14" t="s">
        <v>17</v>
      </c>
      <c r="B692" s="14" t="s">
        <v>443</v>
      </c>
      <c r="C692" s="15" t="s">
        <v>359</v>
      </c>
      <c r="D692" s="35">
        <v>13</v>
      </c>
      <c r="E692" s="35">
        <v>19</v>
      </c>
      <c r="F692">
        <v>3046.33</v>
      </c>
      <c r="G692">
        <f>F692-Dashboard!$B$2</f>
        <v>3033.2607499999999</v>
      </c>
      <c r="H692">
        <f>2^(LOG(G692/Dashboard!$C$2,2)/LOG(Dashboard!$D$2/Dashboard!$C$2,2))-1</f>
        <v>-0.6025793531975332</v>
      </c>
      <c r="I692" s="14" t="s">
        <v>55</v>
      </c>
      <c r="R692" s="23">
        <v>0.17325017325020001</v>
      </c>
      <c r="S692" s="28">
        <v>0.17325017325020001</v>
      </c>
      <c r="T692" s="39">
        <v>402.4</v>
      </c>
      <c r="V692" s="35">
        <v>40404</v>
      </c>
      <c r="W692" s="40">
        <v>9.9940599940599902E-3</v>
      </c>
    </row>
    <row r="693" spans="1:23" x14ac:dyDescent="0.2">
      <c r="A693" s="14" t="s">
        <v>17</v>
      </c>
      <c r="B693" s="14" t="s">
        <v>443</v>
      </c>
      <c r="C693" s="15" t="s">
        <v>360</v>
      </c>
      <c r="D693" s="35">
        <v>13</v>
      </c>
      <c r="E693" s="35">
        <v>20</v>
      </c>
      <c r="F693">
        <v>3614.25</v>
      </c>
      <c r="G693">
        <f>F693-Dashboard!$B$2</f>
        <v>3601.18075</v>
      </c>
      <c r="H693">
        <f>2^(LOG(G693/Dashboard!$C$2,2)/LOG(Dashboard!$D$2/Dashboard!$C$2,2))-1</f>
        <v>-0.56029619322129343</v>
      </c>
      <c r="I693" s="14" t="s">
        <v>55</v>
      </c>
      <c r="R693" s="23">
        <v>0.17325017325020001</v>
      </c>
      <c r="S693" s="28">
        <v>0.17325017325020001</v>
      </c>
      <c r="T693" s="39">
        <v>402.4</v>
      </c>
      <c r="V693" s="35">
        <v>40404</v>
      </c>
      <c r="W693" s="40">
        <v>9.9940599940599902E-3</v>
      </c>
    </row>
    <row r="694" spans="1:23" x14ac:dyDescent="0.2">
      <c r="A694" s="14" t="s">
        <v>17</v>
      </c>
      <c r="B694" s="14" t="s">
        <v>443</v>
      </c>
      <c r="C694" s="15" t="s">
        <v>361</v>
      </c>
      <c r="D694" s="35">
        <v>13</v>
      </c>
      <c r="E694" s="35">
        <v>21</v>
      </c>
      <c r="F694">
        <v>3569.1010000000001</v>
      </c>
      <c r="G694">
        <f>F694-Dashboard!$B$2</f>
        <v>3556.0317500000001</v>
      </c>
      <c r="H694">
        <f>2^(LOG(G694/Dashboard!$C$2,2)/LOG(Dashboard!$D$2/Dashboard!$C$2,2))-1</f>
        <v>-0.56355221591294469</v>
      </c>
      <c r="I694" s="33" t="s">
        <v>265</v>
      </c>
      <c r="J694" s="28">
        <v>0.17325017325020001</v>
      </c>
      <c r="S694" s="28">
        <v>0.17325017325020001</v>
      </c>
      <c r="T694" s="39">
        <v>403.2</v>
      </c>
      <c r="V694" s="35">
        <v>40404</v>
      </c>
      <c r="W694" s="40">
        <v>9.996534996535E-3</v>
      </c>
    </row>
    <row r="695" spans="1:23" x14ac:dyDescent="0.2">
      <c r="A695" s="14" t="s">
        <v>17</v>
      </c>
      <c r="B695" s="14" t="s">
        <v>443</v>
      </c>
      <c r="C695" s="15" t="s">
        <v>362</v>
      </c>
      <c r="D695" s="35">
        <v>13</v>
      </c>
      <c r="E695" s="35">
        <v>22</v>
      </c>
      <c r="F695">
        <v>4595.6329999999998</v>
      </c>
      <c r="G695">
        <f>F695-Dashboard!$B$2</f>
        <v>4582.5637500000003</v>
      </c>
      <c r="H695">
        <f>2^(LOG(G695/Dashboard!$C$2,2)/LOG(Dashboard!$D$2/Dashboard!$C$2,2))-1</f>
        <v>-0.49322038859111972</v>
      </c>
      <c r="I695" s="33" t="s">
        <v>265</v>
      </c>
      <c r="J695" s="28">
        <v>0.17325017325020001</v>
      </c>
      <c r="S695" s="28">
        <v>0.17325017325020001</v>
      </c>
      <c r="T695" s="39">
        <v>403.2</v>
      </c>
      <c r="V695" s="35">
        <v>40404</v>
      </c>
      <c r="W695" s="40">
        <v>9.996534996535E-3</v>
      </c>
    </row>
    <row r="696" spans="1:23" x14ac:dyDescent="0.2">
      <c r="A696" s="14" t="s">
        <v>17</v>
      </c>
      <c r="B696" s="14" t="s">
        <v>443</v>
      </c>
      <c r="C696" s="15" t="s">
        <v>363</v>
      </c>
      <c r="D696" s="35">
        <v>13</v>
      </c>
      <c r="E696" s="35">
        <v>23</v>
      </c>
      <c r="F696">
        <v>5004.3450000000003</v>
      </c>
      <c r="G696">
        <f>F696-Dashboard!$B$2</f>
        <v>4991.2757500000007</v>
      </c>
      <c r="H696">
        <f>2^(LOG(G696/Dashboard!$C$2,2)/LOG(Dashboard!$D$2/Dashboard!$C$2,2))-1</f>
        <v>-0.4670614920566114</v>
      </c>
      <c r="I696" s="14" t="s">
        <v>55</v>
      </c>
      <c r="P696" s="29">
        <v>0.17325017325020001</v>
      </c>
      <c r="S696" s="28">
        <v>0.17325017325020001</v>
      </c>
      <c r="T696" s="39">
        <v>402.4</v>
      </c>
      <c r="V696" s="35">
        <v>40404</v>
      </c>
      <c r="W696" s="40">
        <v>9.9940599940599902E-3</v>
      </c>
    </row>
    <row r="697" spans="1:23" x14ac:dyDescent="0.2">
      <c r="A697" s="14" t="s">
        <v>17</v>
      </c>
      <c r="B697" s="14" t="s">
        <v>443</v>
      </c>
      <c r="C697" s="15" t="s">
        <v>364</v>
      </c>
      <c r="D697" s="35">
        <v>13</v>
      </c>
      <c r="E697" s="35">
        <v>24</v>
      </c>
      <c r="F697">
        <v>6111.67</v>
      </c>
      <c r="G697">
        <f>F697-Dashboard!$B$2</f>
        <v>6098.6007500000005</v>
      </c>
      <c r="H697">
        <f>2^(LOG(G697/Dashboard!$C$2,2)/LOG(Dashboard!$D$2/Dashboard!$C$2,2))-1</f>
        <v>-0.40029026404528878</v>
      </c>
      <c r="I697" s="14" t="s">
        <v>55</v>
      </c>
      <c r="P697" s="29">
        <v>0.17325017325020001</v>
      </c>
      <c r="S697" s="28">
        <v>0.17325017325020001</v>
      </c>
      <c r="T697" s="39">
        <v>402.4</v>
      </c>
      <c r="V697" s="35">
        <v>40404</v>
      </c>
      <c r="W697" s="40">
        <v>9.9940599940599902E-3</v>
      </c>
    </row>
    <row r="698" spans="1:23" x14ac:dyDescent="0.2">
      <c r="A698" s="14" t="s">
        <v>17</v>
      </c>
      <c r="B698" s="14" t="s">
        <v>443</v>
      </c>
      <c r="C698" s="15" t="s">
        <v>365</v>
      </c>
      <c r="D698" s="35">
        <v>14</v>
      </c>
      <c r="E698" s="35">
        <v>1</v>
      </c>
      <c r="F698">
        <v>60121.06</v>
      </c>
      <c r="G698">
        <f>F698-Dashboard!$B$2</f>
        <v>60107.990749999997</v>
      </c>
      <c r="H698">
        <f>2^(LOG(G698/Dashboard!$C$2,2)/LOG(Dashboard!$D$2/Dashboard!$C$2,2))-1</f>
        <v>1.3085856754514484</v>
      </c>
      <c r="I698" s="14" t="s">
        <v>55</v>
      </c>
      <c r="N698" s="25">
        <v>5.4450054450050002E-2</v>
      </c>
      <c r="O698" s="27">
        <v>5.4450054450050002E-2</v>
      </c>
      <c r="T698" s="39">
        <v>403.6</v>
      </c>
      <c r="V698" s="35">
        <v>40404</v>
      </c>
      <c r="W698" s="40">
        <v>0.01</v>
      </c>
    </row>
    <row r="699" spans="1:23" x14ac:dyDescent="0.2">
      <c r="A699" s="14" t="s">
        <v>17</v>
      </c>
      <c r="B699" s="14" t="s">
        <v>443</v>
      </c>
      <c r="C699" s="15" t="s">
        <v>366</v>
      </c>
      <c r="D699" s="35">
        <v>14</v>
      </c>
      <c r="E699" s="35">
        <v>2</v>
      </c>
      <c r="F699">
        <v>32404.68</v>
      </c>
      <c r="G699">
        <f>F699-Dashboard!$B$2</f>
        <v>32391.61075</v>
      </c>
      <c r="H699">
        <f>2^(LOG(G699/Dashboard!$C$2,2)/LOG(Dashboard!$D$2/Dashboard!$C$2,2))-1</f>
        <v>0.60386857545923012</v>
      </c>
      <c r="I699" s="14" t="s">
        <v>55</v>
      </c>
      <c r="N699" s="25">
        <v>5.4450054450050002E-2</v>
      </c>
      <c r="O699" s="27">
        <v>5.4450054450050002E-2</v>
      </c>
      <c r="T699" s="39">
        <v>403.6</v>
      </c>
      <c r="V699" s="35">
        <v>40404</v>
      </c>
      <c r="W699" s="40">
        <v>0.01</v>
      </c>
    </row>
    <row r="700" spans="1:23" x14ac:dyDescent="0.2">
      <c r="A700" s="14" t="s">
        <v>17</v>
      </c>
      <c r="B700" s="14" t="s">
        <v>443</v>
      </c>
      <c r="C700" s="15" t="s">
        <v>367</v>
      </c>
      <c r="D700" s="35">
        <v>14</v>
      </c>
      <c r="E700" s="35">
        <v>3</v>
      </c>
      <c r="F700">
        <v>65522.23</v>
      </c>
      <c r="G700">
        <f>F700-Dashboard!$B$2</f>
        <v>65509.160750000003</v>
      </c>
      <c r="H700">
        <f>2^(LOG(G700/Dashboard!$C$2,2)/LOG(Dashboard!$D$2/Dashboard!$C$2,2))-1</f>
        <v>1.428628717682114</v>
      </c>
      <c r="I700" s="14" t="s">
        <v>55</v>
      </c>
      <c r="N700" s="25">
        <v>5.4450054450050002E-2</v>
      </c>
      <c r="P700" s="29">
        <v>5.4450054450050002E-2</v>
      </c>
      <c r="T700" s="39">
        <v>403.6</v>
      </c>
      <c r="V700" s="35">
        <v>40404</v>
      </c>
      <c r="W700" s="40">
        <v>0.01</v>
      </c>
    </row>
    <row r="701" spans="1:23" x14ac:dyDescent="0.2">
      <c r="A701" s="14" t="s">
        <v>17</v>
      </c>
      <c r="B701" s="14" t="s">
        <v>443</v>
      </c>
      <c r="C701" s="15" t="s">
        <v>368</v>
      </c>
      <c r="D701" s="35">
        <v>14</v>
      </c>
      <c r="E701" s="35">
        <v>4</v>
      </c>
      <c r="F701">
        <v>38033.980000000003</v>
      </c>
      <c r="G701">
        <f>F701-Dashboard!$B$2</f>
        <v>38020.910750000003</v>
      </c>
      <c r="H701">
        <f>2^(LOG(G701/Dashboard!$C$2,2)/LOG(Dashboard!$D$2/Dashboard!$C$2,2))-1</f>
        <v>0.76264674663729726</v>
      </c>
      <c r="I701" s="14" t="s">
        <v>55</v>
      </c>
      <c r="N701" s="25">
        <v>5.4450054450050002E-2</v>
      </c>
      <c r="P701" s="29">
        <v>5.4450054450050002E-2</v>
      </c>
      <c r="T701" s="39">
        <v>403.6</v>
      </c>
      <c r="V701" s="35">
        <v>40404</v>
      </c>
      <c r="W701" s="40">
        <v>0.01</v>
      </c>
    </row>
    <row r="702" spans="1:23" x14ac:dyDescent="0.2">
      <c r="A702" s="14" t="s">
        <v>17</v>
      </c>
      <c r="B702" s="14" t="s">
        <v>443</v>
      </c>
      <c r="C702" s="15" t="s">
        <v>369</v>
      </c>
      <c r="D702" s="35">
        <v>14</v>
      </c>
      <c r="E702" s="35">
        <v>5</v>
      </c>
      <c r="F702">
        <v>59743.23</v>
      </c>
      <c r="G702">
        <f>F702-Dashboard!$B$2</f>
        <v>59730.160750000003</v>
      </c>
      <c r="H702">
        <f>2^(LOG(G702/Dashboard!$C$2,2)/LOG(Dashboard!$D$2/Dashboard!$C$2,2))-1</f>
        <v>1.3000256994403885</v>
      </c>
      <c r="I702" s="30" t="s">
        <v>247</v>
      </c>
      <c r="J702" s="29">
        <v>5.4450054450050002E-2</v>
      </c>
      <c r="P702" s="29">
        <v>5.4450054450050002E-2</v>
      </c>
      <c r="T702" s="39">
        <v>403.6</v>
      </c>
      <c r="V702" s="35">
        <v>40404</v>
      </c>
      <c r="W702" s="40">
        <v>9.9945549945550001E-3</v>
      </c>
    </row>
    <row r="703" spans="1:23" x14ac:dyDescent="0.2">
      <c r="A703" s="14" t="s">
        <v>17</v>
      </c>
      <c r="B703" s="14" t="s">
        <v>443</v>
      </c>
      <c r="C703" s="15" t="s">
        <v>370</v>
      </c>
      <c r="D703" s="35">
        <v>14</v>
      </c>
      <c r="E703" s="35">
        <v>6</v>
      </c>
      <c r="F703">
        <v>36392</v>
      </c>
      <c r="G703">
        <f>F703-Dashboard!$B$2</f>
        <v>36378.93075</v>
      </c>
      <c r="H703">
        <f>2^(LOG(G703/Dashboard!$C$2,2)/LOG(Dashboard!$D$2/Dashboard!$C$2,2))-1</f>
        <v>0.71739590611234783</v>
      </c>
      <c r="I703" s="30" t="s">
        <v>247</v>
      </c>
      <c r="J703" s="29">
        <v>5.4450054450050002E-2</v>
      </c>
      <c r="P703" s="29">
        <v>5.4450054450050002E-2</v>
      </c>
      <c r="T703" s="39">
        <v>403.6</v>
      </c>
      <c r="V703" s="35">
        <v>40404</v>
      </c>
      <c r="W703" s="40">
        <v>9.9945549945550001E-3</v>
      </c>
    </row>
    <row r="704" spans="1:23" x14ac:dyDescent="0.2">
      <c r="A704" s="14" t="s">
        <v>17</v>
      </c>
      <c r="B704" s="14" t="s">
        <v>443</v>
      </c>
      <c r="C704" s="15" t="s">
        <v>371</v>
      </c>
      <c r="D704" s="35">
        <v>14</v>
      </c>
      <c r="E704" s="35">
        <v>7</v>
      </c>
      <c r="F704">
        <v>49912.76</v>
      </c>
      <c r="G704">
        <f>F704-Dashboard!$B$2</f>
        <v>49899.690750000002</v>
      </c>
      <c r="H704">
        <f>2^(LOG(G704/Dashboard!$C$2,2)/LOG(Dashboard!$D$2/Dashboard!$C$2,2))-1</f>
        <v>1.068832133811449</v>
      </c>
      <c r="I704" s="14" t="s">
        <v>55</v>
      </c>
      <c r="O704" s="27">
        <v>5.4450054450050002E-2</v>
      </c>
      <c r="P704" s="29">
        <v>5.4450054450050002E-2</v>
      </c>
      <c r="T704" s="39">
        <v>403.6</v>
      </c>
      <c r="V704" s="35">
        <v>40404</v>
      </c>
      <c r="W704" s="40">
        <v>0.01</v>
      </c>
    </row>
    <row r="705" spans="1:23" x14ac:dyDescent="0.2">
      <c r="A705" s="14" t="s">
        <v>17</v>
      </c>
      <c r="B705" s="14" t="s">
        <v>443</v>
      </c>
      <c r="C705" s="15" t="s">
        <v>372</v>
      </c>
      <c r="D705" s="35">
        <v>14</v>
      </c>
      <c r="E705" s="35">
        <v>8</v>
      </c>
      <c r="F705">
        <v>51923.06</v>
      </c>
      <c r="G705">
        <f>F705-Dashboard!$B$2</f>
        <v>51909.990749999997</v>
      </c>
      <c r="H705">
        <f>2^(LOG(G705/Dashboard!$C$2,2)/LOG(Dashboard!$D$2/Dashboard!$C$2,2))-1</f>
        <v>1.1175340501249544</v>
      </c>
      <c r="I705" s="14" t="s">
        <v>55</v>
      </c>
      <c r="O705" s="27">
        <v>5.4450054450050002E-2</v>
      </c>
      <c r="P705" s="29">
        <v>5.4450054450050002E-2</v>
      </c>
      <c r="T705" s="39">
        <v>403.6</v>
      </c>
      <c r="V705" s="35">
        <v>40404</v>
      </c>
      <c r="W705" s="40">
        <v>0.01</v>
      </c>
    </row>
    <row r="706" spans="1:23" x14ac:dyDescent="0.2">
      <c r="A706" s="14" t="s">
        <v>17</v>
      </c>
      <c r="B706" s="14" t="s">
        <v>443</v>
      </c>
      <c r="C706" s="15" t="s">
        <v>373</v>
      </c>
      <c r="D706" s="35">
        <v>14</v>
      </c>
      <c r="E706" s="35">
        <v>9</v>
      </c>
      <c r="F706">
        <v>5862.1660000000002</v>
      </c>
      <c r="G706">
        <f>F706-Dashboard!$B$2</f>
        <v>5849.0967500000006</v>
      </c>
      <c r="H706">
        <f>2^(LOG(G706/Dashboard!$C$2,2)/LOG(Dashboard!$D$2/Dashboard!$C$2,2))-1</f>
        <v>-0.41486816480099431</v>
      </c>
      <c r="I706" s="31" t="s">
        <v>252</v>
      </c>
      <c r="J706" s="32">
        <v>5.4450054450050002E-2</v>
      </c>
      <c r="Q706" s="32">
        <v>5.4450054450050002E-2</v>
      </c>
      <c r="T706" s="39">
        <v>403.6</v>
      </c>
      <c r="V706" s="35">
        <v>40404</v>
      </c>
      <c r="W706" s="40">
        <v>9.9945549945550001E-3</v>
      </c>
    </row>
    <row r="707" spans="1:23" x14ac:dyDescent="0.2">
      <c r="A707" s="14" t="s">
        <v>17</v>
      </c>
      <c r="B707" s="14" t="s">
        <v>443</v>
      </c>
      <c r="C707" s="15" t="s">
        <v>374</v>
      </c>
      <c r="D707" s="35">
        <v>14</v>
      </c>
      <c r="E707" s="35">
        <v>10</v>
      </c>
      <c r="F707">
        <v>10876.02</v>
      </c>
      <c r="G707">
        <f>F707-Dashboard!$B$2</f>
        <v>10862.95075</v>
      </c>
      <c r="H707">
        <f>2^(LOG(G707/Dashboard!$C$2,2)/LOG(Dashboard!$D$2/Dashboard!$C$2,2))-1</f>
        <v>-0.15735890044821255</v>
      </c>
      <c r="I707" s="31" t="s">
        <v>252</v>
      </c>
      <c r="J707" s="32">
        <v>5.4450054450050002E-2</v>
      </c>
      <c r="Q707" s="32">
        <v>5.4450054450050002E-2</v>
      </c>
      <c r="T707" s="39">
        <v>403.6</v>
      </c>
      <c r="V707" s="35">
        <v>40404</v>
      </c>
      <c r="W707" s="40">
        <v>9.9945549945550001E-3</v>
      </c>
    </row>
    <row r="708" spans="1:23" x14ac:dyDescent="0.2">
      <c r="A708" s="14" t="s">
        <v>17</v>
      </c>
      <c r="B708" s="14" t="s">
        <v>443</v>
      </c>
      <c r="C708" s="15" t="s">
        <v>375</v>
      </c>
      <c r="D708" s="35">
        <v>14</v>
      </c>
      <c r="E708" s="35">
        <v>11</v>
      </c>
      <c r="F708">
        <v>14119.57</v>
      </c>
      <c r="G708">
        <f>F708-Dashboard!$B$2</f>
        <v>14106.500749999999</v>
      </c>
      <c r="H708">
        <f>2^(LOG(G708/Dashboard!$C$2,2)/LOG(Dashboard!$D$2/Dashboard!$C$2,2))-1</f>
        <v>-1.7142834931601292E-2</v>
      </c>
      <c r="I708" s="14" t="s">
        <v>55</v>
      </c>
      <c r="M708" s="21">
        <v>6.9300069300070001E-3</v>
      </c>
      <c r="Q708" s="32">
        <v>5.4450054450050002E-2</v>
      </c>
      <c r="T708" s="39">
        <v>403.6</v>
      </c>
      <c r="V708" s="35">
        <v>40404</v>
      </c>
      <c r="W708" s="40">
        <v>9.9980199980200003E-3</v>
      </c>
    </row>
    <row r="709" spans="1:23" x14ac:dyDescent="0.2">
      <c r="A709" s="14" t="s">
        <v>17</v>
      </c>
      <c r="B709" s="14" t="s">
        <v>443</v>
      </c>
      <c r="C709" s="15" t="s">
        <v>376</v>
      </c>
      <c r="D709" s="35">
        <v>14</v>
      </c>
      <c r="E709" s="35">
        <v>12</v>
      </c>
      <c r="F709">
        <v>6729.49</v>
      </c>
      <c r="G709">
        <f>F709-Dashboard!$B$2</f>
        <v>6716.4207500000002</v>
      </c>
      <c r="H709">
        <f>2^(LOG(G709/Dashboard!$C$2,2)/LOG(Dashboard!$D$2/Dashboard!$C$2,2))-1</f>
        <v>-0.36521076215921888</v>
      </c>
      <c r="I709" s="14" t="s">
        <v>55</v>
      </c>
      <c r="M709" s="21">
        <v>6.9300069300070001E-3</v>
      </c>
      <c r="Q709" s="32">
        <v>5.4450054450050002E-2</v>
      </c>
      <c r="T709" s="39">
        <v>403.6</v>
      </c>
      <c r="V709" s="35">
        <v>40404</v>
      </c>
      <c r="W709" s="40">
        <v>9.9980199980200003E-3</v>
      </c>
    </row>
    <row r="710" spans="1:23" x14ac:dyDescent="0.2">
      <c r="A710" s="14" t="s">
        <v>17</v>
      </c>
      <c r="B710" s="14" t="s">
        <v>443</v>
      </c>
      <c r="C710" s="15" t="s">
        <v>377</v>
      </c>
      <c r="D710" s="35">
        <v>14</v>
      </c>
      <c r="E710" s="35">
        <v>13</v>
      </c>
      <c r="F710">
        <v>6525.134</v>
      </c>
      <c r="G710">
        <f>F710-Dashboard!$B$2</f>
        <v>6512.0647500000005</v>
      </c>
      <c r="H710">
        <f>2^(LOG(G710/Dashboard!$C$2,2)/LOG(Dashboard!$D$2/Dashboard!$C$2,2))-1</f>
        <v>-0.37666127206921018</v>
      </c>
      <c r="I710" s="14" t="s">
        <v>55</v>
      </c>
      <c r="K710" s="17">
        <v>0.51975051975050002</v>
      </c>
      <c r="Q710" s="32">
        <v>5.4450054450050002E-2</v>
      </c>
      <c r="T710" s="39">
        <v>403.2</v>
      </c>
      <c r="V710" s="35">
        <v>40404</v>
      </c>
      <c r="W710" s="40">
        <v>9.9950499950499892E-3</v>
      </c>
    </row>
    <row r="711" spans="1:23" x14ac:dyDescent="0.2">
      <c r="A711" s="14" t="s">
        <v>17</v>
      </c>
      <c r="B711" s="14" t="s">
        <v>443</v>
      </c>
      <c r="C711" s="15" t="s">
        <v>378</v>
      </c>
      <c r="D711" s="35">
        <v>14</v>
      </c>
      <c r="E711" s="35">
        <v>14</v>
      </c>
      <c r="F711">
        <v>11130.27</v>
      </c>
      <c r="G711">
        <f>F711-Dashboard!$B$2</f>
        <v>11117.20075</v>
      </c>
      <c r="H711">
        <f>2^(LOG(G711/Dashboard!$C$2,2)/LOG(Dashboard!$D$2/Dashboard!$C$2,2))-1</f>
        <v>-0.145795503419343</v>
      </c>
      <c r="I711" s="14" t="s">
        <v>55</v>
      </c>
      <c r="K711" s="17">
        <v>0.51975051975050002</v>
      </c>
      <c r="Q711" s="32">
        <v>5.4450054450050002E-2</v>
      </c>
      <c r="T711" s="39">
        <v>403.2</v>
      </c>
      <c r="V711" s="35">
        <v>40404</v>
      </c>
      <c r="W711" s="40">
        <v>9.9950499950499892E-3</v>
      </c>
    </row>
    <row r="712" spans="1:23" x14ac:dyDescent="0.2">
      <c r="A712" s="14" t="s">
        <v>17</v>
      </c>
      <c r="B712" s="14" t="s">
        <v>443</v>
      </c>
      <c r="C712" s="15" t="s">
        <v>379</v>
      </c>
      <c r="D712" s="35">
        <v>14</v>
      </c>
      <c r="E712" s="35">
        <v>15</v>
      </c>
      <c r="F712">
        <v>32167.06</v>
      </c>
      <c r="G712">
        <f>F712-Dashboard!$B$2</f>
        <v>32153.990750000001</v>
      </c>
      <c r="H712">
        <f>2^(LOG(G712/Dashboard!$C$2,2)/LOG(Dashboard!$D$2/Dashboard!$C$2,2))-1</f>
        <v>0.59692671780963269</v>
      </c>
      <c r="I712" s="22" t="s">
        <v>60</v>
      </c>
      <c r="J712" s="23">
        <v>5.4450054450050002E-2</v>
      </c>
      <c r="R712" s="23">
        <v>5.4450054450050002E-2</v>
      </c>
      <c r="T712" s="39">
        <v>403.6</v>
      </c>
      <c r="V712" s="35">
        <v>40404</v>
      </c>
      <c r="W712" s="40">
        <v>9.9945549945550001E-3</v>
      </c>
    </row>
    <row r="713" spans="1:23" x14ac:dyDescent="0.2">
      <c r="A713" s="14" t="s">
        <v>17</v>
      </c>
      <c r="B713" s="14" t="s">
        <v>443</v>
      </c>
      <c r="C713" s="15" t="s">
        <v>380</v>
      </c>
      <c r="D713" s="35">
        <v>14</v>
      </c>
      <c r="E713" s="35">
        <v>16</v>
      </c>
      <c r="F713">
        <v>41346.449999999997</v>
      </c>
      <c r="G713">
        <f>F713-Dashboard!$B$2</f>
        <v>41333.380749999997</v>
      </c>
      <c r="H713">
        <f>2^(LOG(G713/Dashboard!$C$2,2)/LOG(Dashboard!$D$2/Dashboard!$C$2,2))-1</f>
        <v>0.85155853368494783</v>
      </c>
      <c r="I713" s="22" t="s">
        <v>60</v>
      </c>
      <c r="J713" s="23">
        <v>5.4450054450050002E-2</v>
      </c>
      <c r="R713" s="23">
        <v>5.4450054450050002E-2</v>
      </c>
      <c r="T713" s="39">
        <v>403.6</v>
      </c>
      <c r="V713" s="35">
        <v>40404</v>
      </c>
      <c r="W713" s="40">
        <v>9.9945549945550001E-3</v>
      </c>
    </row>
    <row r="714" spans="1:23" x14ac:dyDescent="0.2">
      <c r="A714" s="14" t="s">
        <v>17</v>
      </c>
      <c r="B714" s="14" t="s">
        <v>443</v>
      </c>
      <c r="C714" s="15" t="s">
        <v>381</v>
      </c>
      <c r="D714" s="35">
        <v>14</v>
      </c>
      <c r="E714" s="35">
        <v>17</v>
      </c>
      <c r="F714">
        <v>36945.660000000003</v>
      </c>
      <c r="G714">
        <f>F714-Dashboard!$B$2</f>
        <v>36932.590750000003</v>
      </c>
      <c r="H714">
        <f>2^(LOG(G714/Dashboard!$C$2,2)/LOG(Dashboard!$D$2/Dashboard!$C$2,2))-1</f>
        <v>0.73274608565081634</v>
      </c>
      <c r="I714" s="14" t="s">
        <v>55</v>
      </c>
      <c r="P714" s="29">
        <v>5.4450054450050002E-2</v>
      </c>
      <c r="R714" s="23">
        <v>5.4450054450050002E-2</v>
      </c>
      <c r="T714" s="39">
        <v>403.6</v>
      </c>
      <c r="V714" s="35">
        <v>40404</v>
      </c>
      <c r="W714" s="40">
        <v>0.01</v>
      </c>
    </row>
    <row r="715" spans="1:23" x14ac:dyDescent="0.2">
      <c r="A715" s="14" t="s">
        <v>17</v>
      </c>
      <c r="B715" s="14" t="s">
        <v>443</v>
      </c>
      <c r="C715" s="15" t="s">
        <v>382</v>
      </c>
      <c r="D715" s="35">
        <v>14</v>
      </c>
      <c r="E715" s="35">
        <v>18</v>
      </c>
      <c r="F715">
        <v>54548.79</v>
      </c>
      <c r="G715">
        <f>F715-Dashboard!$B$2</f>
        <v>54535.72075</v>
      </c>
      <c r="H715">
        <f>2^(LOG(G715/Dashboard!$C$2,2)/LOG(Dashboard!$D$2/Dashboard!$C$2,2))-1</f>
        <v>1.1799935179385992</v>
      </c>
      <c r="I715" s="14" t="s">
        <v>55</v>
      </c>
      <c r="P715" s="29">
        <v>5.4450054450050002E-2</v>
      </c>
      <c r="R715" s="23">
        <v>5.4450054450050002E-2</v>
      </c>
      <c r="T715" s="39">
        <v>403.6</v>
      </c>
      <c r="V715" s="35">
        <v>40404</v>
      </c>
      <c r="W715" s="40">
        <v>0.01</v>
      </c>
    </row>
    <row r="716" spans="1:23" x14ac:dyDescent="0.2">
      <c r="A716" s="14" t="s">
        <v>17</v>
      </c>
      <c r="B716" s="14" t="s">
        <v>443</v>
      </c>
      <c r="C716" s="15" t="s">
        <v>383</v>
      </c>
      <c r="D716" s="35">
        <v>14</v>
      </c>
      <c r="E716" s="35">
        <v>19</v>
      </c>
      <c r="F716">
        <v>6247.1149999999998</v>
      </c>
      <c r="G716">
        <f>F716-Dashboard!$B$2</f>
        <v>6234.0457500000002</v>
      </c>
      <c r="H716">
        <f>2^(LOG(G716/Dashboard!$C$2,2)/LOG(Dashboard!$D$2/Dashboard!$C$2,2))-1</f>
        <v>-0.39247923089914205</v>
      </c>
      <c r="I716" s="14" t="s">
        <v>55</v>
      </c>
      <c r="R716" s="23">
        <v>5.4450054450050002E-2</v>
      </c>
      <c r="S716" s="28">
        <v>5.4450054450050002E-2</v>
      </c>
      <c r="T716" s="39">
        <v>403.6</v>
      </c>
      <c r="V716" s="35">
        <v>40404</v>
      </c>
      <c r="W716" s="40">
        <v>0.01</v>
      </c>
    </row>
    <row r="717" spans="1:23" x14ac:dyDescent="0.2">
      <c r="A717" s="14" t="s">
        <v>17</v>
      </c>
      <c r="B717" s="14" t="s">
        <v>443</v>
      </c>
      <c r="C717" s="15" t="s">
        <v>384</v>
      </c>
      <c r="D717" s="35">
        <v>14</v>
      </c>
      <c r="E717" s="35">
        <v>20</v>
      </c>
      <c r="F717">
        <v>4255.8320000000003</v>
      </c>
      <c r="G717">
        <f>F717-Dashboard!$B$2</f>
        <v>4242.7627500000008</v>
      </c>
      <c r="H717">
        <f>2^(LOG(G717/Dashboard!$C$2,2)/LOG(Dashboard!$D$2/Dashboard!$C$2,2))-1</f>
        <v>-0.51570779570034686</v>
      </c>
      <c r="I717" s="14" t="s">
        <v>55</v>
      </c>
      <c r="R717" s="23">
        <v>5.4450054450050002E-2</v>
      </c>
      <c r="S717" s="28">
        <v>5.4450054450050002E-2</v>
      </c>
      <c r="T717" s="39">
        <v>403.6</v>
      </c>
      <c r="V717" s="35">
        <v>40404</v>
      </c>
      <c r="W717" s="40">
        <v>0.01</v>
      </c>
    </row>
    <row r="718" spans="1:23" x14ac:dyDescent="0.2">
      <c r="A718" s="14" t="s">
        <v>17</v>
      </c>
      <c r="B718" s="14" t="s">
        <v>443</v>
      </c>
      <c r="C718" s="15" t="s">
        <v>385</v>
      </c>
      <c r="D718" s="35">
        <v>14</v>
      </c>
      <c r="E718" s="35">
        <v>21</v>
      </c>
      <c r="F718">
        <v>5037.6130000000003</v>
      </c>
      <c r="G718">
        <f>F718-Dashboard!$B$2</f>
        <v>5024.5437500000007</v>
      </c>
      <c r="H718">
        <f>2^(LOG(G718/Dashboard!$C$2,2)/LOG(Dashboard!$D$2/Dashboard!$C$2,2))-1</f>
        <v>-0.46497171874931753</v>
      </c>
      <c r="I718" s="33" t="s">
        <v>265</v>
      </c>
      <c r="J718" s="28">
        <v>5.4450054450050002E-2</v>
      </c>
      <c r="S718" s="28">
        <v>5.4450054450050002E-2</v>
      </c>
      <c r="T718" s="39">
        <v>403.6</v>
      </c>
      <c r="V718" s="35">
        <v>40404</v>
      </c>
      <c r="W718" s="40">
        <v>9.9945549945550001E-3</v>
      </c>
    </row>
    <row r="719" spans="1:23" x14ac:dyDescent="0.2">
      <c r="A719" s="14" t="s">
        <v>17</v>
      </c>
      <c r="B719" s="14" t="s">
        <v>443</v>
      </c>
      <c r="C719" s="15" t="s">
        <v>386</v>
      </c>
      <c r="D719" s="35">
        <v>14</v>
      </c>
      <c r="E719" s="35">
        <v>22</v>
      </c>
      <c r="F719">
        <v>3077.221</v>
      </c>
      <c r="G719">
        <f>F719-Dashboard!$B$2</f>
        <v>3064.15175</v>
      </c>
      <c r="H719">
        <f>2^(LOG(G719/Dashboard!$C$2,2)/LOG(Dashboard!$D$2/Dashboard!$C$2,2))-1</f>
        <v>-0.60019995261199011</v>
      </c>
      <c r="I719" s="33" t="s">
        <v>265</v>
      </c>
      <c r="J719" s="28">
        <v>5.4450054450050002E-2</v>
      </c>
      <c r="S719" s="28">
        <v>5.4450054450050002E-2</v>
      </c>
      <c r="T719" s="39">
        <v>403.6</v>
      </c>
      <c r="V719" s="35">
        <v>40404</v>
      </c>
      <c r="W719" s="40">
        <v>9.9945549945550001E-3</v>
      </c>
    </row>
    <row r="720" spans="1:23" x14ac:dyDescent="0.2">
      <c r="A720" s="14" t="s">
        <v>17</v>
      </c>
      <c r="B720" s="14" t="s">
        <v>443</v>
      </c>
      <c r="C720" s="15" t="s">
        <v>387</v>
      </c>
      <c r="D720" s="35">
        <v>14</v>
      </c>
      <c r="E720" s="35">
        <v>23</v>
      </c>
      <c r="F720">
        <v>5037.6130000000003</v>
      </c>
      <c r="G720">
        <f>F720-Dashboard!$B$2</f>
        <v>5024.5437500000007</v>
      </c>
      <c r="H720">
        <f>2^(LOG(G720/Dashboard!$C$2,2)/LOG(Dashboard!$D$2/Dashboard!$C$2,2))-1</f>
        <v>-0.46497171874931753</v>
      </c>
      <c r="I720" s="14" t="s">
        <v>55</v>
      </c>
      <c r="P720" s="29">
        <v>5.4450054450050002E-2</v>
      </c>
      <c r="S720" s="28">
        <v>5.4450054450050002E-2</v>
      </c>
      <c r="T720" s="39">
        <v>403.6</v>
      </c>
      <c r="V720" s="35">
        <v>40404</v>
      </c>
      <c r="W720" s="40">
        <v>0.01</v>
      </c>
    </row>
    <row r="721" spans="1:23" x14ac:dyDescent="0.2">
      <c r="A721" s="14" t="s">
        <v>17</v>
      </c>
      <c r="B721" s="14" t="s">
        <v>443</v>
      </c>
      <c r="C721" s="15" t="s">
        <v>388</v>
      </c>
      <c r="D721" s="35">
        <v>14</v>
      </c>
      <c r="E721" s="35">
        <v>24</v>
      </c>
      <c r="F721">
        <v>4823.7520000000004</v>
      </c>
      <c r="G721">
        <f>F721-Dashboard!$B$2</f>
        <v>4810.6827500000009</v>
      </c>
      <c r="H721">
        <f>2^(LOG(G721/Dashboard!$C$2,2)/LOG(Dashboard!$D$2/Dashboard!$C$2,2))-1</f>
        <v>-0.47850709464587615</v>
      </c>
      <c r="I721" s="14" t="s">
        <v>55</v>
      </c>
      <c r="P721" s="29">
        <v>5.4450054450050002E-2</v>
      </c>
      <c r="S721" s="28">
        <v>5.4450054450050002E-2</v>
      </c>
      <c r="T721" s="39">
        <v>403.6</v>
      </c>
      <c r="V721" s="35">
        <v>40404</v>
      </c>
      <c r="W721" s="40">
        <v>0.01</v>
      </c>
    </row>
    <row r="722" spans="1:23" x14ac:dyDescent="0.2">
      <c r="A722" s="14" t="s">
        <v>17</v>
      </c>
      <c r="B722" s="14" t="s">
        <v>443</v>
      </c>
      <c r="C722" s="15" t="s">
        <v>389</v>
      </c>
      <c r="D722" s="35">
        <v>15</v>
      </c>
      <c r="E722" s="35">
        <v>1</v>
      </c>
      <c r="F722">
        <v>54218.5</v>
      </c>
      <c r="G722">
        <f>F722-Dashboard!$B$2</f>
        <v>54205.43075</v>
      </c>
      <c r="H722">
        <f>2^(LOG(G722/Dashboard!$C$2,2)/LOG(Dashboard!$D$2/Dashboard!$C$2,2))-1</f>
        <v>1.172205780019874</v>
      </c>
      <c r="I722" s="14" t="s">
        <v>55</v>
      </c>
      <c r="N722" s="25">
        <v>1.485001485001E-2</v>
      </c>
      <c r="O722" s="27">
        <v>1.485001485001E-2</v>
      </c>
      <c r="T722" s="39">
        <v>404</v>
      </c>
      <c r="V722" s="35">
        <v>40404</v>
      </c>
      <c r="W722" s="40">
        <v>1.000198000198E-2</v>
      </c>
    </row>
    <row r="723" spans="1:23" x14ac:dyDescent="0.2">
      <c r="A723" s="14" t="s">
        <v>17</v>
      </c>
      <c r="B723" s="14" t="s">
        <v>443</v>
      </c>
      <c r="C723" s="15" t="s">
        <v>390</v>
      </c>
      <c r="D723" s="35">
        <v>15</v>
      </c>
      <c r="E723" s="35">
        <v>2</v>
      </c>
      <c r="F723">
        <v>50704.05</v>
      </c>
      <c r="G723">
        <f>F723-Dashboard!$B$2</f>
        <v>50690.980750000002</v>
      </c>
      <c r="H723">
        <f>2^(LOG(G723/Dashboard!$C$2,2)/LOG(Dashboard!$D$2/Dashboard!$C$2,2))-1</f>
        <v>1.0880965822946598</v>
      </c>
      <c r="I723" s="14" t="s">
        <v>55</v>
      </c>
      <c r="N723" s="25">
        <v>1.485001485001E-2</v>
      </c>
      <c r="O723" s="27">
        <v>1.485001485001E-2</v>
      </c>
      <c r="T723" s="39">
        <v>404</v>
      </c>
      <c r="V723" s="35">
        <v>40404</v>
      </c>
      <c r="W723" s="40">
        <v>1.000198000198E-2</v>
      </c>
    </row>
    <row r="724" spans="1:23" x14ac:dyDescent="0.2">
      <c r="A724" s="14" t="s">
        <v>17</v>
      </c>
      <c r="B724" s="14" t="s">
        <v>443</v>
      </c>
      <c r="C724" s="15" t="s">
        <v>391</v>
      </c>
      <c r="D724" s="35">
        <v>15</v>
      </c>
      <c r="E724" s="35">
        <v>3</v>
      </c>
      <c r="F724">
        <v>48256.53</v>
      </c>
      <c r="G724">
        <f>F724-Dashboard!$B$2</f>
        <v>48243.460749999998</v>
      </c>
      <c r="H724">
        <f>2^(LOG(G724/Dashboard!$C$2,2)/LOG(Dashboard!$D$2/Dashboard!$C$2,2))-1</f>
        <v>1.0280991306861131</v>
      </c>
      <c r="I724" s="14" t="s">
        <v>55</v>
      </c>
      <c r="N724" s="25">
        <v>1.485001485001E-2</v>
      </c>
      <c r="P724" s="29">
        <v>1.485001485001E-2</v>
      </c>
      <c r="T724" s="39">
        <v>404</v>
      </c>
      <c r="V724" s="35">
        <v>40404</v>
      </c>
      <c r="W724" s="40">
        <v>1.000198000198E-2</v>
      </c>
    </row>
    <row r="725" spans="1:23" x14ac:dyDescent="0.2">
      <c r="A725" s="14" t="s">
        <v>17</v>
      </c>
      <c r="B725" s="14" t="s">
        <v>443</v>
      </c>
      <c r="C725" s="15" t="s">
        <v>392</v>
      </c>
      <c r="D725" s="35">
        <v>15</v>
      </c>
      <c r="E725" s="35">
        <v>4</v>
      </c>
      <c r="F725">
        <v>49487.41</v>
      </c>
      <c r="G725">
        <f>F725-Dashboard!$B$2</f>
        <v>49474.340750000003</v>
      </c>
      <c r="H725">
        <f>2^(LOG(G725/Dashboard!$C$2,2)/LOG(Dashboard!$D$2/Dashboard!$C$2,2))-1</f>
        <v>1.05842486060053</v>
      </c>
      <c r="I725" s="14" t="s">
        <v>55</v>
      </c>
      <c r="N725" s="25">
        <v>1.485001485001E-2</v>
      </c>
      <c r="P725" s="29">
        <v>1.485001485001E-2</v>
      </c>
      <c r="T725" s="39">
        <v>404</v>
      </c>
      <c r="V725" s="35">
        <v>40404</v>
      </c>
      <c r="W725" s="40">
        <v>1.000198000198E-2</v>
      </c>
    </row>
    <row r="726" spans="1:23" x14ac:dyDescent="0.2">
      <c r="A726" s="14" t="s">
        <v>17</v>
      </c>
      <c r="B726" s="14" t="s">
        <v>443</v>
      </c>
      <c r="C726" s="15" t="s">
        <v>393</v>
      </c>
      <c r="D726" s="35">
        <v>15</v>
      </c>
      <c r="E726" s="35">
        <v>5</v>
      </c>
      <c r="F726">
        <v>63020.06</v>
      </c>
      <c r="G726">
        <f>F726-Dashboard!$B$2</f>
        <v>63006.990749999997</v>
      </c>
      <c r="H726">
        <f>2^(LOG(G726/Dashboard!$C$2,2)/LOG(Dashboard!$D$2/Dashboard!$C$2,2))-1</f>
        <v>1.3735437782441942</v>
      </c>
      <c r="I726" s="30" t="s">
        <v>247</v>
      </c>
      <c r="J726" s="29">
        <v>1.485001485001E-2</v>
      </c>
      <c r="P726" s="29">
        <v>1.485001485001E-2</v>
      </c>
      <c r="T726" s="39">
        <v>404</v>
      </c>
      <c r="V726" s="35">
        <v>40404</v>
      </c>
      <c r="W726" s="40">
        <v>1.0000495000495E-2</v>
      </c>
    </row>
    <row r="727" spans="1:23" x14ac:dyDescent="0.2">
      <c r="A727" s="14" t="s">
        <v>17</v>
      </c>
      <c r="B727" s="14" t="s">
        <v>443</v>
      </c>
      <c r="C727" s="15" t="s">
        <v>394</v>
      </c>
      <c r="D727" s="35">
        <v>15</v>
      </c>
      <c r="E727" s="35">
        <v>6</v>
      </c>
      <c r="F727">
        <v>48403.86</v>
      </c>
      <c r="G727">
        <f>F727-Dashboard!$B$2</f>
        <v>48390.79075</v>
      </c>
      <c r="H727">
        <f>2^(LOG(G727/Dashboard!$C$2,2)/LOG(Dashboard!$D$2/Dashboard!$C$2,2))-1</f>
        <v>1.0317455778663889</v>
      </c>
      <c r="I727" s="30" t="s">
        <v>247</v>
      </c>
      <c r="J727" s="29">
        <v>1.485001485001E-2</v>
      </c>
      <c r="P727" s="29">
        <v>1.485001485001E-2</v>
      </c>
      <c r="T727" s="39">
        <v>404</v>
      </c>
      <c r="V727" s="35">
        <v>40404</v>
      </c>
      <c r="W727" s="40">
        <v>1.0000495000495E-2</v>
      </c>
    </row>
    <row r="728" spans="1:23" x14ac:dyDescent="0.2">
      <c r="A728" s="14" t="s">
        <v>17</v>
      </c>
      <c r="B728" s="14" t="s">
        <v>443</v>
      </c>
      <c r="C728" s="15" t="s">
        <v>395</v>
      </c>
      <c r="D728" s="35">
        <v>15</v>
      </c>
      <c r="E728" s="35">
        <v>7</v>
      </c>
      <c r="F728">
        <v>76640.63</v>
      </c>
      <c r="G728">
        <f>F728-Dashboard!$B$2</f>
        <v>76627.560750000004</v>
      </c>
      <c r="H728">
        <f>2^(LOG(G728/Dashboard!$C$2,2)/LOG(Dashboard!$D$2/Dashboard!$C$2,2))-1</f>
        <v>1.663605063276516</v>
      </c>
      <c r="I728" s="14" t="s">
        <v>55</v>
      </c>
      <c r="O728" s="27">
        <v>1.485001485001E-2</v>
      </c>
      <c r="P728" s="29">
        <v>1.485001485001E-2</v>
      </c>
      <c r="T728" s="39">
        <v>404</v>
      </c>
      <c r="V728" s="35">
        <v>40404</v>
      </c>
      <c r="W728" s="40">
        <v>1.000198000198E-2</v>
      </c>
    </row>
    <row r="729" spans="1:23" x14ac:dyDescent="0.2">
      <c r="A729" s="14" t="s">
        <v>17</v>
      </c>
      <c r="B729" s="14" t="s">
        <v>443</v>
      </c>
      <c r="C729" s="15" t="s">
        <v>396</v>
      </c>
      <c r="D729" s="35">
        <v>15</v>
      </c>
      <c r="E729" s="35">
        <v>8</v>
      </c>
      <c r="F729">
        <v>58954.32</v>
      </c>
      <c r="G729">
        <f>F729-Dashboard!$B$2</f>
        <v>58941.250749999999</v>
      </c>
      <c r="H729">
        <f>2^(LOG(G729/Dashboard!$C$2,2)/LOG(Dashboard!$D$2/Dashboard!$C$2,2))-1</f>
        <v>1.2820803939950003</v>
      </c>
      <c r="I729" s="14" t="s">
        <v>55</v>
      </c>
      <c r="O729" s="27">
        <v>1.485001485001E-2</v>
      </c>
      <c r="P729" s="29">
        <v>1.485001485001E-2</v>
      </c>
      <c r="T729" s="39">
        <v>404</v>
      </c>
      <c r="V729" s="35">
        <v>40404</v>
      </c>
      <c r="W729" s="40">
        <v>1.000198000198E-2</v>
      </c>
    </row>
    <row r="730" spans="1:23" x14ac:dyDescent="0.2">
      <c r="A730" s="14" t="s">
        <v>17</v>
      </c>
      <c r="B730" s="14" t="s">
        <v>443</v>
      </c>
      <c r="C730" s="15" t="s">
        <v>397</v>
      </c>
      <c r="D730" s="35">
        <v>15</v>
      </c>
      <c r="E730" s="35">
        <v>9</v>
      </c>
      <c r="F730">
        <v>64854.51</v>
      </c>
      <c r="G730">
        <f>F730-Dashboard!$B$2</f>
        <v>64841.440750000002</v>
      </c>
      <c r="H730">
        <f>2^(LOG(G730/Dashboard!$C$2,2)/LOG(Dashboard!$D$2/Dashboard!$C$2,2))-1</f>
        <v>1.4140148049344763</v>
      </c>
      <c r="I730" s="31" t="s">
        <v>252</v>
      </c>
      <c r="J730" s="32">
        <v>1.485001485001E-2</v>
      </c>
      <c r="Q730" s="32">
        <v>1.485001485001E-2</v>
      </c>
      <c r="T730" s="39">
        <v>404</v>
      </c>
      <c r="V730" s="35">
        <v>40404</v>
      </c>
      <c r="W730" s="40">
        <v>1.0000495000495E-2</v>
      </c>
    </row>
    <row r="731" spans="1:23" x14ac:dyDescent="0.2">
      <c r="A731" s="14" t="s">
        <v>17</v>
      </c>
      <c r="B731" s="14" t="s">
        <v>443</v>
      </c>
      <c r="C731" s="15" t="s">
        <v>398</v>
      </c>
      <c r="D731" s="35">
        <v>15</v>
      </c>
      <c r="E731" s="35">
        <v>10</v>
      </c>
      <c r="F731">
        <v>67556.289999999994</v>
      </c>
      <c r="G731">
        <f>F731-Dashboard!$B$2</f>
        <v>67543.220749999993</v>
      </c>
      <c r="H731">
        <f>2^(LOG(G731/Dashboard!$C$2,2)/LOG(Dashboard!$D$2/Dashboard!$C$2,2))-1</f>
        <v>1.4727739458999767</v>
      </c>
      <c r="I731" s="31" t="s">
        <v>252</v>
      </c>
      <c r="J731" s="32">
        <v>1.485001485001E-2</v>
      </c>
      <c r="Q731" s="32">
        <v>1.485001485001E-2</v>
      </c>
      <c r="T731" s="39">
        <v>404</v>
      </c>
      <c r="V731" s="35">
        <v>40404</v>
      </c>
      <c r="W731" s="40">
        <v>1.0000495000495E-2</v>
      </c>
    </row>
    <row r="732" spans="1:23" x14ac:dyDescent="0.2">
      <c r="A732" s="14" t="s">
        <v>17</v>
      </c>
      <c r="B732" s="14" t="s">
        <v>443</v>
      </c>
      <c r="C732" s="15" t="s">
        <v>399</v>
      </c>
      <c r="D732" s="35">
        <v>15</v>
      </c>
      <c r="E732" s="35">
        <v>11</v>
      </c>
      <c r="F732">
        <v>58688.19</v>
      </c>
      <c r="G732">
        <f>F732-Dashboard!$B$2</f>
        <v>58675.120750000002</v>
      </c>
      <c r="H732">
        <f>2^(LOG(G732/Dashboard!$C$2,2)/LOG(Dashboard!$D$2/Dashboard!$C$2,2))-1</f>
        <v>1.2760045147276138</v>
      </c>
      <c r="I732" s="14" t="s">
        <v>55</v>
      </c>
      <c r="M732" s="21">
        <v>1.980001980002E-3</v>
      </c>
      <c r="Q732" s="32">
        <v>1.485001485001E-2</v>
      </c>
      <c r="T732" s="39">
        <v>404</v>
      </c>
      <c r="V732" s="35">
        <v>40404</v>
      </c>
      <c r="W732" s="40">
        <v>1.0001485001485001E-2</v>
      </c>
    </row>
    <row r="733" spans="1:23" x14ac:dyDescent="0.2">
      <c r="A733" s="14" t="s">
        <v>17</v>
      </c>
      <c r="B733" s="14" t="s">
        <v>443</v>
      </c>
      <c r="C733" s="15" t="s">
        <v>400</v>
      </c>
      <c r="D733" s="35">
        <v>15</v>
      </c>
      <c r="E733" s="35">
        <v>12</v>
      </c>
      <c r="F733">
        <v>67613.31</v>
      </c>
      <c r="G733">
        <f>F733-Dashboard!$B$2</f>
        <v>67600.240749999997</v>
      </c>
      <c r="H733">
        <f>2^(LOG(G733/Dashboard!$C$2,2)/LOG(Dashboard!$D$2/Dashboard!$C$2,2))-1</f>
        <v>1.4740035201195849</v>
      </c>
      <c r="I733" s="14" t="s">
        <v>55</v>
      </c>
      <c r="M733" s="21">
        <v>1.980001980002E-3</v>
      </c>
      <c r="Q733" s="32">
        <v>1.485001485001E-2</v>
      </c>
      <c r="T733" s="39">
        <v>404</v>
      </c>
      <c r="V733" s="35">
        <v>40404</v>
      </c>
      <c r="W733" s="40">
        <v>1.0001485001485001E-2</v>
      </c>
    </row>
    <row r="734" spans="1:23" x14ac:dyDescent="0.2">
      <c r="A734" s="14" t="s">
        <v>17</v>
      </c>
      <c r="B734" s="14" t="s">
        <v>443</v>
      </c>
      <c r="C734" s="15" t="s">
        <v>401</v>
      </c>
      <c r="D734" s="35">
        <v>15</v>
      </c>
      <c r="E734" s="35">
        <v>13</v>
      </c>
      <c r="F734">
        <v>57659.28</v>
      </c>
      <c r="G734">
        <f>F734-Dashboard!$B$2</f>
        <v>57646.210749999998</v>
      </c>
      <c r="H734">
        <f>2^(LOG(G734/Dashboard!$C$2,2)/LOG(Dashboard!$D$2/Dashboard!$C$2,2))-1</f>
        <v>1.2524067176690772</v>
      </c>
      <c r="I734" s="14" t="s">
        <v>55</v>
      </c>
      <c r="K734" s="17">
        <v>0.1237501237501</v>
      </c>
      <c r="Q734" s="32">
        <v>1.485001485001E-2</v>
      </c>
      <c r="T734" s="39">
        <v>404</v>
      </c>
      <c r="V734" s="35">
        <v>40404</v>
      </c>
      <c r="W734" s="40">
        <v>1.0002970002969999E-2</v>
      </c>
    </row>
    <row r="735" spans="1:23" x14ac:dyDescent="0.2">
      <c r="A735" s="14" t="s">
        <v>17</v>
      </c>
      <c r="B735" s="14" t="s">
        <v>443</v>
      </c>
      <c r="C735" s="15" t="s">
        <v>402</v>
      </c>
      <c r="D735" s="35">
        <v>15</v>
      </c>
      <c r="E735" s="35">
        <v>14</v>
      </c>
      <c r="F735">
        <v>59294.13</v>
      </c>
      <c r="G735">
        <f>F735-Dashboard!$B$2</f>
        <v>59281.060749999997</v>
      </c>
      <c r="H735">
        <f>2^(LOG(G735/Dashboard!$C$2,2)/LOG(Dashboard!$D$2/Dashboard!$C$2,2))-1</f>
        <v>1.2898220635408202</v>
      </c>
      <c r="I735" s="14" t="s">
        <v>55</v>
      </c>
      <c r="K735" s="17">
        <v>0.1237501237501</v>
      </c>
      <c r="Q735" s="32">
        <v>1.485001485001E-2</v>
      </c>
      <c r="T735" s="39">
        <v>404</v>
      </c>
      <c r="V735" s="35">
        <v>40404</v>
      </c>
      <c r="W735" s="40">
        <v>1.0002970002969999E-2</v>
      </c>
    </row>
    <row r="736" spans="1:23" x14ac:dyDescent="0.2">
      <c r="A736" s="14" t="s">
        <v>17</v>
      </c>
      <c r="B736" s="14" t="s">
        <v>443</v>
      </c>
      <c r="C736" s="15" t="s">
        <v>403</v>
      </c>
      <c r="D736" s="35">
        <v>15</v>
      </c>
      <c r="E736" s="35">
        <v>15</v>
      </c>
      <c r="F736">
        <v>72363.41</v>
      </c>
      <c r="G736">
        <f>F736-Dashboard!$B$2</f>
        <v>72350.340750000003</v>
      </c>
      <c r="H736">
        <f>2^(LOG(G736/Dashboard!$C$2,2)/LOG(Dashboard!$D$2/Dashboard!$C$2,2))-1</f>
        <v>1.5749849566133478</v>
      </c>
      <c r="I736" s="22" t="s">
        <v>60</v>
      </c>
      <c r="J736" s="23">
        <v>1.485001485001E-2</v>
      </c>
      <c r="R736" s="23">
        <v>1.485001485001E-2</v>
      </c>
      <c r="T736" s="39">
        <v>404</v>
      </c>
      <c r="V736" s="35">
        <v>40404</v>
      </c>
      <c r="W736" s="40">
        <v>1.0000495000495E-2</v>
      </c>
    </row>
    <row r="737" spans="1:23" x14ac:dyDescent="0.2">
      <c r="A737" s="14" t="s">
        <v>17</v>
      </c>
      <c r="B737" s="14" t="s">
        <v>443</v>
      </c>
      <c r="C737" s="15" t="s">
        <v>404</v>
      </c>
      <c r="D737" s="35">
        <v>15</v>
      </c>
      <c r="E737" s="35">
        <v>16</v>
      </c>
      <c r="F737">
        <v>57951.56</v>
      </c>
      <c r="G737">
        <f>F737-Dashboard!$B$2</f>
        <v>57938.490749999997</v>
      </c>
      <c r="H737">
        <f>2^(LOG(G737/Dashboard!$C$2,2)/LOG(Dashboard!$D$2/Dashboard!$C$2,2))-1</f>
        <v>1.2591275613227668</v>
      </c>
      <c r="I737" s="22" t="s">
        <v>60</v>
      </c>
      <c r="J737" s="23">
        <v>1.485001485001E-2</v>
      </c>
      <c r="R737" s="23">
        <v>1.485001485001E-2</v>
      </c>
      <c r="T737" s="39">
        <v>404</v>
      </c>
      <c r="V737" s="35">
        <v>40404</v>
      </c>
      <c r="W737" s="40">
        <v>1.0000495000495E-2</v>
      </c>
    </row>
    <row r="738" spans="1:23" x14ac:dyDescent="0.2">
      <c r="A738" s="14" t="s">
        <v>17</v>
      </c>
      <c r="B738" s="14" t="s">
        <v>443</v>
      </c>
      <c r="C738" s="15" t="s">
        <v>405</v>
      </c>
      <c r="D738" s="35">
        <v>15</v>
      </c>
      <c r="E738" s="35">
        <v>17</v>
      </c>
      <c r="F738">
        <v>67392.33</v>
      </c>
      <c r="G738">
        <f>F738-Dashboard!$B$2</f>
        <v>67379.260750000001</v>
      </c>
      <c r="H738">
        <f>2^(LOG(G738/Dashboard!$C$2,2)/LOG(Dashboard!$D$2/Dashboard!$C$2,2))-1</f>
        <v>1.4692359483864132</v>
      </c>
      <c r="I738" s="14" t="s">
        <v>55</v>
      </c>
      <c r="P738" s="29">
        <v>1.485001485001E-2</v>
      </c>
      <c r="R738" s="23">
        <v>1.485001485001E-2</v>
      </c>
      <c r="T738" s="39">
        <v>404</v>
      </c>
      <c r="V738" s="35">
        <v>40404</v>
      </c>
      <c r="W738" s="40">
        <v>1.000198000198E-2</v>
      </c>
    </row>
    <row r="739" spans="1:23" x14ac:dyDescent="0.2">
      <c r="A739" s="14" t="s">
        <v>17</v>
      </c>
      <c r="B739" s="14" t="s">
        <v>443</v>
      </c>
      <c r="C739" s="15" t="s">
        <v>406</v>
      </c>
      <c r="D739" s="35">
        <v>15</v>
      </c>
      <c r="E739" s="35">
        <v>18</v>
      </c>
      <c r="F739">
        <v>57443.040000000001</v>
      </c>
      <c r="G739">
        <f>F739-Dashboard!$B$2</f>
        <v>57429.97075</v>
      </c>
      <c r="H739">
        <f>2^(LOG(G739/Dashboard!$C$2,2)/LOG(Dashboard!$D$2/Dashboard!$C$2,2))-1</f>
        <v>1.2474253635621939</v>
      </c>
      <c r="I739" s="14" t="s">
        <v>55</v>
      </c>
      <c r="P739" s="29">
        <v>1.485001485001E-2</v>
      </c>
      <c r="R739" s="23">
        <v>1.485001485001E-2</v>
      </c>
      <c r="T739" s="39">
        <v>404</v>
      </c>
      <c r="V739" s="35">
        <v>40404</v>
      </c>
      <c r="W739" s="40">
        <v>1.000198000198E-2</v>
      </c>
    </row>
    <row r="740" spans="1:23" x14ac:dyDescent="0.2">
      <c r="A740" s="14" t="s">
        <v>17</v>
      </c>
      <c r="B740" s="14" t="s">
        <v>443</v>
      </c>
      <c r="C740" s="15" t="s">
        <v>407</v>
      </c>
      <c r="D740" s="35">
        <v>15</v>
      </c>
      <c r="E740" s="35">
        <v>19</v>
      </c>
      <c r="F740">
        <v>8117.21</v>
      </c>
      <c r="G740">
        <f>F740-Dashboard!$B$2</f>
        <v>8104.1407500000005</v>
      </c>
      <c r="H740">
        <f>2^(LOG(G740/Dashboard!$C$2,2)/LOG(Dashboard!$D$2/Dashboard!$C$2,2))-1</f>
        <v>-0.29093975671176664</v>
      </c>
      <c r="I740" s="14" t="s">
        <v>55</v>
      </c>
      <c r="R740" s="23">
        <v>1.485001485001E-2</v>
      </c>
      <c r="S740" s="28">
        <v>1.485001485001E-2</v>
      </c>
      <c r="T740" s="39">
        <v>404</v>
      </c>
      <c r="V740" s="35">
        <v>40404</v>
      </c>
      <c r="W740" s="40">
        <v>1.000198000198E-2</v>
      </c>
    </row>
    <row r="741" spans="1:23" x14ac:dyDescent="0.2">
      <c r="A741" s="14" t="s">
        <v>17</v>
      </c>
      <c r="B741" s="14" t="s">
        <v>443</v>
      </c>
      <c r="C741" s="15" t="s">
        <v>408</v>
      </c>
      <c r="D741" s="35">
        <v>15</v>
      </c>
      <c r="E741" s="35">
        <v>20</v>
      </c>
      <c r="F741">
        <v>6392.0649999999996</v>
      </c>
      <c r="G741">
        <f>F741-Dashboard!$B$2</f>
        <v>6378.99575</v>
      </c>
      <c r="H741">
        <f>2^(LOG(G741/Dashboard!$C$2,2)/LOG(Dashboard!$D$2/Dashboard!$C$2,2))-1</f>
        <v>-0.38419690125188832</v>
      </c>
      <c r="I741" s="14" t="s">
        <v>55</v>
      </c>
      <c r="R741" s="23">
        <v>1.485001485001E-2</v>
      </c>
      <c r="S741" s="28">
        <v>1.485001485001E-2</v>
      </c>
      <c r="T741" s="39">
        <v>404</v>
      </c>
      <c r="V741" s="35">
        <v>40404</v>
      </c>
      <c r="W741" s="40">
        <v>1.000198000198E-2</v>
      </c>
    </row>
    <row r="742" spans="1:23" x14ac:dyDescent="0.2">
      <c r="A742" s="14" t="s">
        <v>17</v>
      </c>
      <c r="B742" s="14" t="s">
        <v>443</v>
      </c>
      <c r="C742" s="15" t="s">
        <v>409</v>
      </c>
      <c r="D742" s="35">
        <v>15</v>
      </c>
      <c r="E742" s="35">
        <v>21</v>
      </c>
      <c r="F742">
        <v>9868.4930000000004</v>
      </c>
      <c r="G742">
        <f>F742-Dashboard!$B$2</f>
        <v>9855.4237499999999</v>
      </c>
      <c r="H742">
        <f>2^(LOG(G742/Dashboard!$C$2,2)/LOG(Dashboard!$D$2/Dashboard!$C$2,2))-1</f>
        <v>-0.20431849519441314</v>
      </c>
      <c r="I742" s="33" t="s">
        <v>265</v>
      </c>
      <c r="J742" s="28">
        <v>1.485001485001E-2</v>
      </c>
      <c r="S742" s="28">
        <v>1.485001485001E-2</v>
      </c>
      <c r="T742" s="39">
        <v>404</v>
      </c>
      <c r="V742" s="35">
        <v>40404</v>
      </c>
      <c r="W742" s="40">
        <v>1.0000495000495E-2</v>
      </c>
    </row>
    <row r="743" spans="1:23" x14ac:dyDescent="0.2">
      <c r="A743" s="14" t="s">
        <v>17</v>
      </c>
      <c r="B743" s="14" t="s">
        <v>443</v>
      </c>
      <c r="C743" s="15" t="s">
        <v>410</v>
      </c>
      <c r="D743" s="35">
        <v>15</v>
      </c>
      <c r="E743" s="35">
        <v>22</v>
      </c>
      <c r="F743">
        <v>9426.5139999999992</v>
      </c>
      <c r="G743">
        <f>F743-Dashboard!$B$2</f>
        <v>9413.4447499999987</v>
      </c>
      <c r="H743">
        <f>2^(LOG(G743/Dashboard!$C$2,2)/LOG(Dashboard!$D$2/Dashboard!$C$2,2))-1</f>
        <v>-0.22553797341709514</v>
      </c>
      <c r="I743" s="33" t="s">
        <v>265</v>
      </c>
      <c r="J743" s="28">
        <v>1.485001485001E-2</v>
      </c>
      <c r="S743" s="28">
        <v>1.485001485001E-2</v>
      </c>
      <c r="T743" s="39">
        <v>404</v>
      </c>
      <c r="V743" s="35">
        <v>40404</v>
      </c>
      <c r="W743" s="40">
        <v>1.0000495000495E-2</v>
      </c>
    </row>
    <row r="744" spans="1:23" x14ac:dyDescent="0.2">
      <c r="A744" s="14" t="s">
        <v>17</v>
      </c>
      <c r="B744" s="14" t="s">
        <v>443</v>
      </c>
      <c r="C744" s="15" t="s">
        <v>411</v>
      </c>
      <c r="D744" s="35">
        <v>15</v>
      </c>
      <c r="E744" s="35">
        <v>23</v>
      </c>
      <c r="F744">
        <v>10688.29</v>
      </c>
      <c r="G744">
        <f>F744-Dashboard!$B$2</f>
        <v>10675.22075</v>
      </c>
      <c r="H744">
        <f>2^(LOG(G744/Dashboard!$C$2,2)/LOG(Dashboard!$D$2/Dashboard!$C$2,2))-1</f>
        <v>-0.16596845127151638</v>
      </c>
      <c r="I744" s="14" t="s">
        <v>55</v>
      </c>
      <c r="P744" s="29">
        <v>1.485001485001E-2</v>
      </c>
      <c r="S744" s="28">
        <v>1.485001485001E-2</v>
      </c>
      <c r="T744" s="39">
        <v>404</v>
      </c>
      <c r="V744" s="35">
        <v>40404</v>
      </c>
      <c r="W744" s="40">
        <v>1.000198000198E-2</v>
      </c>
    </row>
    <row r="745" spans="1:23" x14ac:dyDescent="0.2">
      <c r="A745" s="14" t="s">
        <v>17</v>
      </c>
      <c r="B745" s="14" t="s">
        <v>443</v>
      </c>
      <c r="C745" s="15" t="s">
        <v>412</v>
      </c>
      <c r="D745" s="35">
        <v>15</v>
      </c>
      <c r="E745" s="35">
        <v>24</v>
      </c>
      <c r="F745">
        <v>11443.94</v>
      </c>
      <c r="G745">
        <f>F745-Dashboard!$B$2</f>
        <v>11430.87075</v>
      </c>
      <c r="H745">
        <f>2^(LOG(G745/Dashboard!$C$2,2)/LOG(Dashboard!$D$2/Dashboard!$C$2,2))-1</f>
        <v>-0.13167832554379222</v>
      </c>
      <c r="I745" s="14" t="s">
        <v>55</v>
      </c>
      <c r="P745" s="29">
        <v>1.485001485001E-2</v>
      </c>
      <c r="S745" s="28">
        <v>1.485001485001E-2</v>
      </c>
      <c r="T745" s="39">
        <v>404</v>
      </c>
      <c r="V745" s="35">
        <v>40404</v>
      </c>
      <c r="W745" s="40">
        <v>1.000198000198E-2</v>
      </c>
    </row>
    <row r="746" spans="1:23" x14ac:dyDescent="0.2">
      <c r="A746" s="14" t="s">
        <v>17</v>
      </c>
      <c r="B746" s="14" t="s">
        <v>443</v>
      </c>
      <c r="C746" s="15" t="s">
        <v>413</v>
      </c>
      <c r="D746" s="35">
        <v>16</v>
      </c>
      <c r="E746" s="35">
        <v>1</v>
      </c>
      <c r="F746">
        <v>69248.160000000003</v>
      </c>
      <c r="G746">
        <f>F746-Dashboard!$B$2</f>
        <v>69235.090750000003</v>
      </c>
      <c r="H746">
        <f>2^(LOG(G746/Dashboard!$C$2,2)/LOG(Dashboard!$D$2/Dashboard!$C$2,2))-1</f>
        <v>1.5090780075213805</v>
      </c>
      <c r="I746" s="14" t="s">
        <v>55</v>
      </c>
      <c r="N746" s="25">
        <v>4.950004950005E-3</v>
      </c>
      <c r="O746" s="27">
        <v>4.950004950005E-3</v>
      </c>
      <c r="T746" s="39">
        <v>404</v>
      </c>
      <c r="V746" s="35">
        <v>40404</v>
      </c>
      <c r="W746" s="40">
        <v>0.01</v>
      </c>
    </row>
    <row r="747" spans="1:23" x14ac:dyDescent="0.2">
      <c r="A747" s="14" t="s">
        <v>17</v>
      </c>
      <c r="B747" s="14" t="s">
        <v>443</v>
      </c>
      <c r="C747" s="15" t="s">
        <v>414</v>
      </c>
      <c r="D747" s="35">
        <v>16</v>
      </c>
      <c r="E747" s="35">
        <v>2</v>
      </c>
      <c r="F747">
        <v>61202.239999999998</v>
      </c>
      <c r="G747">
        <f>F747-Dashboard!$B$2</f>
        <v>61189.170749999997</v>
      </c>
      <c r="H747">
        <f>2^(LOG(G747/Dashboard!$C$2,2)/LOG(Dashboard!$D$2/Dashboard!$C$2,2))-1</f>
        <v>1.3329591592519159</v>
      </c>
      <c r="I747" s="14" t="s">
        <v>55</v>
      </c>
      <c r="N747" s="25">
        <v>4.950004950005E-3</v>
      </c>
      <c r="O747" s="27">
        <v>4.950004950005E-3</v>
      </c>
      <c r="T747" s="39">
        <v>404</v>
      </c>
      <c r="V747" s="35">
        <v>40404</v>
      </c>
      <c r="W747" s="40">
        <v>0.01</v>
      </c>
    </row>
    <row r="748" spans="1:23" x14ac:dyDescent="0.2">
      <c r="A748" s="14" t="s">
        <v>17</v>
      </c>
      <c r="B748" s="14" t="s">
        <v>443</v>
      </c>
      <c r="C748" s="15" t="s">
        <v>415</v>
      </c>
      <c r="D748" s="35">
        <v>16</v>
      </c>
      <c r="E748" s="35">
        <v>3</v>
      </c>
      <c r="F748">
        <v>60501.25</v>
      </c>
      <c r="G748">
        <f>F748-Dashboard!$B$2</f>
        <v>60488.18075</v>
      </c>
      <c r="H748">
        <f>2^(LOG(G748/Dashboard!$C$2,2)/LOG(Dashboard!$D$2/Dashboard!$C$2,2))-1</f>
        <v>1.3171768318211416</v>
      </c>
      <c r="I748" s="14" t="s">
        <v>55</v>
      </c>
      <c r="N748" s="25">
        <v>4.950004950005E-3</v>
      </c>
      <c r="P748" s="29">
        <v>4.950004950005E-3</v>
      </c>
      <c r="T748" s="39">
        <v>404</v>
      </c>
      <c r="V748" s="35">
        <v>40404</v>
      </c>
      <c r="W748" s="40">
        <v>0.01</v>
      </c>
    </row>
    <row r="749" spans="1:23" x14ac:dyDescent="0.2">
      <c r="A749" s="14" t="s">
        <v>17</v>
      </c>
      <c r="B749" s="14" t="s">
        <v>443</v>
      </c>
      <c r="C749" s="15" t="s">
        <v>416</v>
      </c>
      <c r="D749" s="35">
        <v>16</v>
      </c>
      <c r="E749" s="35">
        <v>4</v>
      </c>
      <c r="F749">
        <v>53244.24</v>
      </c>
      <c r="G749">
        <f>F749-Dashboard!$B$2</f>
        <v>53231.170749999997</v>
      </c>
      <c r="H749">
        <f>2^(LOG(G749/Dashboard!$C$2,2)/LOG(Dashboard!$D$2/Dashboard!$C$2,2))-1</f>
        <v>1.1491198401849885</v>
      </c>
      <c r="I749" s="14" t="s">
        <v>55</v>
      </c>
      <c r="N749" s="25">
        <v>4.950004950005E-3</v>
      </c>
      <c r="P749" s="29">
        <v>4.950004950005E-3</v>
      </c>
      <c r="T749" s="39">
        <v>404</v>
      </c>
      <c r="V749" s="35">
        <v>40404</v>
      </c>
      <c r="W749" s="40">
        <v>0.01</v>
      </c>
    </row>
    <row r="750" spans="1:23" x14ac:dyDescent="0.2">
      <c r="A750" s="14" t="s">
        <v>17</v>
      </c>
      <c r="B750" s="14" t="s">
        <v>443</v>
      </c>
      <c r="C750" s="15" t="s">
        <v>417</v>
      </c>
      <c r="D750" s="35">
        <v>16</v>
      </c>
      <c r="E750" s="35">
        <v>5</v>
      </c>
      <c r="F750">
        <v>59517.49</v>
      </c>
      <c r="G750">
        <f>F750-Dashboard!$B$2</f>
        <v>59504.420749999997</v>
      </c>
      <c r="H750">
        <f>2^(LOG(G750/Dashboard!$C$2,2)/LOG(Dashboard!$D$2/Dashboard!$C$2,2))-1</f>
        <v>1.2949007996212756</v>
      </c>
      <c r="I750" s="30" t="s">
        <v>247</v>
      </c>
      <c r="J750" s="29">
        <v>4.950004950005E-3</v>
      </c>
      <c r="P750" s="29">
        <v>4.950004950005E-3</v>
      </c>
      <c r="T750" s="39">
        <v>404</v>
      </c>
      <c r="V750" s="35">
        <v>40404</v>
      </c>
      <c r="W750" s="40">
        <v>9.9995049995050007E-3</v>
      </c>
    </row>
    <row r="751" spans="1:23" x14ac:dyDescent="0.2">
      <c r="A751" s="14" t="s">
        <v>17</v>
      </c>
      <c r="B751" s="14" t="s">
        <v>443</v>
      </c>
      <c r="C751" s="15" t="s">
        <v>418</v>
      </c>
      <c r="D751" s="35">
        <v>16</v>
      </c>
      <c r="E751" s="35">
        <v>6</v>
      </c>
      <c r="F751">
        <v>54208.99</v>
      </c>
      <c r="G751">
        <f>F751-Dashboard!$B$2</f>
        <v>54195.920749999997</v>
      </c>
      <c r="H751">
        <f>2^(LOG(G751/Dashboard!$C$2,2)/LOG(Dashboard!$D$2/Dashboard!$C$2,2))-1</f>
        <v>1.1719812602852491</v>
      </c>
      <c r="I751" s="30" t="s">
        <v>247</v>
      </c>
      <c r="J751" s="29">
        <v>4.950004950005E-3</v>
      </c>
      <c r="P751" s="29">
        <v>4.950004950005E-3</v>
      </c>
      <c r="T751" s="39">
        <v>404</v>
      </c>
      <c r="V751" s="35">
        <v>40404</v>
      </c>
      <c r="W751" s="40">
        <v>9.9995049995050007E-3</v>
      </c>
    </row>
    <row r="752" spans="1:23" x14ac:dyDescent="0.2">
      <c r="A752" s="14" t="s">
        <v>17</v>
      </c>
      <c r="B752" s="14" t="s">
        <v>443</v>
      </c>
      <c r="C752" s="15" t="s">
        <v>419</v>
      </c>
      <c r="D752" s="35">
        <v>16</v>
      </c>
      <c r="E752" s="35">
        <v>7</v>
      </c>
      <c r="F752">
        <v>64096.49</v>
      </c>
      <c r="G752">
        <f>F752-Dashboard!$B$2</f>
        <v>64083.420749999997</v>
      </c>
      <c r="H752">
        <f>2^(LOG(G752/Dashboard!$C$2,2)/LOG(Dashboard!$D$2/Dashboard!$C$2,2))-1</f>
        <v>1.3973494074747257</v>
      </c>
      <c r="I752" s="14" t="s">
        <v>55</v>
      </c>
      <c r="O752" s="27">
        <v>4.950004950005E-3</v>
      </c>
      <c r="P752" s="29">
        <v>4.950004950005E-3</v>
      </c>
      <c r="T752" s="39">
        <v>404</v>
      </c>
      <c r="V752" s="35">
        <v>40404</v>
      </c>
      <c r="W752" s="40">
        <v>0.01</v>
      </c>
    </row>
    <row r="753" spans="1:23" x14ac:dyDescent="0.2">
      <c r="A753" s="14" t="s">
        <v>17</v>
      </c>
      <c r="B753" s="14" t="s">
        <v>443</v>
      </c>
      <c r="C753" s="15" t="s">
        <v>420</v>
      </c>
      <c r="D753" s="35">
        <v>16</v>
      </c>
      <c r="E753" s="35">
        <v>8</v>
      </c>
      <c r="F753">
        <v>39951.589999999997</v>
      </c>
      <c r="G753">
        <f>F753-Dashboard!$B$2</f>
        <v>39938.520749999996</v>
      </c>
      <c r="H753">
        <f>2^(LOG(G753/Dashboard!$C$2,2)/LOG(Dashboard!$D$2/Dashboard!$C$2,2))-1</f>
        <v>0.814489067772032</v>
      </c>
      <c r="I753" s="14" t="s">
        <v>55</v>
      </c>
      <c r="O753" s="27">
        <v>4.950004950005E-3</v>
      </c>
      <c r="P753" s="29">
        <v>4.950004950005E-3</v>
      </c>
      <c r="T753" s="39">
        <v>404</v>
      </c>
      <c r="V753" s="35">
        <v>40404</v>
      </c>
      <c r="W753" s="40">
        <v>0.01</v>
      </c>
    </row>
    <row r="754" spans="1:23" x14ac:dyDescent="0.2">
      <c r="A754" s="14" t="s">
        <v>17</v>
      </c>
      <c r="B754" s="14" t="s">
        <v>443</v>
      </c>
      <c r="C754" s="15" t="s">
        <v>421</v>
      </c>
      <c r="D754" s="35">
        <v>16</v>
      </c>
      <c r="E754" s="35">
        <v>9</v>
      </c>
      <c r="F754">
        <v>44361.88</v>
      </c>
      <c r="G754">
        <f>F754-Dashboard!$B$2</f>
        <v>44348.810749999997</v>
      </c>
      <c r="H754">
        <f>2^(LOG(G754/Dashboard!$C$2,2)/LOG(Dashboard!$D$2/Dashboard!$C$2,2))-1</f>
        <v>0.92998176371128971</v>
      </c>
      <c r="I754" s="31" t="s">
        <v>252</v>
      </c>
      <c r="J754" s="32">
        <v>4.950004950005E-3</v>
      </c>
      <c r="Q754" s="32">
        <v>4.950004950005E-3</v>
      </c>
      <c r="T754" s="39">
        <v>404</v>
      </c>
      <c r="V754" s="35">
        <v>40404</v>
      </c>
      <c r="W754" s="40">
        <v>9.9995049995050007E-3</v>
      </c>
    </row>
    <row r="755" spans="1:23" x14ac:dyDescent="0.2">
      <c r="A755" s="14" t="s">
        <v>17</v>
      </c>
      <c r="B755" s="14" t="s">
        <v>443</v>
      </c>
      <c r="C755" s="15" t="s">
        <v>422</v>
      </c>
      <c r="D755" s="35">
        <v>16</v>
      </c>
      <c r="E755" s="35">
        <v>10</v>
      </c>
      <c r="F755">
        <v>45345.65</v>
      </c>
      <c r="G755">
        <f>F755-Dashboard!$B$2</f>
        <v>45332.580750000001</v>
      </c>
      <c r="H755">
        <f>2^(LOG(G755/Dashboard!$C$2,2)/LOG(Dashboard!$D$2/Dashboard!$C$2,2))-1</f>
        <v>0.95508916400970389</v>
      </c>
      <c r="I755" s="31" t="s">
        <v>252</v>
      </c>
      <c r="J755" s="32">
        <v>4.950004950005E-3</v>
      </c>
      <c r="Q755" s="32">
        <v>4.950004950005E-3</v>
      </c>
      <c r="T755" s="39">
        <v>404</v>
      </c>
      <c r="V755" s="35">
        <v>40404</v>
      </c>
      <c r="W755" s="40">
        <v>9.9995049995050007E-3</v>
      </c>
    </row>
    <row r="756" spans="1:23" x14ac:dyDescent="0.2">
      <c r="A756" s="14" t="s">
        <v>17</v>
      </c>
      <c r="B756" s="14" t="s">
        <v>443</v>
      </c>
      <c r="C756" s="15" t="s">
        <v>423</v>
      </c>
      <c r="D756" s="35">
        <v>16</v>
      </c>
      <c r="E756" s="35">
        <v>11</v>
      </c>
      <c r="F756">
        <v>40433.97</v>
      </c>
      <c r="G756">
        <f>F756-Dashboard!$B$2</f>
        <v>40420.900750000001</v>
      </c>
      <c r="H756">
        <f>2^(LOG(G756/Dashboard!$C$2,2)/LOG(Dashboard!$D$2/Dashboard!$C$2,2))-1</f>
        <v>0.82736797382491845</v>
      </c>
      <c r="I756" s="14" t="s">
        <v>55</v>
      </c>
      <c r="M756" s="21">
        <v>6.435006435006E-4</v>
      </c>
      <c r="Q756" s="32">
        <v>4.950004950005E-3</v>
      </c>
      <c r="T756" s="39">
        <v>404</v>
      </c>
      <c r="V756" s="35">
        <v>40404</v>
      </c>
      <c r="W756" s="40">
        <v>9.9998267498267492E-3</v>
      </c>
    </row>
    <row r="757" spans="1:23" x14ac:dyDescent="0.2">
      <c r="A757" s="14" t="s">
        <v>17</v>
      </c>
      <c r="B757" s="14" t="s">
        <v>443</v>
      </c>
      <c r="C757" s="15" t="s">
        <v>424</v>
      </c>
      <c r="D757" s="35">
        <v>16</v>
      </c>
      <c r="E757" s="35">
        <v>12</v>
      </c>
      <c r="F757">
        <v>54273.15</v>
      </c>
      <c r="G757">
        <f>F757-Dashboard!$B$2</f>
        <v>54260.080750000001</v>
      </c>
      <c r="H757">
        <f>2^(LOG(G757/Dashboard!$C$2,2)/LOG(Dashboard!$D$2/Dashboard!$C$2,2))-1</f>
        <v>1.1734956875975948</v>
      </c>
      <c r="I757" s="14" t="s">
        <v>55</v>
      </c>
      <c r="M757" s="21">
        <v>6.435006435006E-4</v>
      </c>
      <c r="Q757" s="32">
        <v>4.950004950005E-3</v>
      </c>
      <c r="T757" s="39">
        <v>404</v>
      </c>
      <c r="V757" s="35">
        <v>40404</v>
      </c>
      <c r="W757" s="40">
        <v>9.9998267498267492E-3</v>
      </c>
    </row>
    <row r="758" spans="1:23" x14ac:dyDescent="0.2">
      <c r="A758" s="14" t="s">
        <v>17</v>
      </c>
      <c r="B758" s="14" t="s">
        <v>443</v>
      </c>
      <c r="C758" s="15" t="s">
        <v>425</v>
      </c>
      <c r="D758" s="35">
        <v>16</v>
      </c>
      <c r="E758" s="35">
        <v>13</v>
      </c>
      <c r="F758">
        <v>47771.78</v>
      </c>
      <c r="G758">
        <f>F758-Dashboard!$B$2</f>
        <v>47758.710749999998</v>
      </c>
      <c r="H758">
        <f>2^(LOG(G758/Dashboard!$C$2,2)/LOG(Dashboard!$D$2/Dashboard!$C$2,2))-1</f>
        <v>1.0160690493767079</v>
      </c>
      <c r="I758" s="14" t="s">
        <v>55</v>
      </c>
      <c r="K758" s="17">
        <v>2.475002475002E-2</v>
      </c>
      <c r="Q758" s="32">
        <v>4.950004950005E-3</v>
      </c>
      <c r="T758" s="39">
        <v>404</v>
      </c>
      <c r="V758" s="35">
        <v>40404</v>
      </c>
      <c r="W758" s="40">
        <v>0.01</v>
      </c>
    </row>
    <row r="759" spans="1:23" x14ac:dyDescent="0.2">
      <c r="A759" s="14" t="s">
        <v>17</v>
      </c>
      <c r="B759" s="14" t="s">
        <v>443</v>
      </c>
      <c r="C759" s="15" t="s">
        <v>426</v>
      </c>
      <c r="D759" s="35">
        <v>16</v>
      </c>
      <c r="E759" s="35">
        <v>14</v>
      </c>
      <c r="F759">
        <v>59172.94</v>
      </c>
      <c r="G759">
        <f>F759-Dashboard!$B$2</f>
        <v>59159.870750000002</v>
      </c>
      <c r="H759">
        <f>2^(LOG(G759/Dashboard!$C$2,2)/LOG(Dashboard!$D$2/Dashboard!$C$2,2))-1</f>
        <v>1.2870631678797335</v>
      </c>
      <c r="I759" s="14" t="s">
        <v>55</v>
      </c>
      <c r="K759" s="17">
        <v>2.475002475002E-2</v>
      </c>
      <c r="Q759" s="32">
        <v>4.950004950005E-3</v>
      </c>
      <c r="T759" s="39">
        <v>404</v>
      </c>
      <c r="V759" s="35">
        <v>40404</v>
      </c>
      <c r="W759" s="40">
        <v>0.01</v>
      </c>
    </row>
    <row r="760" spans="1:23" x14ac:dyDescent="0.2">
      <c r="A760" s="14" t="s">
        <v>17</v>
      </c>
      <c r="B760" s="14" t="s">
        <v>443</v>
      </c>
      <c r="C760" s="15" t="s">
        <v>427</v>
      </c>
      <c r="D760" s="35">
        <v>16</v>
      </c>
      <c r="E760" s="35">
        <v>15</v>
      </c>
      <c r="F760">
        <v>49703.65</v>
      </c>
      <c r="G760">
        <f>F760-Dashboard!$B$2</f>
        <v>49690.580750000001</v>
      </c>
      <c r="H760">
        <f>2^(LOG(G760/Dashboard!$C$2,2)/LOG(Dashboard!$D$2/Dashboard!$C$2,2))-1</f>
        <v>1.0637202984420622</v>
      </c>
      <c r="I760" s="22" t="s">
        <v>60</v>
      </c>
      <c r="J760" s="23">
        <v>4.950004950005E-3</v>
      </c>
      <c r="R760" s="23">
        <v>4.950004950005E-3</v>
      </c>
      <c r="T760" s="39">
        <v>404</v>
      </c>
      <c r="V760" s="35">
        <v>40404</v>
      </c>
      <c r="W760" s="40">
        <v>9.9995049995050007E-3</v>
      </c>
    </row>
    <row r="761" spans="1:23" x14ac:dyDescent="0.2">
      <c r="A761" s="14" t="s">
        <v>17</v>
      </c>
      <c r="B761" s="14" t="s">
        <v>443</v>
      </c>
      <c r="C761" s="15" t="s">
        <v>428</v>
      </c>
      <c r="D761" s="35">
        <v>16</v>
      </c>
      <c r="E761" s="35">
        <v>16</v>
      </c>
      <c r="F761">
        <v>53488.99</v>
      </c>
      <c r="G761">
        <f>F761-Dashboard!$B$2</f>
        <v>53475.920749999997</v>
      </c>
      <c r="H761">
        <f>2^(LOG(G761/Dashboard!$C$2,2)/LOG(Dashboard!$D$2/Dashboard!$C$2,2))-1</f>
        <v>1.1549356200258769</v>
      </c>
      <c r="I761" s="22" t="s">
        <v>60</v>
      </c>
      <c r="J761" s="23">
        <v>4.950004950005E-3</v>
      </c>
      <c r="R761" s="23">
        <v>4.950004950005E-3</v>
      </c>
      <c r="T761" s="39">
        <v>404</v>
      </c>
      <c r="V761" s="35">
        <v>40404</v>
      </c>
      <c r="W761" s="40">
        <v>9.9995049995050007E-3</v>
      </c>
    </row>
    <row r="762" spans="1:23" x14ac:dyDescent="0.2">
      <c r="A762" s="14" t="s">
        <v>17</v>
      </c>
      <c r="B762" s="14" t="s">
        <v>443</v>
      </c>
      <c r="C762" s="15" t="s">
        <v>429</v>
      </c>
      <c r="D762" s="35">
        <v>16</v>
      </c>
      <c r="E762" s="35">
        <v>17</v>
      </c>
      <c r="F762">
        <v>35712.400000000001</v>
      </c>
      <c r="G762">
        <f>F762-Dashboard!$B$2</f>
        <v>35699.330750000001</v>
      </c>
      <c r="H762">
        <f>2^(LOG(G762/Dashboard!$C$2,2)/LOG(Dashboard!$D$2/Dashboard!$C$2,2))-1</f>
        <v>0.69842219039906306</v>
      </c>
      <c r="I762" s="14" t="s">
        <v>55</v>
      </c>
      <c r="P762" s="29">
        <v>4.950004950005E-3</v>
      </c>
      <c r="R762" s="23">
        <v>4.950004950005E-3</v>
      </c>
      <c r="T762" s="39">
        <v>404</v>
      </c>
      <c r="V762" s="35">
        <v>40404</v>
      </c>
      <c r="W762" s="40">
        <v>0.01</v>
      </c>
    </row>
    <row r="763" spans="1:23" x14ac:dyDescent="0.2">
      <c r="A763" s="14" t="s">
        <v>17</v>
      </c>
      <c r="B763" s="14" t="s">
        <v>443</v>
      </c>
      <c r="C763" s="15" t="s">
        <v>430</v>
      </c>
      <c r="D763" s="35">
        <v>16</v>
      </c>
      <c r="E763" s="35">
        <v>18</v>
      </c>
      <c r="F763">
        <v>59341.65</v>
      </c>
      <c r="G763">
        <f>F763-Dashboard!$B$2</f>
        <v>59328.580750000001</v>
      </c>
      <c r="H763">
        <f>2^(LOG(G763/Dashboard!$C$2,2)/LOG(Dashboard!$D$2/Dashboard!$C$2,2))-1</f>
        <v>1.2909032258199491</v>
      </c>
      <c r="I763" s="14" t="s">
        <v>55</v>
      </c>
      <c r="P763" s="29">
        <v>4.950004950005E-3</v>
      </c>
      <c r="R763" s="23">
        <v>4.950004950005E-3</v>
      </c>
      <c r="T763" s="39">
        <v>404</v>
      </c>
      <c r="V763" s="35">
        <v>40404</v>
      </c>
      <c r="W763" s="40">
        <v>0.01</v>
      </c>
    </row>
    <row r="764" spans="1:23" x14ac:dyDescent="0.2">
      <c r="A764" s="14" t="s">
        <v>17</v>
      </c>
      <c r="B764" s="14" t="s">
        <v>443</v>
      </c>
      <c r="C764" s="15" t="s">
        <v>431</v>
      </c>
      <c r="D764" s="35">
        <v>16</v>
      </c>
      <c r="E764" s="35">
        <v>19</v>
      </c>
      <c r="F764">
        <v>17985.7</v>
      </c>
      <c r="G764">
        <f>F764-Dashboard!$B$2</f>
        <v>17972.63075</v>
      </c>
      <c r="H764">
        <f>2^(LOG(G764/Dashboard!$C$2,2)/LOG(Dashboard!$D$2/Dashboard!$C$2,2))-1</f>
        <v>0.13360255793764808</v>
      </c>
      <c r="I764" s="14" t="s">
        <v>55</v>
      </c>
      <c r="R764" s="23">
        <v>4.950004950005E-3</v>
      </c>
      <c r="S764" s="28">
        <v>4.950004950005E-3</v>
      </c>
      <c r="T764" s="39">
        <v>404</v>
      </c>
      <c r="V764" s="35">
        <v>40404</v>
      </c>
      <c r="W764" s="40">
        <v>0.01</v>
      </c>
    </row>
    <row r="765" spans="1:23" x14ac:dyDescent="0.2">
      <c r="A765" s="14" t="s">
        <v>17</v>
      </c>
      <c r="B765" s="14" t="s">
        <v>443</v>
      </c>
      <c r="C765" s="15" t="s">
        <v>432</v>
      </c>
      <c r="D765" s="35">
        <v>16</v>
      </c>
      <c r="E765" s="35">
        <v>20</v>
      </c>
      <c r="F765">
        <v>11710.07</v>
      </c>
      <c r="G765">
        <f>F765-Dashboard!$B$2</f>
        <v>11697.000749999999</v>
      </c>
      <c r="H765">
        <f>2^(LOG(G765/Dashboard!$C$2,2)/LOG(Dashboard!$D$2/Dashboard!$C$2,2))-1</f>
        <v>-0.11982512457168693</v>
      </c>
      <c r="I765" s="14" t="s">
        <v>55</v>
      </c>
      <c r="R765" s="23">
        <v>4.950004950005E-3</v>
      </c>
      <c r="S765" s="28">
        <v>4.950004950005E-3</v>
      </c>
      <c r="T765" s="39">
        <v>404</v>
      </c>
      <c r="V765" s="35">
        <v>40404</v>
      </c>
      <c r="W765" s="40">
        <v>0.01</v>
      </c>
    </row>
    <row r="766" spans="1:23" x14ac:dyDescent="0.2">
      <c r="A766" s="14" t="s">
        <v>17</v>
      </c>
      <c r="B766" s="14" t="s">
        <v>443</v>
      </c>
      <c r="C766" s="15" t="s">
        <v>433</v>
      </c>
      <c r="D766" s="35">
        <v>16</v>
      </c>
      <c r="E766" s="35">
        <v>21</v>
      </c>
      <c r="F766">
        <v>12406.31</v>
      </c>
      <c r="G766">
        <f>F766-Dashboard!$B$2</f>
        <v>12393.240749999999</v>
      </c>
      <c r="H766">
        <f>2^(LOG(G766/Dashboard!$C$2,2)/LOG(Dashboard!$D$2/Dashboard!$C$2,2))-1</f>
        <v>-8.9328247351816326E-2</v>
      </c>
      <c r="I766" s="33" t="s">
        <v>265</v>
      </c>
      <c r="J766" s="28">
        <v>4.950004950005E-3</v>
      </c>
      <c r="S766" s="28">
        <v>4.950004950005E-3</v>
      </c>
      <c r="T766" s="39">
        <v>404</v>
      </c>
      <c r="V766" s="35">
        <v>40404</v>
      </c>
      <c r="W766" s="40">
        <v>9.9995049995050007E-3</v>
      </c>
    </row>
    <row r="767" spans="1:23" x14ac:dyDescent="0.2">
      <c r="A767" s="14" t="s">
        <v>17</v>
      </c>
      <c r="B767" s="14" t="s">
        <v>443</v>
      </c>
      <c r="C767" s="15" t="s">
        <v>434</v>
      </c>
      <c r="D767" s="35">
        <v>16</v>
      </c>
      <c r="E767" s="35">
        <v>22</v>
      </c>
      <c r="F767">
        <v>8592.4560000000001</v>
      </c>
      <c r="G767">
        <f>F767-Dashboard!$B$2</f>
        <v>8579.3867499999997</v>
      </c>
      <c r="H767">
        <f>2^(LOG(G767/Dashboard!$C$2,2)/LOG(Dashboard!$D$2/Dashboard!$C$2,2))-1</f>
        <v>-0.2667310329906275</v>
      </c>
      <c r="I767" s="33" t="s">
        <v>265</v>
      </c>
      <c r="J767" s="28">
        <v>4.950004950005E-3</v>
      </c>
      <c r="S767" s="28">
        <v>4.950004950005E-3</v>
      </c>
      <c r="T767" s="39">
        <v>404</v>
      </c>
      <c r="V767" s="35">
        <v>40404</v>
      </c>
      <c r="W767" s="40">
        <v>9.9995049995050007E-3</v>
      </c>
    </row>
    <row r="768" spans="1:23" x14ac:dyDescent="0.2">
      <c r="A768" s="14" t="s">
        <v>17</v>
      </c>
      <c r="B768" s="14" t="s">
        <v>443</v>
      </c>
      <c r="C768" s="15" t="s">
        <v>435</v>
      </c>
      <c r="D768" s="35">
        <v>16</v>
      </c>
      <c r="E768" s="35">
        <v>23</v>
      </c>
      <c r="F768">
        <v>23016.19</v>
      </c>
      <c r="G768">
        <f>F768-Dashboard!$B$2</f>
        <v>23003.120749999998</v>
      </c>
      <c r="H768">
        <f>2^(LOG(G768/Dashboard!$C$2,2)/LOG(Dashboard!$D$2/Dashboard!$C$2,2))-1</f>
        <v>0.31098974820328551</v>
      </c>
      <c r="I768" s="14" t="s">
        <v>55</v>
      </c>
      <c r="P768" s="29">
        <v>4.950004950005E-3</v>
      </c>
      <c r="S768" s="28">
        <v>4.950004950005E-3</v>
      </c>
      <c r="T768" s="39">
        <v>404</v>
      </c>
      <c r="V768" s="35">
        <v>40404</v>
      </c>
      <c r="W768" s="40">
        <v>0.01</v>
      </c>
    </row>
    <row r="769" spans="1:23" x14ac:dyDescent="0.2">
      <c r="A769" s="14" t="s">
        <v>17</v>
      </c>
      <c r="B769" s="14" t="s">
        <v>443</v>
      </c>
      <c r="C769" s="15" t="s">
        <v>436</v>
      </c>
      <c r="D769" s="35">
        <v>16</v>
      </c>
      <c r="E769" s="35">
        <v>24</v>
      </c>
      <c r="F769">
        <v>8426.1200000000008</v>
      </c>
      <c r="G769">
        <f>F769-Dashboard!$B$2</f>
        <v>8413.0507500000003</v>
      </c>
      <c r="H769">
        <f>2^(LOG(G769/Dashboard!$C$2,2)/LOG(Dashboard!$D$2/Dashboard!$C$2,2))-1</f>
        <v>-0.27513986721831707</v>
      </c>
      <c r="I769" s="14" t="s">
        <v>55</v>
      </c>
      <c r="P769" s="29">
        <v>4.950004950005E-3</v>
      </c>
      <c r="S769" s="28">
        <v>4.950004950005E-3</v>
      </c>
      <c r="T769" s="39">
        <v>404</v>
      </c>
      <c r="V769" s="35">
        <v>40404</v>
      </c>
      <c r="W769" s="40">
        <v>0.01</v>
      </c>
    </row>
    <row r="770" spans="1:23" x14ac:dyDescent="0.2">
      <c r="A770" s="14" t="s">
        <v>441</v>
      </c>
      <c r="B770" s="14" t="s">
        <v>443</v>
      </c>
      <c r="C770" s="36" t="s">
        <v>42</v>
      </c>
      <c r="D770" s="37">
        <v>1</v>
      </c>
      <c r="E770" s="37">
        <v>1</v>
      </c>
      <c r="F770">
        <v>195.15</v>
      </c>
      <c r="G770">
        <f>F770-Dashboard!$B$3</f>
        <v>176.92824999999999</v>
      </c>
      <c r="H770">
        <f>2^(LOG(F770/Dashboard!$C$3,2)/LOG(Dashboard!$D$3/Dashboard!$C$3,2))-1</f>
        <v>-0.96781274282637964</v>
      </c>
      <c r="I770" s="16" t="s">
        <v>43</v>
      </c>
      <c r="J770" s="17">
        <v>1000.005</v>
      </c>
      <c r="K770" s="17">
        <v>1000.005</v>
      </c>
      <c r="T770" s="39">
        <v>81.599999999999994</v>
      </c>
      <c r="V770" s="35">
        <v>40899.795501020002</v>
      </c>
      <c r="W770" s="40">
        <v>2.1995219999999999E-2</v>
      </c>
    </row>
    <row r="771" spans="1:23" x14ac:dyDescent="0.2">
      <c r="A771" s="14" t="s">
        <v>441</v>
      </c>
      <c r="B771" s="14" t="s">
        <v>443</v>
      </c>
      <c r="C771" s="36" t="s">
        <v>44</v>
      </c>
      <c r="D771" s="37">
        <v>1</v>
      </c>
      <c r="E771" s="37">
        <v>2</v>
      </c>
      <c r="F771">
        <v>590.154</v>
      </c>
      <c r="G771">
        <f>F771-Dashboard!$B$3</f>
        <v>571.93224999999995</v>
      </c>
      <c r="H771">
        <f>2^(LOG(F771/Dashboard!$C$3,2)/LOG(Dashboard!$D$3/Dashboard!$C$3,2))-1</f>
        <v>-0.92638288741101682</v>
      </c>
      <c r="I771" s="16" t="s">
        <v>43</v>
      </c>
      <c r="J771" s="17">
        <v>1000.005</v>
      </c>
      <c r="K771" s="17">
        <v>1000.005</v>
      </c>
      <c r="T771" s="39">
        <v>81.599999999999994</v>
      </c>
      <c r="V771" s="35">
        <v>40899.795501020002</v>
      </c>
      <c r="W771" s="40">
        <v>2.1995219999999999E-2</v>
      </c>
    </row>
    <row r="772" spans="1:23" x14ac:dyDescent="0.2">
      <c r="A772" s="14" t="s">
        <v>441</v>
      </c>
      <c r="B772" s="14" t="s">
        <v>443</v>
      </c>
      <c r="C772" s="36" t="s">
        <v>45</v>
      </c>
      <c r="D772" s="37">
        <v>1</v>
      </c>
      <c r="E772" s="37">
        <v>3</v>
      </c>
      <c r="F772">
        <v>681.851</v>
      </c>
      <c r="G772">
        <f>F772-Dashboard!$B$3</f>
        <v>663.62924999999996</v>
      </c>
      <c r="H772">
        <f>2^(LOG(F772/Dashboard!$C$3,2)/LOG(Dashboard!$D$3/Dashboard!$C$3,2))-1</f>
        <v>-0.91798912973189206</v>
      </c>
      <c r="I772" s="16" t="s">
        <v>43</v>
      </c>
      <c r="J772" s="17">
        <v>1000.005</v>
      </c>
      <c r="K772" s="17">
        <v>1000.005</v>
      </c>
      <c r="T772" s="39">
        <v>81.599999999999994</v>
      </c>
      <c r="V772" s="35">
        <v>40899.795501020002</v>
      </c>
      <c r="W772" s="40">
        <v>2.1995219999999999E-2</v>
      </c>
    </row>
    <row r="773" spans="1:23" x14ac:dyDescent="0.2">
      <c r="A773" s="14" t="s">
        <v>441</v>
      </c>
      <c r="B773" s="14" t="s">
        <v>443</v>
      </c>
      <c r="C773" s="36" t="s">
        <v>46</v>
      </c>
      <c r="D773" s="37">
        <v>1</v>
      </c>
      <c r="E773" s="37">
        <v>4</v>
      </c>
      <c r="F773">
        <v>2551.0630000000001</v>
      </c>
      <c r="G773">
        <f>F773-Dashboard!$B$3</f>
        <v>2532.8412499999999</v>
      </c>
      <c r="H773">
        <f>2^(LOG(F773/Dashboard!$C$3,2)/LOG(Dashboard!$D$3/Dashboard!$C$3,2))-1</f>
        <v>-0.78007698194698982</v>
      </c>
      <c r="I773" s="18" t="s">
        <v>47</v>
      </c>
      <c r="J773" s="19">
        <v>499.62336684069999</v>
      </c>
      <c r="L773" s="19">
        <v>499.62336684069999</v>
      </c>
      <c r="T773" s="39">
        <v>430.8</v>
      </c>
      <c r="U773" s="39">
        <v>533.67999999999995</v>
      </c>
      <c r="V773" s="35">
        <v>43118.879999999997</v>
      </c>
      <c r="W773" s="40">
        <v>9.9909830682058508E-3</v>
      </c>
    </row>
    <row r="774" spans="1:23" x14ac:dyDescent="0.2">
      <c r="A774" s="14" t="s">
        <v>441</v>
      </c>
      <c r="B774" s="14" t="s">
        <v>443</v>
      </c>
      <c r="C774" s="36" t="s">
        <v>48</v>
      </c>
      <c r="D774" s="37">
        <v>1</v>
      </c>
      <c r="E774" s="37">
        <v>5</v>
      </c>
      <c r="F774">
        <v>8443.1929999999993</v>
      </c>
      <c r="G774">
        <f>F774-Dashboard!$B$3</f>
        <v>8424.9712499999987</v>
      </c>
      <c r="H774">
        <f>2^(LOG(F774/Dashboard!$C$3,2)/LOG(Dashboard!$D$3/Dashboard!$C$3,2))-1</f>
        <v>-0.46189993338260893</v>
      </c>
      <c r="I774" s="18" t="s">
        <v>47</v>
      </c>
      <c r="J774" s="19">
        <v>499.62336684069999</v>
      </c>
      <c r="L774" s="19">
        <v>499.62336684069999</v>
      </c>
      <c r="T774" s="39">
        <v>430.8</v>
      </c>
      <c r="U774" s="39">
        <v>533.67999999999995</v>
      </c>
      <c r="V774" s="35">
        <v>43118.879999999997</v>
      </c>
      <c r="W774" s="40">
        <v>9.9909830682058508E-3</v>
      </c>
    </row>
    <row r="775" spans="1:23" x14ac:dyDescent="0.2">
      <c r="A775" s="14" t="s">
        <v>441</v>
      </c>
      <c r="B775" s="14" t="s">
        <v>443</v>
      </c>
      <c r="C775" s="36" t="s">
        <v>49</v>
      </c>
      <c r="D775" s="37">
        <v>1</v>
      </c>
      <c r="E775" s="37">
        <v>6</v>
      </c>
      <c r="F775">
        <v>10549.88</v>
      </c>
      <c r="G775">
        <f>F775-Dashboard!$B$3</f>
        <v>10531.658249999999</v>
      </c>
      <c r="H775">
        <f>2^(LOG(F775/Dashboard!$C$3,2)/LOG(Dashboard!$D$3/Dashboard!$C$3,2))-1</f>
        <v>-0.36439603255628539</v>
      </c>
      <c r="I775" s="18" t="s">
        <v>47</v>
      </c>
      <c r="J775" s="19">
        <v>499.62336684069999</v>
      </c>
      <c r="L775" s="19">
        <v>499.62336684069999</v>
      </c>
      <c r="T775" s="39">
        <v>430.8</v>
      </c>
      <c r="U775" s="39">
        <v>533.67999999999995</v>
      </c>
      <c r="V775" s="35">
        <v>43118.879999999997</v>
      </c>
      <c r="W775" s="40">
        <v>9.9909830682058508E-3</v>
      </c>
    </row>
    <row r="776" spans="1:23" x14ac:dyDescent="0.2">
      <c r="A776" s="14" t="s">
        <v>441</v>
      </c>
      <c r="B776" s="14" t="s">
        <v>443</v>
      </c>
      <c r="C776" s="36" t="s">
        <v>50</v>
      </c>
      <c r="D776" s="37">
        <v>1</v>
      </c>
      <c r="E776" s="37">
        <v>7</v>
      </c>
      <c r="F776">
        <v>157.53100000000001</v>
      </c>
      <c r="G776">
        <f>F776-Dashboard!$B$3</f>
        <v>139.30925000000002</v>
      </c>
      <c r="H776">
        <f>2^(LOG(F776/Dashboard!$C$3,2)/LOG(Dashboard!$D$3/Dashboard!$C$3,2))-1</f>
        <v>-0.97257446189206098</v>
      </c>
      <c r="I776" s="20" t="s">
        <v>51</v>
      </c>
      <c r="J776" s="21">
        <v>1.999801999802</v>
      </c>
      <c r="M776" s="21">
        <v>1.999801999802</v>
      </c>
      <c r="T776" s="39">
        <v>363.6</v>
      </c>
      <c r="V776" s="35">
        <v>40404</v>
      </c>
      <c r="W776" s="40">
        <v>9.9990099990099994E-3</v>
      </c>
    </row>
    <row r="777" spans="1:23" x14ac:dyDescent="0.2">
      <c r="A777" s="14" t="s">
        <v>441</v>
      </c>
      <c r="B777" s="14" t="s">
        <v>443</v>
      </c>
      <c r="C777" s="36" t="s">
        <v>52</v>
      </c>
      <c r="D777" s="37">
        <v>1</v>
      </c>
      <c r="E777" s="37">
        <v>8</v>
      </c>
      <c r="F777">
        <v>82.292000000000002</v>
      </c>
      <c r="G777">
        <f>F777-Dashboard!$B$3</f>
        <v>64.070250000000001</v>
      </c>
      <c r="H777">
        <f>2^(LOG(F777/Dashboard!$C$3,2)/LOG(Dashboard!$D$3/Dashboard!$C$3,2))-1</f>
        <v>-0.98312183254262131</v>
      </c>
      <c r="I777" s="20" t="s">
        <v>51</v>
      </c>
      <c r="J777" s="21">
        <v>1.999801999802</v>
      </c>
      <c r="M777" s="21">
        <v>1.999801999802</v>
      </c>
      <c r="T777" s="39">
        <v>363.6</v>
      </c>
      <c r="V777" s="35">
        <v>40404</v>
      </c>
      <c r="W777" s="40">
        <v>9.9990099990099994E-3</v>
      </c>
    </row>
    <row r="778" spans="1:23" x14ac:dyDescent="0.2">
      <c r="A778" s="14" t="s">
        <v>441</v>
      </c>
      <c r="B778" s="14" t="s">
        <v>443</v>
      </c>
      <c r="C778" s="36" t="s">
        <v>53</v>
      </c>
      <c r="D778" s="37">
        <v>1</v>
      </c>
      <c r="E778" s="37">
        <v>9</v>
      </c>
      <c r="F778">
        <v>141.07300000000001</v>
      </c>
      <c r="G778">
        <f>F778-Dashboard!$B$3</f>
        <v>122.85125000000001</v>
      </c>
      <c r="H778">
        <f>2^(LOG(F778/Dashboard!$C$3,2)/LOG(Dashboard!$D$3/Dashboard!$C$3,2))-1</f>
        <v>-0.97474609684941671</v>
      </c>
      <c r="I778" s="20" t="s">
        <v>51</v>
      </c>
      <c r="J778" s="21">
        <v>1.999801999802</v>
      </c>
      <c r="M778" s="21">
        <v>1.999801999802</v>
      </c>
      <c r="T778" s="39">
        <v>363.6</v>
      </c>
      <c r="V778" s="35">
        <v>40404</v>
      </c>
      <c r="W778" s="40">
        <v>9.9990099990099994E-3</v>
      </c>
    </row>
    <row r="779" spans="1:23" x14ac:dyDescent="0.2">
      <c r="A779" s="14" t="s">
        <v>441</v>
      </c>
      <c r="B779" s="14" t="s">
        <v>443</v>
      </c>
      <c r="C779" s="36" t="s">
        <v>54</v>
      </c>
      <c r="D779" s="37">
        <v>1</v>
      </c>
      <c r="E779" s="37">
        <v>10</v>
      </c>
      <c r="F779">
        <v>253.93100000000001</v>
      </c>
      <c r="G779">
        <f>F779-Dashboard!$B$3</f>
        <v>235.70925</v>
      </c>
      <c r="H779">
        <f>2^(LOG(F779/Dashboard!$C$3,2)/LOG(Dashboard!$D$3/Dashboard!$C$3,2))-1</f>
        <v>-0.96081046908825318</v>
      </c>
      <c r="I779" s="14" t="s">
        <v>55</v>
      </c>
      <c r="K779" s="17">
        <v>1000.17615</v>
      </c>
      <c r="L779" s="19">
        <v>500.004456</v>
      </c>
      <c r="T779" s="39">
        <v>38.799999999999997</v>
      </c>
      <c r="V779" s="35">
        <v>43052.416316870003</v>
      </c>
      <c r="W779" s="40">
        <v>2.0904749999999899E-2</v>
      </c>
    </row>
    <row r="780" spans="1:23" x14ac:dyDescent="0.2">
      <c r="A780" s="14" t="s">
        <v>441</v>
      </c>
      <c r="B780" s="14" t="s">
        <v>443</v>
      </c>
      <c r="C780" s="36" t="s">
        <v>56</v>
      </c>
      <c r="D780" s="37">
        <v>1</v>
      </c>
      <c r="E780" s="37">
        <v>11</v>
      </c>
      <c r="F780">
        <v>444.37900000000002</v>
      </c>
      <c r="G780">
        <f>F780-Dashboard!$B$3</f>
        <v>426.15725000000003</v>
      </c>
      <c r="H780">
        <f>2^(LOG(F780/Dashboard!$C$3,2)/LOG(Dashboard!$D$3/Dashboard!$C$3,2))-1</f>
        <v>-0.94045223682929058</v>
      </c>
      <c r="I780" s="14" t="s">
        <v>55</v>
      </c>
      <c r="K780" s="17">
        <v>1000.17615</v>
      </c>
      <c r="L780" s="19">
        <v>500.004456</v>
      </c>
      <c r="T780" s="39">
        <v>38.799999999999997</v>
      </c>
      <c r="V780" s="35">
        <v>43052.416316870003</v>
      </c>
      <c r="W780" s="40">
        <v>2.0904749999999899E-2</v>
      </c>
    </row>
    <row r="781" spans="1:23" x14ac:dyDescent="0.2">
      <c r="A781" s="14" t="s">
        <v>441</v>
      </c>
      <c r="B781" s="14" t="s">
        <v>443</v>
      </c>
      <c r="C781" s="36" t="s">
        <v>57</v>
      </c>
      <c r="D781" s="37">
        <v>1</v>
      </c>
      <c r="E781" s="37">
        <v>12</v>
      </c>
      <c r="F781">
        <v>152.82900000000001</v>
      </c>
      <c r="G781">
        <f>F781-Dashboard!$B$3</f>
        <v>134.60725000000002</v>
      </c>
      <c r="H781">
        <f>2^(LOG(F781/Dashboard!$C$3,2)/LOG(Dashboard!$D$3/Dashboard!$C$3,2))-1</f>
        <v>-0.97318878281638355</v>
      </c>
      <c r="I781" s="14" t="s">
        <v>55</v>
      </c>
      <c r="K781" s="17">
        <v>1000.005</v>
      </c>
      <c r="M781" s="21">
        <v>1.99512</v>
      </c>
      <c r="T781" s="39">
        <v>40.799999999999997</v>
      </c>
      <c r="V781" s="35">
        <v>40899.795501020002</v>
      </c>
      <c r="W781" s="40">
        <v>2.1995219999999999E-2</v>
      </c>
    </row>
    <row r="782" spans="1:23" x14ac:dyDescent="0.2">
      <c r="A782" s="14" t="s">
        <v>441</v>
      </c>
      <c r="B782" s="14" t="s">
        <v>443</v>
      </c>
      <c r="C782" s="36" t="s">
        <v>58</v>
      </c>
      <c r="D782" s="37">
        <v>1</v>
      </c>
      <c r="E782" s="37">
        <v>13</v>
      </c>
      <c r="F782">
        <v>178.69200000000001</v>
      </c>
      <c r="G782">
        <f>F782-Dashboard!$B$3</f>
        <v>160.47025000000002</v>
      </c>
      <c r="H782">
        <f>2^(LOG(F782/Dashboard!$C$3,2)/LOG(Dashboard!$D$3/Dashboard!$C$3,2))-1</f>
        <v>-0.96986451629801074</v>
      </c>
      <c r="I782" s="14" t="s">
        <v>55</v>
      </c>
      <c r="K782" s="17">
        <v>1000.005</v>
      </c>
      <c r="M782" s="21">
        <v>1.99512</v>
      </c>
      <c r="T782" s="39">
        <v>40.799999999999997</v>
      </c>
      <c r="V782" s="35">
        <v>40899.795501020002</v>
      </c>
      <c r="W782" s="40">
        <v>2.1995219999999999E-2</v>
      </c>
    </row>
    <row r="783" spans="1:23" x14ac:dyDescent="0.2">
      <c r="A783" s="14" t="s">
        <v>441</v>
      </c>
      <c r="B783" s="14" t="s">
        <v>443</v>
      </c>
      <c r="C783" s="36" t="s">
        <v>59</v>
      </c>
      <c r="D783" s="37">
        <v>1</v>
      </c>
      <c r="E783" s="37">
        <v>14</v>
      </c>
      <c r="F783">
        <v>16101.08</v>
      </c>
      <c r="G783">
        <f>F783-Dashboard!$B$3</f>
        <v>16082.858249999999</v>
      </c>
      <c r="H783">
        <f>2^(LOG(F783/Dashboard!$C$3,2)/LOG(Dashboard!$D$3/Dashboard!$C$3,2))-1</f>
        <v>-0.12812986245926594</v>
      </c>
      <c r="I783" s="22" t="s">
        <v>60</v>
      </c>
      <c r="J783" s="23">
        <v>9.9990099990099992</v>
      </c>
      <c r="R783" s="23">
        <v>9.9990099990099992</v>
      </c>
      <c r="T783" s="39">
        <v>363.6</v>
      </c>
      <c r="V783" s="35">
        <v>40404</v>
      </c>
      <c r="W783" s="40">
        <v>9.9990099990099994E-3</v>
      </c>
    </row>
    <row r="784" spans="1:23" x14ac:dyDescent="0.2">
      <c r="A784" s="14" t="s">
        <v>441</v>
      </c>
      <c r="B784" s="14" t="s">
        <v>443</v>
      </c>
      <c r="C784" s="36" t="s">
        <v>61</v>
      </c>
      <c r="D784" s="37">
        <v>1</v>
      </c>
      <c r="E784" s="37">
        <v>15</v>
      </c>
      <c r="F784">
        <v>7608.5140000000001</v>
      </c>
      <c r="G784">
        <f>F784-Dashboard!$B$3</f>
        <v>7590.2922500000004</v>
      </c>
      <c r="H784">
        <f>2^(LOG(F784/Dashboard!$C$3,2)/LOG(Dashboard!$D$3/Dashboard!$C$3,2))-1</f>
        <v>-0.50218689261260285</v>
      </c>
      <c r="I784" s="22" t="s">
        <v>60</v>
      </c>
      <c r="J784" s="23">
        <v>9.9990099990099992</v>
      </c>
      <c r="R784" s="23">
        <v>9.9990099990099992</v>
      </c>
      <c r="T784" s="39">
        <v>363.6</v>
      </c>
      <c r="V784" s="35">
        <v>40404</v>
      </c>
      <c r="W784" s="40">
        <v>9.9990099990099994E-3</v>
      </c>
    </row>
    <row r="785" spans="1:23" x14ac:dyDescent="0.2">
      <c r="A785" s="14" t="s">
        <v>441</v>
      </c>
      <c r="B785" s="14" t="s">
        <v>443</v>
      </c>
      <c r="C785" s="36" t="s">
        <v>62</v>
      </c>
      <c r="D785" s="37">
        <v>1</v>
      </c>
      <c r="E785" s="37">
        <v>16</v>
      </c>
      <c r="F785">
        <v>42227.73</v>
      </c>
      <c r="G785">
        <f>F785-Dashboard!$B$3</f>
        <v>42209.508250000006</v>
      </c>
      <c r="H785">
        <f>2^(LOG(F785/Dashboard!$C$3,2)/LOG(Dashboard!$D$3/Dashboard!$C$3,2))-1</f>
        <v>0.79268682235364607</v>
      </c>
      <c r="I785" s="14" t="s">
        <v>444</v>
      </c>
      <c r="T785" s="39">
        <v>899.2</v>
      </c>
      <c r="V785" s="35">
        <v>40899</v>
      </c>
      <c r="W785" s="40">
        <v>2.1985867625125301E-2</v>
      </c>
    </row>
    <row r="786" spans="1:23" x14ac:dyDescent="0.2">
      <c r="A786" s="14" t="s">
        <v>441</v>
      </c>
      <c r="B786" s="14" t="s">
        <v>443</v>
      </c>
      <c r="C786" s="36" t="s">
        <v>63</v>
      </c>
      <c r="D786" s="37">
        <v>1</v>
      </c>
      <c r="E786" s="37">
        <v>17</v>
      </c>
      <c r="F786">
        <v>30405.84</v>
      </c>
      <c r="G786">
        <f>F786-Dashboard!$B$3</f>
        <v>30387.61825</v>
      </c>
      <c r="H786">
        <f>2^(LOG(F786/Dashboard!$C$3,2)/LOG(Dashboard!$D$3/Dashboard!$C$3,2))-1</f>
        <v>0.40238102076531623</v>
      </c>
      <c r="I786" s="14" t="s">
        <v>444</v>
      </c>
      <c r="T786" s="39">
        <v>899.2</v>
      </c>
      <c r="V786" s="35">
        <v>40899</v>
      </c>
      <c r="W786" s="40">
        <v>2.1985867625125301E-2</v>
      </c>
    </row>
    <row r="787" spans="1:23" x14ac:dyDescent="0.2">
      <c r="A787" s="14" t="s">
        <v>441</v>
      </c>
      <c r="B787" s="14" t="s">
        <v>443</v>
      </c>
      <c r="C787" s="36" t="s">
        <v>64</v>
      </c>
      <c r="D787" s="37">
        <v>1</v>
      </c>
      <c r="E787" s="37">
        <v>18</v>
      </c>
      <c r="F787">
        <v>24842.880000000001</v>
      </c>
      <c r="G787">
        <f>F787-Dashboard!$B$3</f>
        <v>24824.65825</v>
      </c>
      <c r="H787">
        <f>2^(LOG(F787/Dashboard!$C$3,2)/LOG(Dashboard!$D$3/Dashboard!$C$3,2))-1</f>
        <v>0.20575819478847213</v>
      </c>
      <c r="I787" s="24" t="s">
        <v>65</v>
      </c>
      <c r="J787" s="25">
        <v>19.998019998019998</v>
      </c>
      <c r="N787" s="25">
        <v>19.998019998019998</v>
      </c>
      <c r="T787" s="39">
        <v>323.2</v>
      </c>
      <c r="V787" s="35">
        <v>40404</v>
      </c>
      <c r="W787" s="40">
        <v>9.9990099990099994E-3</v>
      </c>
    </row>
    <row r="788" spans="1:23" x14ac:dyDescent="0.2">
      <c r="A788" s="14" t="s">
        <v>441</v>
      </c>
      <c r="B788" s="14" t="s">
        <v>443</v>
      </c>
      <c r="C788" s="36" t="s">
        <v>66</v>
      </c>
      <c r="D788" s="37">
        <v>1</v>
      </c>
      <c r="E788" s="37">
        <v>19</v>
      </c>
      <c r="F788">
        <v>22515.18</v>
      </c>
      <c r="G788">
        <f>F788-Dashboard!$B$3</f>
        <v>22496.95825</v>
      </c>
      <c r="H788">
        <f>2^(LOG(F788/Dashboard!$C$3,2)/LOG(Dashboard!$D$3/Dashboard!$C$3,2))-1</f>
        <v>0.1202573966840228</v>
      </c>
      <c r="I788" s="24" t="s">
        <v>65</v>
      </c>
      <c r="J788" s="25">
        <v>19.998019998019998</v>
      </c>
      <c r="N788" s="25">
        <v>19.998019998019998</v>
      </c>
      <c r="T788" s="39">
        <v>323.2</v>
      </c>
      <c r="V788" s="35">
        <v>40404</v>
      </c>
      <c r="W788" s="40">
        <v>9.9990099990099994E-3</v>
      </c>
    </row>
    <row r="789" spans="1:23" x14ac:dyDescent="0.2">
      <c r="A789" s="14" t="s">
        <v>441</v>
      </c>
      <c r="B789" s="14" t="s">
        <v>443</v>
      </c>
      <c r="C789" s="36" t="s">
        <v>67</v>
      </c>
      <c r="D789" s="37">
        <v>1</v>
      </c>
      <c r="E789" s="37">
        <v>20</v>
      </c>
      <c r="F789">
        <v>14377.65</v>
      </c>
      <c r="G789">
        <f>F789-Dashboard!$B$3</f>
        <v>14359.428249999999</v>
      </c>
      <c r="H789">
        <f>2^(LOG(F789/Dashboard!$C$3,2)/LOG(Dashboard!$D$3/Dashboard!$C$3,2))-1</f>
        <v>-0.19888583147767502</v>
      </c>
      <c r="I789" s="26" t="s">
        <v>68</v>
      </c>
      <c r="J789" s="27">
        <v>19.998019998019998</v>
      </c>
      <c r="O789" s="27">
        <v>19.998019998019998</v>
      </c>
      <c r="T789" s="39">
        <v>323.2</v>
      </c>
      <c r="V789" s="35">
        <v>40404</v>
      </c>
      <c r="W789" s="40">
        <v>9.9990099990099994E-3</v>
      </c>
    </row>
    <row r="790" spans="1:23" x14ac:dyDescent="0.2">
      <c r="A790" s="14" t="s">
        <v>441</v>
      </c>
      <c r="B790" s="14" t="s">
        <v>443</v>
      </c>
      <c r="C790" s="36" t="s">
        <v>69</v>
      </c>
      <c r="D790" s="37">
        <v>1</v>
      </c>
      <c r="E790" s="37">
        <v>21</v>
      </c>
      <c r="F790">
        <v>12701.23</v>
      </c>
      <c r="G790">
        <f>F790-Dashboard!$B$3</f>
        <v>12683.008249999999</v>
      </c>
      <c r="H790">
        <f>2^(LOG(F790/Dashboard!$C$3,2)/LOG(Dashboard!$D$3/Dashboard!$C$3,2))-1</f>
        <v>-0.26979976756204704</v>
      </c>
      <c r="I790" s="26" t="s">
        <v>68</v>
      </c>
      <c r="J790" s="27">
        <v>19.998019998019998</v>
      </c>
      <c r="O790" s="27">
        <v>19.998019998019998</v>
      </c>
      <c r="T790" s="39">
        <v>323.2</v>
      </c>
      <c r="V790" s="35">
        <v>40404</v>
      </c>
      <c r="W790" s="40">
        <v>9.9990099990099994E-3</v>
      </c>
    </row>
    <row r="791" spans="1:23" x14ac:dyDescent="0.2">
      <c r="A791" s="14" t="s">
        <v>441</v>
      </c>
      <c r="B791" s="14" t="s">
        <v>443</v>
      </c>
      <c r="C791" s="36" t="s">
        <v>70</v>
      </c>
      <c r="D791" s="37">
        <v>1</v>
      </c>
      <c r="E791" s="37">
        <v>22</v>
      </c>
      <c r="F791">
        <v>256.28199999999998</v>
      </c>
      <c r="G791">
        <f>F791-Dashboard!$B$3</f>
        <v>238.06025</v>
      </c>
      <c r="H791">
        <f>2^(LOG(F791/Dashboard!$C$3,2)/LOG(Dashboard!$D$3/Dashboard!$C$3,2))-1</f>
        <v>-0.96053953024983563</v>
      </c>
      <c r="I791" s="14" t="s">
        <v>71</v>
      </c>
      <c r="N791" s="25">
        <v>0.17325017325020001</v>
      </c>
      <c r="O791" s="27">
        <v>0.17325017325020001</v>
      </c>
      <c r="S791" s="28">
        <v>19.998019998019998</v>
      </c>
      <c r="T791" s="39">
        <v>321.60000000000002</v>
      </c>
      <c r="V791" s="35">
        <v>40404</v>
      </c>
      <c r="W791" s="40">
        <v>9.9940599940599902E-3</v>
      </c>
    </row>
    <row r="792" spans="1:23" x14ac:dyDescent="0.2">
      <c r="A792" s="14" t="s">
        <v>441</v>
      </c>
      <c r="B792" s="14" t="s">
        <v>443</v>
      </c>
      <c r="C792" s="36" t="s">
        <v>72</v>
      </c>
      <c r="D792" s="37">
        <v>1</v>
      </c>
      <c r="E792" s="37">
        <v>23</v>
      </c>
      <c r="F792">
        <v>150.477</v>
      </c>
      <c r="G792">
        <f>F792-Dashboard!$B$3</f>
        <v>132.25524999999999</v>
      </c>
      <c r="H792">
        <f>2^(LOG(F792/Dashboard!$C$3,2)/LOG(Dashboard!$D$3/Dashboard!$C$3,2))-1</f>
        <v>-0.97349785951158008</v>
      </c>
      <c r="I792" s="14" t="s">
        <v>71</v>
      </c>
      <c r="N792" s="25">
        <v>0.17325017325020001</v>
      </c>
      <c r="O792" s="27">
        <v>0.17325017325020001</v>
      </c>
      <c r="S792" s="28">
        <v>19.998019998019998</v>
      </c>
      <c r="T792" s="39">
        <v>321.60000000000002</v>
      </c>
      <c r="V792" s="35">
        <v>40404</v>
      </c>
      <c r="W792" s="40">
        <v>9.9940599940599902E-3</v>
      </c>
    </row>
    <row r="793" spans="1:23" x14ac:dyDescent="0.2">
      <c r="A793" s="14" t="s">
        <v>441</v>
      </c>
      <c r="B793" s="14" t="s">
        <v>443</v>
      </c>
      <c r="C793" s="36" t="s">
        <v>73</v>
      </c>
      <c r="D793" s="37">
        <v>1</v>
      </c>
      <c r="E793" s="37">
        <v>24</v>
      </c>
      <c r="F793">
        <v>14.106999999999999</v>
      </c>
      <c r="G793">
        <f>F793-Dashboard!$B$3</f>
        <v>-4.1147500000000008</v>
      </c>
      <c r="H793">
        <f>2^(LOG(F793/Dashboard!$C$3,2)/LOG(Dashboard!$D$3/Dashboard!$C$3,2))-1</f>
        <v>-0.9954843500366346</v>
      </c>
      <c r="I793" s="14" t="s">
        <v>445</v>
      </c>
    </row>
    <row r="794" spans="1:23" x14ac:dyDescent="0.2">
      <c r="A794" s="14" t="s">
        <v>441</v>
      </c>
      <c r="B794" s="14" t="s">
        <v>443</v>
      </c>
      <c r="C794" s="36" t="s">
        <v>74</v>
      </c>
      <c r="D794" s="37">
        <v>2</v>
      </c>
      <c r="E794" s="37">
        <v>1</v>
      </c>
      <c r="F794">
        <v>10446.43</v>
      </c>
      <c r="G794">
        <f>F794-Dashboard!$B$3</f>
        <v>10428.20825</v>
      </c>
      <c r="H794">
        <f>2^(LOG(F794/Dashboard!$C$3,2)/LOG(Dashboard!$D$3/Dashboard!$C$3,2))-1</f>
        <v>-0.36906132587328855</v>
      </c>
      <c r="I794" s="16" t="s">
        <v>43</v>
      </c>
      <c r="J794" s="17">
        <v>221.26522126520001</v>
      </c>
      <c r="K794" s="17">
        <v>221.26522126520001</v>
      </c>
      <c r="T794" s="39">
        <v>225.2</v>
      </c>
      <c r="V794" s="35">
        <v>40404</v>
      </c>
      <c r="W794" s="40">
        <v>9.9990099990100098E-3</v>
      </c>
    </row>
    <row r="795" spans="1:23" x14ac:dyDescent="0.2">
      <c r="A795" s="14" t="s">
        <v>441</v>
      </c>
      <c r="B795" s="14" t="s">
        <v>443</v>
      </c>
      <c r="C795" s="36" t="s">
        <v>75</v>
      </c>
      <c r="D795" s="37">
        <v>2</v>
      </c>
      <c r="E795" s="37">
        <v>2</v>
      </c>
      <c r="F795">
        <v>8229.2330000000002</v>
      </c>
      <c r="G795">
        <f>F795-Dashboard!$B$3</f>
        <v>8211.0112499999996</v>
      </c>
      <c r="H795">
        <f>2^(LOG(F795/Dashboard!$C$3,2)/LOG(Dashboard!$D$3/Dashboard!$C$3,2))-1</f>
        <v>-0.47212722213451142</v>
      </c>
      <c r="I795" s="16" t="s">
        <v>43</v>
      </c>
      <c r="J795" s="17">
        <v>221.26522126520001</v>
      </c>
      <c r="K795" s="17">
        <v>221.26522126520001</v>
      </c>
      <c r="T795" s="39">
        <v>225.2</v>
      </c>
      <c r="V795" s="35">
        <v>40404</v>
      </c>
      <c r="W795" s="40">
        <v>9.9990099990100098E-3</v>
      </c>
    </row>
    <row r="796" spans="1:23" x14ac:dyDescent="0.2">
      <c r="A796" s="14" t="s">
        <v>441</v>
      </c>
      <c r="B796" s="14" t="s">
        <v>443</v>
      </c>
      <c r="C796" s="36" t="s">
        <v>76</v>
      </c>
      <c r="D796" s="37">
        <v>2</v>
      </c>
      <c r="E796" s="37">
        <v>3</v>
      </c>
      <c r="F796">
        <v>10253.629999999999</v>
      </c>
      <c r="G796">
        <f>F796-Dashboard!$B$3</f>
        <v>10235.408249999999</v>
      </c>
      <c r="H796">
        <f>2^(LOG(F796/Dashboard!$C$3,2)/LOG(Dashboard!$D$3/Dashboard!$C$3,2))-1</f>
        <v>-0.37778731292212175</v>
      </c>
      <c r="I796" s="16" t="s">
        <v>43</v>
      </c>
      <c r="J796" s="17">
        <v>221.26522126520001</v>
      </c>
      <c r="K796" s="17">
        <v>221.26522126520001</v>
      </c>
      <c r="T796" s="39">
        <v>225.2</v>
      </c>
      <c r="V796" s="35">
        <v>40404</v>
      </c>
      <c r="W796" s="40">
        <v>9.9990099990100098E-3</v>
      </c>
    </row>
    <row r="797" spans="1:23" x14ac:dyDescent="0.2">
      <c r="A797" s="14" t="s">
        <v>441</v>
      </c>
      <c r="B797" s="14" t="s">
        <v>443</v>
      </c>
      <c r="C797" s="36" t="s">
        <v>77</v>
      </c>
      <c r="D797" s="37">
        <v>2</v>
      </c>
      <c r="E797" s="37">
        <v>4</v>
      </c>
      <c r="F797">
        <v>18786.16</v>
      </c>
      <c r="G797">
        <f>F797-Dashboard!$B$3</f>
        <v>18767.938249999999</v>
      </c>
      <c r="H797">
        <f>2^(LOG(F797/Dashboard!$C$3,2)/LOG(Dashboard!$D$3/Dashboard!$C$3,2))-1</f>
        <v>-2.15730873086174E-2</v>
      </c>
      <c r="I797" s="18" t="s">
        <v>47</v>
      </c>
      <c r="J797" s="19">
        <v>106.4962726305</v>
      </c>
      <c r="L797" s="19">
        <v>106.4962726305</v>
      </c>
      <c r="T797" s="39">
        <v>430.8</v>
      </c>
      <c r="U797" s="39">
        <v>2228.8000000000002</v>
      </c>
      <c r="V797" s="35">
        <v>43118.879999999997</v>
      </c>
      <c r="W797" s="40">
        <v>9.9909830682058595E-3</v>
      </c>
    </row>
    <row r="798" spans="1:23" x14ac:dyDescent="0.2">
      <c r="A798" s="14" t="s">
        <v>441</v>
      </c>
      <c r="B798" s="14" t="s">
        <v>443</v>
      </c>
      <c r="C798" s="36" t="s">
        <v>78</v>
      </c>
      <c r="D798" s="37">
        <v>2</v>
      </c>
      <c r="E798" s="37">
        <v>5</v>
      </c>
      <c r="F798">
        <v>25637.59</v>
      </c>
      <c r="G798">
        <f>F798-Dashboard!$B$3</f>
        <v>25619.36825</v>
      </c>
      <c r="H798">
        <f>2^(LOG(F798/Dashboard!$C$3,2)/LOG(Dashboard!$D$3/Dashboard!$C$3,2))-1</f>
        <v>0.23447944267539533</v>
      </c>
      <c r="I798" s="18" t="s">
        <v>47</v>
      </c>
      <c r="J798" s="19">
        <v>106.4962726305</v>
      </c>
      <c r="L798" s="19">
        <v>106.4962726305</v>
      </c>
      <c r="T798" s="39">
        <v>430.8</v>
      </c>
      <c r="U798" s="39">
        <v>2228.8000000000002</v>
      </c>
      <c r="V798" s="35">
        <v>43118.879999999997</v>
      </c>
      <c r="W798" s="40">
        <v>9.9909830682058595E-3</v>
      </c>
    </row>
    <row r="799" spans="1:23" x14ac:dyDescent="0.2">
      <c r="A799" s="14" t="s">
        <v>441</v>
      </c>
      <c r="B799" s="14" t="s">
        <v>443</v>
      </c>
      <c r="C799" s="36" t="s">
        <v>79</v>
      </c>
      <c r="D799" s="37">
        <v>2</v>
      </c>
      <c r="E799" s="37">
        <v>6</v>
      </c>
      <c r="F799">
        <v>22216.58</v>
      </c>
      <c r="G799">
        <f>F799-Dashboard!$B$3</f>
        <v>22198.358250000001</v>
      </c>
      <c r="H799">
        <f>2^(LOG(F799/Dashboard!$C$3,2)/LOG(Dashboard!$D$3/Dashboard!$C$3,2))-1</f>
        <v>0.10913156263559842</v>
      </c>
      <c r="I799" s="18" t="s">
        <v>47</v>
      </c>
      <c r="J799" s="19">
        <v>106.4962726305</v>
      </c>
      <c r="L799" s="19">
        <v>106.4962726305</v>
      </c>
      <c r="T799" s="39">
        <v>430.8</v>
      </c>
      <c r="U799" s="39">
        <v>2228.8000000000002</v>
      </c>
      <c r="V799" s="35">
        <v>43118.879999999997</v>
      </c>
      <c r="W799" s="40">
        <v>9.9909830682058595E-3</v>
      </c>
    </row>
    <row r="800" spans="1:23" x14ac:dyDescent="0.2">
      <c r="A800" s="14" t="s">
        <v>441</v>
      </c>
      <c r="B800" s="14" t="s">
        <v>443</v>
      </c>
      <c r="C800" s="36" t="s">
        <v>80</v>
      </c>
      <c r="D800" s="37">
        <v>2</v>
      </c>
      <c r="E800" s="37">
        <v>7</v>
      </c>
      <c r="F800">
        <v>1175.605</v>
      </c>
      <c r="G800">
        <f>F800-Dashboard!$B$3</f>
        <v>1157.3832500000001</v>
      </c>
      <c r="H800">
        <f>2^(LOG(F800/Dashboard!$C$3,2)/LOG(Dashboard!$D$3/Dashboard!$C$3,2))-1</f>
        <v>-0.87676532586368727</v>
      </c>
      <c r="I800" s="20" t="s">
        <v>51</v>
      </c>
      <c r="J800" s="21">
        <v>0.63360063360060004</v>
      </c>
      <c r="M800" s="21">
        <v>0.63360063360060004</v>
      </c>
      <c r="T800" s="39">
        <v>391.2</v>
      </c>
      <c r="V800" s="35">
        <v>40404</v>
      </c>
      <c r="W800" s="40">
        <v>9.9990099990099994E-3</v>
      </c>
    </row>
    <row r="801" spans="1:23" x14ac:dyDescent="0.2">
      <c r="A801" s="14" t="s">
        <v>441</v>
      </c>
      <c r="B801" s="14" t="s">
        <v>443</v>
      </c>
      <c r="C801" s="36" t="s">
        <v>81</v>
      </c>
      <c r="D801" s="37">
        <v>2</v>
      </c>
      <c r="E801" s="37">
        <v>8</v>
      </c>
      <c r="F801">
        <v>832.32799999999997</v>
      </c>
      <c r="G801">
        <f>F801-Dashboard!$B$3</f>
        <v>814.10624999999993</v>
      </c>
      <c r="H801">
        <f>2^(LOG(F801/Dashboard!$C$3,2)/LOG(Dashboard!$D$3/Dashboard!$C$3,2))-1</f>
        <v>-0.90480427375278327</v>
      </c>
      <c r="I801" s="20" t="s">
        <v>51</v>
      </c>
      <c r="J801" s="21">
        <v>0.63360063360060004</v>
      </c>
      <c r="M801" s="21">
        <v>0.63360063360060004</v>
      </c>
      <c r="T801" s="39">
        <v>391.2</v>
      </c>
      <c r="V801" s="35">
        <v>40404</v>
      </c>
      <c r="W801" s="40">
        <v>9.9990099990099994E-3</v>
      </c>
    </row>
    <row r="802" spans="1:23" x14ac:dyDescent="0.2">
      <c r="A802" s="14" t="s">
        <v>441</v>
      </c>
      <c r="B802" s="14" t="s">
        <v>443</v>
      </c>
      <c r="C802" s="36" t="s">
        <v>82</v>
      </c>
      <c r="D802" s="37">
        <v>2</v>
      </c>
      <c r="E802" s="37">
        <v>9</v>
      </c>
      <c r="F802">
        <v>1166.2</v>
      </c>
      <c r="G802">
        <f>F802-Dashboard!$B$3</f>
        <v>1147.9782500000001</v>
      </c>
      <c r="H802">
        <f>2^(LOG(F802/Dashboard!$C$3,2)/LOG(Dashboard!$D$3/Dashboard!$C$3,2))-1</f>
        <v>-0.87750312829602073</v>
      </c>
      <c r="I802" s="20" t="s">
        <v>51</v>
      </c>
      <c r="J802" s="21">
        <v>0.63360063360060004</v>
      </c>
      <c r="M802" s="21">
        <v>0.63360063360060004</v>
      </c>
      <c r="T802" s="39">
        <v>391.2</v>
      </c>
      <c r="V802" s="35">
        <v>40404</v>
      </c>
      <c r="W802" s="40">
        <v>9.9990099990099994E-3</v>
      </c>
    </row>
    <row r="803" spans="1:23" x14ac:dyDescent="0.2">
      <c r="A803" s="14" t="s">
        <v>441</v>
      </c>
      <c r="B803" s="14" t="s">
        <v>443</v>
      </c>
      <c r="C803" s="36" t="s">
        <v>83</v>
      </c>
      <c r="D803" s="37">
        <v>2</v>
      </c>
      <c r="E803" s="37">
        <v>10</v>
      </c>
      <c r="F803">
        <v>8591.32</v>
      </c>
      <c r="G803">
        <f>F803-Dashboard!$B$3</f>
        <v>8573.0982499999991</v>
      </c>
      <c r="H803">
        <f>2^(LOG(F803/Dashboard!$C$3,2)/LOG(Dashboard!$D$3/Dashboard!$C$3,2))-1</f>
        <v>-0.45485778770486673</v>
      </c>
      <c r="I803" s="14" t="s">
        <v>55</v>
      </c>
      <c r="K803" s="17">
        <v>221.23892617449999</v>
      </c>
      <c r="L803" s="19">
        <v>106.5328841961</v>
      </c>
      <c r="T803" s="39">
        <v>237.6</v>
      </c>
      <c r="U803" s="39">
        <v>1699.04</v>
      </c>
      <c r="V803" s="35">
        <v>42578.402286080003</v>
      </c>
      <c r="W803" s="40">
        <v>1.00050724575741E-2</v>
      </c>
    </row>
    <row r="804" spans="1:23" x14ac:dyDescent="0.2">
      <c r="A804" s="14" t="s">
        <v>441</v>
      </c>
      <c r="B804" s="14" t="s">
        <v>443</v>
      </c>
      <c r="C804" s="36" t="s">
        <v>84</v>
      </c>
      <c r="D804" s="37">
        <v>2</v>
      </c>
      <c r="E804" s="37">
        <v>11</v>
      </c>
      <c r="F804">
        <v>8179.8580000000002</v>
      </c>
      <c r="G804">
        <f>F804-Dashboard!$B$3</f>
        <v>8161.6362500000005</v>
      </c>
      <c r="H804">
        <f>2^(LOG(F804/Dashboard!$C$3,2)/LOG(Dashboard!$D$3/Dashboard!$C$3,2))-1</f>
        <v>-0.47449683080199179</v>
      </c>
      <c r="I804" s="14" t="s">
        <v>55</v>
      </c>
      <c r="K804" s="17">
        <v>221.23892617449999</v>
      </c>
      <c r="L804" s="19">
        <v>106.5328841961</v>
      </c>
      <c r="T804" s="39">
        <v>237.6</v>
      </c>
      <c r="U804" s="39">
        <v>1699.04</v>
      </c>
      <c r="V804" s="35">
        <v>42578.402286080003</v>
      </c>
      <c r="W804" s="40">
        <v>1.00050724575741E-2</v>
      </c>
    </row>
    <row r="805" spans="1:23" x14ac:dyDescent="0.2">
      <c r="A805" s="14" t="s">
        <v>441</v>
      </c>
      <c r="B805" s="14" t="s">
        <v>443</v>
      </c>
      <c r="C805" s="36" t="s">
        <v>85</v>
      </c>
      <c r="D805" s="37">
        <v>2</v>
      </c>
      <c r="E805" s="37">
        <v>12</v>
      </c>
      <c r="F805">
        <v>604.26099999999997</v>
      </c>
      <c r="G805">
        <f>F805-Dashboard!$B$3</f>
        <v>586.03924999999992</v>
      </c>
      <c r="H805">
        <f>2^(LOG(F805/Dashboard!$C$3,2)/LOG(Dashboard!$D$3/Dashboard!$C$3,2))-1</f>
        <v>-0.92507123427986671</v>
      </c>
      <c r="I805" s="14" t="s">
        <v>55</v>
      </c>
      <c r="K805" s="17">
        <v>221.26522126520001</v>
      </c>
      <c r="M805" s="21">
        <v>0.63360063360060004</v>
      </c>
      <c r="T805" s="39">
        <v>212.4</v>
      </c>
      <c r="V805" s="35">
        <v>40404</v>
      </c>
      <c r="W805" s="40">
        <v>9.9990099990100098E-3</v>
      </c>
    </row>
    <row r="806" spans="1:23" x14ac:dyDescent="0.2">
      <c r="A806" s="14" t="s">
        <v>441</v>
      </c>
      <c r="B806" s="14" t="s">
        <v>443</v>
      </c>
      <c r="C806" s="36" t="s">
        <v>86</v>
      </c>
      <c r="D806" s="37">
        <v>2</v>
      </c>
      <c r="E806" s="37">
        <v>13</v>
      </c>
      <c r="F806">
        <v>733.577</v>
      </c>
      <c r="G806">
        <f>F806-Dashboard!$B$3</f>
        <v>715.35524999999996</v>
      </c>
      <c r="H806">
        <f>2^(LOG(F806/Dashboard!$C$3,2)/LOG(Dashboard!$D$3/Dashboard!$C$3,2))-1</f>
        <v>-0.91338114941728177</v>
      </c>
      <c r="I806" s="14" t="s">
        <v>55</v>
      </c>
      <c r="K806" s="17">
        <v>221.26522126520001</v>
      </c>
      <c r="M806" s="21">
        <v>0.63360063360060004</v>
      </c>
      <c r="T806" s="39">
        <v>212.4</v>
      </c>
      <c r="V806" s="35">
        <v>40404</v>
      </c>
      <c r="W806" s="40">
        <v>9.9990099990100098E-3</v>
      </c>
    </row>
    <row r="807" spans="1:23" x14ac:dyDescent="0.2">
      <c r="A807" s="14" t="s">
        <v>441</v>
      </c>
      <c r="B807" s="14" t="s">
        <v>443</v>
      </c>
      <c r="C807" s="36" t="s">
        <v>87</v>
      </c>
      <c r="D807" s="37">
        <v>2</v>
      </c>
      <c r="E807" s="37">
        <v>14</v>
      </c>
      <c r="F807">
        <v>2948.4169999999999</v>
      </c>
      <c r="G807">
        <f>F807-Dashboard!$B$3</f>
        <v>2930.1952499999998</v>
      </c>
      <c r="H807">
        <f>2^(LOG(F807/Dashboard!$C$3,2)/LOG(Dashboard!$D$3/Dashboard!$C$3,2))-1</f>
        <v>-0.75494098683946864</v>
      </c>
      <c r="I807" s="22" t="s">
        <v>60</v>
      </c>
      <c r="J807" s="23">
        <v>9.9990099990099992</v>
      </c>
      <c r="R807" s="23">
        <v>9.9990099990099992</v>
      </c>
      <c r="T807" s="39">
        <v>363.6</v>
      </c>
      <c r="V807" s="35">
        <v>40404</v>
      </c>
      <c r="W807" s="40">
        <v>9.9990099990099994E-3</v>
      </c>
    </row>
    <row r="808" spans="1:23" x14ac:dyDescent="0.2">
      <c r="A808" s="14" t="s">
        <v>441</v>
      </c>
      <c r="B808" s="14" t="s">
        <v>443</v>
      </c>
      <c r="C808" s="36" t="s">
        <v>88</v>
      </c>
      <c r="D808" s="37">
        <v>2</v>
      </c>
      <c r="E808" s="37">
        <v>15</v>
      </c>
      <c r="F808">
        <v>1098.0150000000001</v>
      </c>
      <c r="G808">
        <f>F808-Dashboard!$B$3</f>
        <v>1079.7932500000002</v>
      </c>
      <c r="H808">
        <f>2^(LOG(F808/Dashboard!$C$3,2)/LOG(Dashboard!$D$3/Dashboard!$C$3,2))-1</f>
        <v>-0.88289803427808877</v>
      </c>
      <c r="I808" s="22" t="s">
        <v>60</v>
      </c>
      <c r="J808" s="23">
        <v>9.9990099990099992</v>
      </c>
      <c r="R808" s="23">
        <v>9.9990099990099992</v>
      </c>
      <c r="T808" s="39">
        <v>363.6</v>
      </c>
      <c r="V808" s="35">
        <v>40404</v>
      </c>
      <c r="W808" s="40">
        <v>9.9990099990099994E-3</v>
      </c>
    </row>
    <row r="809" spans="1:23" x14ac:dyDescent="0.2">
      <c r="A809" s="14" t="s">
        <v>441</v>
      </c>
      <c r="B809" s="14" t="s">
        <v>443</v>
      </c>
      <c r="C809" s="36" t="s">
        <v>89</v>
      </c>
      <c r="D809" s="37">
        <v>2</v>
      </c>
      <c r="E809" s="37">
        <v>16</v>
      </c>
      <c r="F809">
        <v>31771.9</v>
      </c>
      <c r="G809">
        <f>F809-Dashboard!$B$3</f>
        <v>31753.678250000001</v>
      </c>
      <c r="H809">
        <f>2^(LOG(F809/Dashboard!$C$3,2)/LOG(Dashboard!$D$3/Dashboard!$C$3,2))-1</f>
        <v>0.44922187262388658</v>
      </c>
      <c r="I809" s="14" t="s">
        <v>444</v>
      </c>
      <c r="T809" s="39">
        <v>899.2</v>
      </c>
      <c r="V809" s="35">
        <v>40899</v>
      </c>
      <c r="W809" s="40">
        <v>2.1985867625125301E-2</v>
      </c>
    </row>
    <row r="810" spans="1:23" x14ac:dyDescent="0.2">
      <c r="A810" s="14" t="s">
        <v>441</v>
      </c>
      <c r="B810" s="14" t="s">
        <v>443</v>
      </c>
      <c r="C810" s="36" t="s">
        <v>90</v>
      </c>
      <c r="D810" s="37">
        <v>2</v>
      </c>
      <c r="E810" s="37">
        <v>17</v>
      </c>
      <c r="F810">
        <v>51352.77</v>
      </c>
      <c r="G810">
        <f>F810-Dashboard!$B$3</f>
        <v>51334.54825</v>
      </c>
      <c r="H810">
        <f>2^(LOG(F810/Dashboard!$C$3,2)/LOG(Dashboard!$D$3/Dashboard!$C$3,2))-1</f>
        <v>1.0750340369472982</v>
      </c>
      <c r="I810" s="14" t="s">
        <v>444</v>
      </c>
      <c r="T810" s="39">
        <v>899.2</v>
      </c>
      <c r="V810" s="35">
        <v>40899</v>
      </c>
      <c r="W810" s="40">
        <v>2.1985867625125301E-2</v>
      </c>
    </row>
    <row r="811" spans="1:23" x14ac:dyDescent="0.2">
      <c r="A811" s="14" t="s">
        <v>441</v>
      </c>
      <c r="B811" s="14" t="s">
        <v>443</v>
      </c>
      <c r="C811" s="36" t="s">
        <v>91</v>
      </c>
      <c r="D811" s="37">
        <v>2</v>
      </c>
      <c r="E811" s="37">
        <v>18</v>
      </c>
      <c r="F811">
        <v>63221.68</v>
      </c>
      <c r="G811">
        <f>F811-Dashboard!$B$3</f>
        <v>63203.458250000003</v>
      </c>
      <c r="H811">
        <f>2^(LOG(F811/Dashboard!$C$3,2)/LOG(Dashboard!$D$3/Dashboard!$C$3,2))-1</f>
        <v>1.4240146405042786</v>
      </c>
      <c r="I811" s="41" t="s">
        <v>65</v>
      </c>
      <c r="J811" s="25">
        <v>6.1380061380060003</v>
      </c>
      <c r="N811" s="25">
        <v>6.1380061380060003</v>
      </c>
      <c r="T811" s="39">
        <v>379.2</v>
      </c>
      <c r="V811" s="35">
        <v>40404</v>
      </c>
      <c r="W811" s="40">
        <v>9.9990099990099994E-3</v>
      </c>
    </row>
    <row r="812" spans="1:23" x14ac:dyDescent="0.2">
      <c r="A812" s="14" t="s">
        <v>441</v>
      </c>
      <c r="B812" s="14" t="s">
        <v>443</v>
      </c>
      <c r="C812" s="36" t="s">
        <v>92</v>
      </c>
      <c r="D812" s="37">
        <v>2</v>
      </c>
      <c r="E812" s="37">
        <v>19</v>
      </c>
      <c r="F812">
        <v>52297.96</v>
      </c>
      <c r="G812">
        <f>F812-Dashboard!$B$3</f>
        <v>52279.738250000002</v>
      </c>
      <c r="H812">
        <f>2^(LOG(F812/Dashboard!$C$3,2)/LOG(Dashboard!$D$3/Dashboard!$C$3,2))-1</f>
        <v>1.103521139128615</v>
      </c>
      <c r="I812" s="24" t="s">
        <v>65</v>
      </c>
      <c r="J812" s="25">
        <v>6.1380061380060003</v>
      </c>
      <c r="N812" s="25">
        <v>6.1380061380060003</v>
      </c>
      <c r="T812" s="39">
        <v>379.2</v>
      </c>
      <c r="V812" s="35">
        <v>40404</v>
      </c>
      <c r="W812" s="40">
        <v>9.9990099990099994E-3</v>
      </c>
    </row>
    <row r="813" spans="1:23" x14ac:dyDescent="0.2">
      <c r="A813" s="14" t="s">
        <v>441</v>
      </c>
      <c r="B813" s="14" t="s">
        <v>443</v>
      </c>
      <c r="C813" s="36" t="s">
        <v>93</v>
      </c>
      <c r="D813" s="37">
        <v>2</v>
      </c>
      <c r="E813" s="37">
        <v>20</v>
      </c>
      <c r="F813">
        <v>865.245</v>
      </c>
      <c r="G813">
        <f>F813-Dashboard!$B$3</f>
        <v>847.02324999999996</v>
      </c>
      <c r="H813">
        <f>2^(LOG(F813/Dashboard!$C$3,2)/LOG(Dashboard!$D$3/Dashboard!$C$3,2))-1</f>
        <v>-0.90200351643486176</v>
      </c>
      <c r="I813" s="26" t="s">
        <v>68</v>
      </c>
      <c r="J813" s="27">
        <v>6.1380061380060003</v>
      </c>
      <c r="O813" s="27">
        <v>6.1380061380060003</v>
      </c>
      <c r="T813" s="39">
        <v>379.2</v>
      </c>
      <c r="V813" s="35">
        <v>40404</v>
      </c>
      <c r="W813" s="40">
        <v>9.9990099990099994E-3</v>
      </c>
    </row>
    <row r="814" spans="1:23" x14ac:dyDescent="0.2">
      <c r="A814" s="14" t="s">
        <v>441</v>
      </c>
      <c r="B814" s="14" t="s">
        <v>443</v>
      </c>
      <c r="C814" s="36" t="s">
        <v>94</v>
      </c>
      <c r="D814" s="37">
        <v>2</v>
      </c>
      <c r="E814" s="37">
        <v>21</v>
      </c>
      <c r="F814">
        <v>15699.03</v>
      </c>
      <c r="G814">
        <f>F814-Dashboard!$B$3</f>
        <v>15680.80825</v>
      </c>
      <c r="H814">
        <f>2^(LOG(F814/Dashboard!$C$3,2)/LOG(Dashboard!$D$3/Dashboard!$C$3,2))-1</f>
        <v>-0.14445766619464784</v>
      </c>
      <c r="I814" s="26" t="s">
        <v>68</v>
      </c>
      <c r="J814" s="27">
        <v>6.1380061380060003</v>
      </c>
      <c r="O814" s="27">
        <v>6.1380061380060003</v>
      </c>
      <c r="T814" s="39">
        <v>379.2</v>
      </c>
      <c r="V814" s="35">
        <v>40404</v>
      </c>
      <c r="W814" s="40">
        <v>9.9990099990099994E-3</v>
      </c>
    </row>
    <row r="815" spans="1:23" x14ac:dyDescent="0.2">
      <c r="A815" s="14" t="s">
        <v>441</v>
      </c>
      <c r="B815" s="14" t="s">
        <v>443</v>
      </c>
      <c r="C815" s="36" t="s">
        <v>95</v>
      </c>
      <c r="D815" s="37">
        <v>2</v>
      </c>
      <c r="E815" s="37">
        <v>22</v>
      </c>
      <c r="F815">
        <v>409.11</v>
      </c>
      <c r="G815">
        <f>F815-Dashboard!$B$3</f>
        <v>390.88825000000003</v>
      </c>
      <c r="H815">
        <f>2^(LOG(F815/Dashboard!$C$3,2)/LOG(Dashboard!$D$3/Dashboard!$C$3,2))-1</f>
        <v>-0.94402211022635696</v>
      </c>
      <c r="I815" s="14" t="s">
        <v>71</v>
      </c>
      <c r="N815" s="25">
        <v>0.17325017325020001</v>
      </c>
      <c r="O815" s="27">
        <v>0.17325017325020001</v>
      </c>
      <c r="S815" s="28">
        <v>6.1380061380060003</v>
      </c>
      <c r="T815" s="39">
        <v>378</v>
      </c>
      <c r="V815" s="35">
        <v>40404</v>
      </c>
      <c r="W815" s="40">
        <v>1.000396000396E-2</v>
      </c>
    </row>
    <row r="816" spans="1:23" x14ac:dyDescent="0.2">
      <c r="A816" s="14" t="s">
        <v>441</v>
      </c>
      <c r="B816" s="14" t="s">
        <v>443</v>
      </c>
      <c r="C816" s="36" t="s">
        <v>96</v>
      </c>
      <c r="D816" s="37">
        <v>2</v>
      </c>
      <c r="E816" s="37">
        <v>23</v>
      </c>
      <c r="F816">
        <v>286.84800000000001</v>
      </c>
      <c r="G816">
        <f>F816-Dashboard!$B$3</f>
        <v>268.62625000000003</v>
      </c>
      <c r="H816">
        <f>2^(LOG(F816/Dashboard!$C$3,2)/LOG(Dashboard!$D$3/Dashboard!$C$3,2))-1</f>
        <v>-0.95707155407587552</v>
      </c>
      <c r="I816" s="14" t="s">
        <v>71</v>
      </c>
      <c r="N816" s="25">
        <v>0.17325017325020001</v>
      </c>
      <c r="O816" s="27">
        <v>0.17325017325020001</v>
      </c>
      <c r="S816" s="28">
        <v>6.1380061380060003</v>
      </c>
      <c r="T816" s="39">
        <v>378</v>
      </c>
      <c r="V816" s="35">
        <v>40404</v>
      </c>
      <c r="W816" s="40">
        <v>1.000396000396E-2</v>
      </c>
    </row>
    <row r="817" spans="1:23" x14ac:dyDescent="0.2">
      <c r="A817" s="14" t="s">
        <v>441</v>
      </c>
      <c r="B817" s="14" t="s">
        <v>443</v>
      </c>
      <c r="C817" s="36" t="s">
        <v>97</v>
      </c>
      <c r="D817" s="37">
        <v>2</v>
      </c>
      <c r="E817" s="37">
        <v>24</v>
      </c>
      <c r="F817">
        <v>18.809999999999999</v>
      </c>
      <c r="G817">
        <f>F817-Dashboard!$B$3</f>
        <v>0.58824999999999861</v>
      </c>
      <c r="H817">
        <f>2^(LOG(F817/Dashboard!$C$3,2)/LOG(Dashboard!$D$3/Dashboard!$C$3,2))-1</f>
        <v>-0.99440066896908308</v>
      </c>
      <c r="I817" s="14" t="s">
        <v>445</v>
      </c>
    </row>
    <row r="818" spans="1:23" x14ac:dyDescent="0.2">
      <c r="A818" s="14" t="s">
        <v>441</v>
      </c>
      <c r="B818" s="14" t="s">
        <v>443</v>
      </c>
      <c r="C818" s="36" t="s">
        <v>98</v>
      </c>
      <c r="D818" s="37">
        <v>3</v>
      </c>
      <c r="E818" s="37">
        <v>1</v>
      </c>
      <c r="F818">
        <v>18496.97</v>
      </c>
      <c r="G818">
        <f>F818-Dashboard!$B$3</f>
        <v>18478.748250000001</v>
      </c>
      <c r="H818">
        <f>2^(LOG(F818/Dashboard!$C$3,2)/LOG(Dashboard!$D$3/Dashboard!$C$3,2))-1</f>
        <v>-3.2855242020569664E-2</v>
      </c>
      <c r="I818" s="16" t="s">
        <v>43</v>
      </c>
      <c r="J818" s="17">
        <v>49.005049005049997</v>
      </c>
      <c r="K818" s="17">
        <v>49.005049005049997</v>
      </c>
      <c r="T818" s="39">
        <v>364.4</v>
      </c>
      <c r="V818" s="35">
        <v>40404</v>
      </c>
      <c r="W818" s="40">
        <v>9.9990099990099994E-3</v>
      </c>
    </row>
    <row r="819" spans="1:23" x14ac:dyDescent="0.2">
      <c r="A819" s="14" t="s">
        <v>441</v>
      </c>
      <c r="B819" s="14" t="s">
        <v>443</v>
      </c>
      <c r="C819" s="36" t="s">
        <v>99</v>
      </c>
      <c r="D819" s="37">
        <v>3</v>
      </c>
      <c r="E819" s="37">
        <v>2</v>
      </c>
      <c r="F819">
        <v>19345.75</v>
      </c>
      <c r="G819">
        <f>F819-Dashboard!$B$3</f>
        <v>19327.528249999999</v>
      </c>
      <c r="H819">
        <f>2^(LOG(F819/Dashboard!$C$3,2)/LOG(Dashboard!$D$3/Dashboard!$C$3,2))-1</f>
        <v>1.3466099942016641E-4</v>
      </c>
      <c r="I819" s="16" t="s">
        <v>43</v>
      </c>
      <c r="J819" s="17">
        <v>49.005049005049997</v>
      </c>
      <c r="K819" s="17">
        <v>49.005049005049997</v>
      </c>
      <c r="T819" s="39">
        <v>364.4</v>
      </c>
      <c r="V819" s="35">
        <v>40404</v>
      </c>
      <c r="W819" s="40">
        <v>9.9990099990099994E-3</v>
      </c>
    </row>
    <row r="820" spans="1:23" x14ac:dyDescent="0.2">
      <c r="A820" s="14" t="s">
        <v>441</v>
      </c>
      <c r="B820" s="14" t="s">
        <v>443</v>
      </c>
      <c r="C820" s="36" t="s">
        <v>100</v>
      </c>
      <c r="D820" s="37">
        <v>3</v>
      </c>
      <c r="E820" s="37">
        <v>3</v>
      </c>
      <c r="F820">
        <v>27925.32</v>
      </c>
      <c r="G820">
        <f>F820-Dashboard!$B$3</f>
        <v>27907.098249999999</v>
      </c>
      <c r="H820">
        <f>2^(LOG(F820/Dashboard!$C$3,2)/LOG(Dashboard!$D$3/Dashboard!$C$3,2))-1</f>
        <v>0.31593834466189086</v>
      </c>
      <c r="I820" s="16" t="s">
        <v>43</v>
      </c>
      <c r="J820" s="17">
        <v>49.005049005049997</v>
      </c>
      <c r="K820" s="17">
        <v>49.005049005049997</v>
      </c>
      <c r="T820" s="39">
        <v>364.4</v>
      </c>
      <c r="V820" s="35">
        <v>40404</v>
      </c>
      <c r="W820" s="40">
        <v>9.9990099990099994E-3</v>
      </c>
    </row>
    <row r="821" spans="1:23" x14ac:dyDescent="0.2">
      <c r="A821" s="14" t="s">
        <v>441</v>
      </c>
      <c r="B821" s="14" t="s">
        <v>443</v>
      </c>
      <c r="C821" s="36" t="s">
        <v>101</v>
      </c>
      <c r="D821" s="37">
        <v>3</v>
      </c>
      <c r="E821" s="37">
        <v>4</v>
      </c>
      <c r="F821">
        <v>65610.509999999995</v>
      </c>
      <c r="G821">
        <f>F821-Dashboard!$B$3</f>
        <v>65592.288249999998</v>
      </c>
      <c r="H821">
        <f>2^(LOG(F821/Dashboard!$C$3,2)/LOG(Dashboard!$D$3/Dashboard!$C$3,2))-1</f>
        <v>1.492166984878188</v>
      </c>
      <c r="I821" s="18" t="s">
        <v>47</v>
      </c>
      <c r="J821" s="19">
        <v>22.727863061379999</v>
      </c>
      <c r="L821" s="19">
        <v>22.727863061379999</v>
      </c>
      <c r="T821" s="39">
        <v>430.8</v>
      </c>
      <c r="U821" s="39">
        <v>2590</v>
      </c>
      <c r="V821" s="35">
        <v>43118.879999999997</v>
      </c>
      <c r="W821" s="40">
        <v>9.9909830682058508E-3</v>
      </c>
    </row>
    <row r="822" spans="1:23" x14ac:dyDescent="0.2">
      <c r="A822" s="14" t="s">
        <v>441</v>
      </c>
      <c r="B822" s="14" t="s">
        <v>443</v>
      </c>
      <c r="C822" s="36" t="s">
        <v>102</v>
      </c>
      <c r="D822" s="37">
        <v>3</v>
      </c>
      <c r="E822" s="37">
        <v>5</v>
      </c>
      <c r="F822">
        <v>37189.08</v>
      </c>
      <c r="G822">
        <f>F822-Dashboard!$B$3</f>
        <v>37170.858250000005</v>
      </c>
      <c r="H822">
        <f>2^(LOG(F822/Dashboard!$C$3,2)/LOG(Dashboard!$D$3/Dashboard!$C$3,2))-1</f>
        <v>0.63023444057842171</v>
      </c>
      <c r="I822" s="18" t="s">
        <v>47</v>
      </c>
      <c r="J822" s="19">
        <v>22.727863061379999</v>
      </c>
      <c r="L822" s="19">
        <v>22.727863061379999</v>
      </c>
      <c r="T822" s="39">
        <v>430.8</v>
      </c>
      <c r="U822" s="39">
        <v>2590</v>
      </c>
      <c r="V822" s="35">
        <v>43118.879999999997</v>
      </c>
      <c r="W822" s="40">
        <v>9.9909830682058508E-3</v>
      </c>
    </row>
    <row r="823" spans="1:23" x14ac:dyDescent="0.2">
      <c r="A823" s="14" t="s">
        <v>441</v>
      </c>
      <c r="B823" s="14" t="s">
        <v>443</v>
      </c>
      <c r="C823" s="36" t="s">
        <v>103</v>
      </c>
      <c r="D823" s="37">
        <v>3</v>
      </c>
      <c r="E823" s="37">
        <v>6</v>
      </c>
      <c r="F823">
        <v>48594.8</v>
      </c>
      <c r="G823">
        <f>F823-Dashboard!$B$3</f>
        <v>48576.578250000006</v>
      </c>
      <c r="H823">
        <f>2^(LOG(F823/Dashboard!$C$3,2)/LOG(Dashboard!$D$3/Dashboard!$C$3,2))-1</f>
        <v>0.99114172804659995</v>
      </c>
      <c r="I823" s="18" t="s">
        <v>47</v>
      </c>
      <c r="J823" s="19">
        <v>22.727863061379999</v>
      </c>
      <c r="L823" s="19">
        <v>22.727863061379999</v>
      </c>
      <c r="T823" s="39">
        <v>430.8</v>
      </c>
      <c r="U823" s="39">
        <v>2590</v>
      </c>
      <c r="V823" s="35">
        <v>43118.879999999997</v>
      </c>
      <c r="W823" s="40">
        <v>9.9909830682058508E-3</v>
      </c>
    </row>
    <row r="824" spans="1:23" x14ac:dyDescent="0.2">
      <c r="A824" s="14" t="s">
        <v>441</v>
      </c>
      <c r="B824" s="14" t="s">
        <v>443</v>
      </c>
      <c r="C824" s="36" t="s">
        <v>104</v>
      </c>
      <c r="D824" s="37">
        <v>3</v>
      </c>
      <c r="E824" s="37">
        <v>7</v>
      </c>
      <c r="F824">
        <v>1255.546</v>
      </c>
      <c r="G824">
        <f>F824-Dashboard!$B$3</f>
        <v>1237.3242500000001</v>
      </c>
      <c r="H824">
        <f>2^(LOG(F824/Dashboard!$C$3,2)/LOG(Dashboard!$D$3/Dashboard!$C$3,2))-1</f>
        <v>-0.87055276106160573</v>
      </c>
      <c r="I824" s="20" t="s">
        <v>51</v>
      </c>
      <c r="J824" s="21">
        <v>0.1980001980002</v>
      </c>
      <c r="M824" s="21">
        <v>0.1980001980002</v>
      </c>
      <c r="T824" s="39">
        <v>400</v>
      </c>
      <c r="V824" s="35">
        <v>40404</v>
      </c>
      <c r="W824" s="40">
        <v>9.9990099990099994E-3</v>
      </c>
    </row>
    <row r="825" spans="1:23" x14ac:dyDescent="0.2">
      <c r="A825" s="14" t="s">
        <v>441</v>
      </c>
      <c r="B825" s="14" t="s">
        <v>443</v>
      </c>
      <c r="C825" s="36" t="s">
        <v>105</v>
      </c>
      <c r="D825" s="37">
        <v>3</v>
      </c>
      <c r="E825" s="37">
        <v>8</v>
      </c>
      <c r="F825">
        <v>818.221</v>
      </c>
      <c r="G825">
        <f>F825-Dashboard!$B$3</f>
        <v>799.99924999999996</v>
      </c>
      <c r="H825">
        <f>2^(LOG(F825/Dashboard!$C$3,2)/LOG(Dashboard!$D$3/Dashboard!$C$3,2))-1</f>
        <v>-0.90601309542825348</v>
      </c>
      <c r="I825" s="20" t="s">
        <v>51</v>
      </c>
      <c r="J825" s="21">
        <v>0.1980001980002</v>
      </c>
      <c r="M825" s="21">
        <v>0.1980001980002</v>
      </c>
      <c r="T825" s="39">
        <v>400</v>
      </c>
      <c r="V825" s="35">
        <v>40404</v>
      </c>
      <c r="W825" s="40">
        <v>9.9990099990099994E-3</v>
      </c>
    </row>
    <row r="826" spans="1:23" x14ac:dyDescent="0.2">
      <c r="A826" s="14" t="s">
        <v>441</v>
      </c>
      <c r="B826" s="14" t="s">
        <v>443</v>
      </c>
      <c r="C826" s="36" t="s">
        <v>106</v>
      </c>
      <c r="D826" s="37">
        <v>3</v>
      </c>
      <c r="E826" s="37">
        <v>9</v>
      </c>
      <c r="F826">
        <v>700.66</v>
      </c>
      <c r="G826">
        <f>F826-Dashboard!$B$3</f>
        <v>682.43824999999993</v>
      </c>
      <c r="H826">
        <f>2^(LOG(F826/Dashboard!$C$3,2)/LOG(Dashboard!$D$3/Dashboard!$C$3,2))-1</f>
        <v>-0.916303662164343</v>
      </c>
      <c r="I826" s="20" t="s">
        <v>51</v>
      </c>
      <c r="J826" s="21">
        <v>0.1980001980002</v>
      </c>
      <c r="M826" s="21">
        <v>0.1980001980002</v>
      </c>
      <c r="T826" s="39">
        <v>400</v>
      </c>
      <c r="V826" s="35">
        <v>40404</v>
      </c>
      <c r="W826" s="40">
        <v>9.9990099990099994E-3</v>
      </c>
    </row>
    <row r="827" spans="1:23" x14ac:dyDescent="0.2">
      <c r="A827" s="14" t="s">
        <v>441</v>
      </c>
      <c r="B827" s="14" t="s">
        <v>443</v>
      </c>
      <c r="C827" s="36" t="s">
        <v>107</v>
      </c>
      <c r="D827" s="37">
        <v>3</v>
      </c>
      <c r="E827" s="37">
        <v>10</v>
      </c>
      <c r="F827">
        <v>23613.200000000001</v>
      </c>
      <c r="G827">
        <f>F827-Dashboard!$B$3</f>
        <v>23594.97825</v>
      </c>
      <c r="H827">
        <f>2^(LOG(F827/Dashboard!$C$3,2)/LOG(Dashboard!$D$3/Dashboard!$C$3,2))-1</f>
        <v>0.16085448538850411</v>
      </c>
      <c r="I827" s="14" t="s">
        <v>55</v>
      </c>
      <c r="K827" s="17">
        <v>48.851350877889999</v>
      </c>
      <c r="L827" s="19">
        <v>22.753456120429998</v>
      </c>
      <c r="T827" s="39">
        <v>384</v>
      </c>
      <c r="U827" s="39">
        <v>2055.7600000000002</v>
      </c>
      <c r="V827" s="35">
        <v>42578.147023999998</v>
      </c>
      <c r="W827" s="40">
        <v>9.9957379488611001E-3</v>
      </c>
    </row>
    <row r="828" spans="1:23" x14ac:dyDescent="0.2">
      <c r="A828" s="14" t="s">
        <v>441</v>
      </c>
      <c r="B828" s="14" t="s">
        <v>443</v>
      </c>
      <c r="C828" s="36" t="s">
        <v>108</v>
      </c>
      <c r="D828" s="37">
        <v>3</v>
      </c>
      <c r="E828" s="37">
        <v>11</v>
      </c>
      <c r="F828">
        <v>21358.39</v>
      </c>
      <c r="G828">
        <f>F828-Dashboard!$B$3</f>
        <v>21340.168249999999</v>
      </c>
      <c r="H828">
        <f>2^(LOG(F828/Dashboard!$C$3,2)/LOG(Dashboard!$D$3/Dashboard!$C$3,2))-1</f>
        <v>7.6942665515925324E-2</v>
      </c>
      <c r="I828" s="14" t="s">
        <v>55</v>
      </c>
      <c r="K828" s="17">
        <v>48.851350877889999</v>
      </c>
      <c r="L828" s="19">
        <v>22.753456120429998</v>
      </c>
      <c r="T828" s="39">
        <v>384</v>
      </c>
      <c r="U828" s="39">
        <v>2055.7600000000002</v>
      </c>
      <c r="V828" s="35">
        <v>42578.147023999998</v>
      </c>
      <c r="W828" s="40">
        <v>9.9957379488611001E-3</v>
      </c>
    </row>
    <row r="829" spans="1:23" x14ac:dyDescent="0.2">
      <c r="A829" s="14" t="s">
        <v>441</v>
      </c>
      <c r="B829" s="14" t="s">
        <v>443</v>
      </c>
      <c r="C829" s="36" t="s">
        <v>109</v>
      </c>
      <c r="D829" s="37">
        <v>3</v>
      </c>
      <c r="E829" s="37">
        <v>12</v>
      </c>
      <c r="F829">
        <v>3409.2539999999999</v>
      </c>
      <c r="G829">
        <f>F829-Dashboard!$B$3</f>
        <v>3391.0322499999997</v>
      </c>
      <c r="H829">
        <f>2^(LOG(F829/Dashboard!$C$3,2)/LOG(Dashboard!$D$3/Dashboard!$C$3,2))-1</f>
        <v>-0.7268367729975207</v>
      </c>
      <c r="I829" s="14" t="s">
        <v>55</v>
      </c>
      <c r="K829" s="17">
        <v>49.005049005049997</v>
      </c>
      <c r="M829" s="21">
        <v>0.1980001980002</v>
      </c>
      <c r="T829" s="39">
        <v>360.4</v>
      </c>
      <c r="V829" s="35">
        <v>40404</v>
      </c>
      <c r="W829" s="40">
        <v>9.9990099990099994E-3</v>
      </c>
    </row>
    <row r="830" spans="1:23" x14ac:dyDescent="0.2">
      <c r="A830" s="14" t="s">
        <v>441</v>
      </c>
      <c r="B830" s="14" t="s">
        <v>443</v>
      </c>
      <c r="C830" s="36" t="s">
        <v>110</v>
      </c>
      <c r="D830" s="37">
        <v>3</v>
      </c>
      <c r="E830" s="37">
        <v>13</v>
      </c>
      <c r="F830">
        <v>7079.4920000000002</v>
      </c>
      <c r="G830">
        <f>F830-Dashboard!$B$3</f>
        <v>7061.2702500000005</v>
      </c>
      <c r="H830">
        <f>2^(LOG(F830/Dashboard!$C$3,2)/LOG(Dashboard!$D$3/Dashboard!$C$3,2))-1</f>
        <v>-0.52829759711137392</v>
      </c>
      <c r="I830" s="14" t="s">
        <v>55</v>
      </c>
      <c r="K830" s="17">
        <v>49.005049005049997</v>
      </c>
      <c r="M830" s="21">
        <v>0.1980001980002</v>
      </c>
      <c r="T830" s="39">
        <v>360.4</v>
      </c>
      <c r="V830" s="35">
        <v>40404</v>
      </c>
      <c r="W830" s="40">
        <v>9.9990099990099994E-3</v>
      </c>
    </row>
    <row r="831" spans="1:23" x14ac:dyDescent="0.2">
      <c r="A831" s="14" t="s">
        <v>441</v>
      </c>
      <c r="B831" s="14" t="s">
        <v>443</v>
      </c>
      <c r="C831" s="36" t="s">
        <v>111</v>
      </c>
      <c r="D831" s="37">
        <v>3</v>
      </c>
      <c r="E831" s="37">
        <v>14</v>
      </c>
      <c r="F831">
        <v>27020.1</v>
      </c>
      <c r="G831">
        <f>F831-Dashboard!$B$3</f>
        <v>27001.878249999998</v>
      </c>
      <c r="H831">
        <f>2^(LOG(F831/Dashboard!$C$3,2)/LOG(Dashboard!$D$3/Dashboard!$C$3,2))-1</f>
        <v>0.28391556769055581</v>
      </c>
      <c r="I831" s="22" t="s">
        <v>60</v>
      </c>
      <c r="J831" s="23">
        <v>9.9990099990099992</v>
      </c>
      <c r="R831" s="23">
        <v>9.9990099990099992</v>
      </c>
      <c r="T831" s="39">
        <v>363.6</v>
      </c>
      <c r="V831" s="35">
        <v>40404</v>
      </c>
      <c r="W831" s="40">
        <v>9.9990099990099994E-3</v>
      </c>
    </row>
    <row r="832" spans="1:23" x14ac:dyDescent="0.2">
      <c r="A832" s="14" t="s">
        <v>441</v>
      </c>
      <c r="B832" s="14" t="s">
        <v>443</v>
      </c>
      <c r="C832" s="36" t="s">
        <v>112</v>
      </c>
      <c r="D832" s="37">
        <v>3</v>
      </c>
      <c r="E832" s="37">
        <v>15</v>
      </c>
      <c r="F832">
        <v>22705.63</v>
      </c>
      <c r="G832">
        <f>F832-Dashboard!$B$3</f>
        <v>22687.40825</v>
      </c>
      <c r="H832">
        <f>2^(LOG(F832/Dashboard!$C$3,2)/LOG(Dashboard!$D$3/Dashboard!$C$3,2))-1</f>
        <v>0.12733410381183963</v>
      </c>
      <c r="I832" s="22" t="s">
        <v>60</v>
      </c>
      <c r="J832" s="23">
        <v>9.9990099990099992</v>
      </c>
      <c r="R832" s="23">
        <v>9.9990099990099992</v>
      </c>
      <c r="T832" s="39">
        <v>363.6</v>
      </c>
      <c r="V832" s="35">
        <v>40404</v>
      </c>
      <c r="W832" s="40">
        <v>9.9990099990099994E-3</v>
      </c>
    </row>
    <row r="833" spans="1:23" x14ac:dyDescent="0.2">
      <c r="A833" s="14" t="s">
        <v>441</v>
      </c>
      <c r="B833" s="14" t="s">
        <v>443</v>
      </c>
      <c r="C833" s="36" t="s">
        <v>113</v>
      </c>
      <c r="D833" s="37">
        <v>3</v>
      </c>
      <c r="E833" s="37">
        <v>16</v>
      </c>
      <c r="F833">
        <v>43520.89</v>
      </c>
      <c r="G833">
        <f>F833-Dashboard!$B$3</f>
        <v>43502.668250000002</v>
      </c>
      <c r="H833">
        <f>2^(LOG(F833/Dashboard!$C$3,2)/LOG(Dashboard!$D$3/Dashboard!$C$3,2))-1</f>
        <v>0.8335722499427658</v>
      </c>
      <c r="I833" s="14" t="s">
        <v>446</v>
      </c>
      <c r="T833" s="39">
        <v>404</v>
      </c>
      <c r="V833" s="35">
        <v>40404</v>
      </c>
      <c r="W833" s="40">
        <v>9.9990099990099994E-3</v>
      </c>
    </row>
    <row r="834" spans="1:23" x14ac:dyDescent="0.2">
      <c r="A834" s="14" t="s">
        <v>441</v>
      </c>
      <c r="B834" s="14" t="s">
        <v>443</v>
      </c>
      <c r="C834" s="36" t="s">
        <v>114</v>
      </c>
      <c r="D834" s="37">
        <v>3</v>
      </c>
      <c r="E834" s="37">
        <v>17</v>
      </c>
      <c r="F834">
        <v>74469.86</v>
      </c>
      <c r="G834">
        <f>F834-Dashboard!$B$3</f>
        <v>74451.638250000004</v>
      </c>
      <c r="H834">
        <f>2^(LOG(F834/Dashboard!$C$3,2)/LOG(Dashboard!$D$3/Dashboard!$C$3,2))-1</f>
        <v>1.7396844051188802</v>
      </c>
      <c r="I834" s="14" t="s">
        <v>446</v>
      </c>
      <c r="T834" s="39">
        <v>404</v>
      </c>
      <c r="V834" s="35">
        <v>40404</v>
      </c>
      <c r="W834" s="40">
        <v>9.9990099990099994E-3</v>
      </c>
    </row>
    <row r="835" spans="1:23" x14ac:dyDescent="0.2">
      <c r="A835" s="14" t="s">
        <v>441</v>
      </c>
      <c r="B835" s="14" t="s">
        <v>443</v>
      </c>
      <c r="C835" s="36" t="s">
        <v>115</v>
      </c>
      <c r="D835" s="37">
        <v>3</v>
      </c>
      <c r="E835" s="37">
        <v>18</v>
      </c>
      <c r="F835">
        <v>40734.71</v>
      </c>
      <c r="G835">
        <f>F835-Dashboard!$B$3</f>
        <v>40716.488250000002</v>
      </c>
      <c r="H835">
        <f>2^(LOG(F835/Dashboard!$C$3,2)/LOG(Dashboard!$D$3/Dashboard!$C$3,2))-1</f>
        <v>0.74508704406094028</v>
      </c>
      <c r="I835" s="24" t="s">
        <v>65</v>
      </c>
      <c r="J835" s="25">
        <v>1.8810018810019999</v>
      </c>
      <c r="N835" s="25">
        <v>1.8810018810019999</v>
      </c>
      <c r="T835" s="39">
        <v>396.4</v>
      </c>
      <c r="V835" s="35">
        <v>40404</v>
      </c>
      <c r="W835" s="40">
        <v>9.9990099990099994E-3</v>
      </c>
    </row>
    <row r="836" spans="1:23" x14ac:dyDescent="0.2">
      <c r="A836" s="14" t="s">
        <v>441</v>
      </c>
      <c r="B836" s="14" t="s">
        <v>443</v>
      </c>
      <c r="C836" s="36" t="s">
        <v>116</v>
      </c>
      <c r="D836" s="37">
        <v>3</v>
      </c>
      <c r="E836" s="37">
        <v>19</v>
      </c>
      <c r="F836">
        <v>23667.279999999999</v>
      </c>
      <c r="G836">
        <f>F836-Dashboard!$B$3</f>
        <v>23649.058249999998</v>
      </c>
      <c r="H836">
        <f>2^(LOG(F836/Dashboard!$C$3,2)/LOG(Dashboard!$D$3/Dashboard!$C$3,2))-1</f>
        <v>0.16284151467886576</v>
      </c>
      <c r="I836" s="24" t="s">
        <v>65</v>
      </c>
      <c r="J836" s="25">
        <v>1.8810018810019999</v>
      </c>
      <c r="N836" s="25">
        <v>1.8810018810019999</v>
      </c>
      <c r="T836" s="39">
        <v>396.4</v>
      </c>
      <c r="V836" s="35">
        <v>40404</v>
      </c>
      <c r="W836" s="40">
        <v>9.9990099990099994E-3</v>
      </c>
    </row>
    <row r="837" spans="1:23" x14ac:dyDescent="0.2">
      <c r="A837" s="14" t="s">
        <v>441</v>
      </c>
      <c r="B837" s="14" t="s">
        <v>443</v>
      </c>
      <c r="C837" s="36" t="s">
        <v>117</v>
      </c>
      <c r="D837" s="37">
        <v>3</v>
      </c>
      <c r="E837" s="37">
        <v>20</v>
      </c>
      <c r="F837">
        <v>14528.12</v>
      </c>
      <c r="G837">
        <f>F837-Dashboard!$B$3</f>
        <v>14509.89825</v>
      </c>
      <c r="H837">
        <f>2^(LOG(F837/Dashboard!$C$3,2)/LOG(Dashboard!$D$3/Dashboard!$C$3,2))-1</f>
        <v>-0.19262610987468098</v>
      </c>
      <c r="I837" s="26" t="s">
        <v>68</v>
      </c>
      <c r="J837" s="27">
        <v>1.8810018810019999</v>
      </c>
      <c r="O837" s="27">
        <v>1.8810018810019999</v>
      </c>
      <c r="T837" s="39">
        <v>396.4</v>
      </c>
      <c r="V837" s="35">
        <v>40404</v>
      </c>
      <c r="W837" s="40">
        <v>9.9990099990099994E-3</v>
      </c>
    </row>
    <row r="838" spans="1:23" x14ac:dyDescent="0.2">
      <c r="A838" s="14" t="s">
        <v>441</v>
      </c>
      <c r="B838" s="14" t="s">
        <v>443</v>
      </c>
      <c r="C838" s="36" t="s">
        <v>118</v>
      </c>
      <c r="D838" s="37">
        <v>3</v>
      </c>
      <c r="E838" s="37">
        <v>21</v>
      </c>
      <c r="F838">
        <v>11412.77</v>
      </c>
      <c r="G838">
        <f>F838-Dashboard!$B$3</f>
        <v>11394.54825</v>
      </c>
      <c r="H838">
        <f>2^(LOG(F838/Dashboard!$C$3,2)/LOG(Dashboard!$D$3/Dashboard!$C$3,2))-1</f>
        <v>-0.32591857555691028</v>
      </c>
      <c r="I838" s="26" t="s">
        <v>68</v>
      </c>
      <c r="J838" s="27">
        <v>1.8810018810019999</v>
      </c>
      <c r="O838" s="27">
        <v>1.8810018810019999</v>
      </c>
      <c r="T838" s="39">
        <v>396.4</v>
      </c>
      <c r="V838" s="35">
        <v>40404</v>
      </c>
      <c r="W838" s="40">
        <v>9.9990099990099994E-3</v>
      </c>
    </row>
    <row r="839" spans="1:23" x14ac:dyDescent="0.2">
      <c r="A839" s="14" t="s">
        <v>441</v>
      </c>
      <c r="B839" s="14" t="s">
        <v>443</v>
      </c>
      <c r="C839" s="36" t="s">
        <v>119</v>
      </c>
      <c r="D839" s="37">
        <v>3</v>
      </c>
      <c r="E839" s="37">
        <v>22</v>
      </c>
      <c r="F839">
        <v>719.47</v>
      </c>
      <c r="G839">
        <f>F839-Dashboard!$B$3</f>
        <v>701.24824999999998</v>
      </c>
      <c r="H839">
        <f>2^(LOG(F839/Dashboard!$C$3,2)/LOG(Dashboard!$D$3/Dashboard!$C$3,2))-1</f>
        <v>-0.91462948881469441</v>
      </c>
      <c r="I839" s="14" t="s">
        <v>71</v>
      </c>
      <c r="N839" s="25">
        <v>0.17325017325020001</v>
      </c>
      <c r="O839" s="27">
        <v>0.17325017325020001</v>
      </c>
      <c r="S839" s="28">
        <v>1.8810018810019999</v>
      </c>
      <c r="T839" s="39">
        <v>395.2</v>
      </c>
      <c r="V839" s="35">
        <v>40404</v>
      </c>
      <c r="W839" s="40">
        <v>1.000396000396E-2</v>
      </c>
    </row>
    <row r="840" spans="1:23" x14ac:dyDescent="0.2">
      <c r="A840" s="14" t="s">
        <v>441</v>
      </c>
      <c r="B840" s="14" t="s">
        <v>443</v>
      </c>
      <c r="C840" s="36" t="s">
        <v>120</v>
      </c>
      <c r="D840" s="37">
        <v>3</v>
      </c>
      <c r="E840" s="37">
        <v>23</v>
      </c>
      <c r="F840">
        <v>590.154</v>
      </c>
      <c r="G840">
        <f>F840-Dashboard!$B$3</f>
        <v>571.93224999999995</v>
      </c>
      <c r="H840">
        <f>2^(LOG(F840/Dashboard!$C$3,2)/LOG(Dashboard!$D$3/Dashboard!$C$3,2))-1</f>
        <v>-0.92638288741101682</v>
      </c>
      <c r="I840" s="14" t="s">
        <v>71</v>
      </c>
      <c r="N840" s="25">
        <v>0.17325017325020001</v>
      </c>
      <c r="O840" s="27">
        <v>0.17325017325020001</v>
      </c>
      <c r="S840" s="28">
        <v>1.8810018810019999</v>
      </c>
      <c r="T840" s="39">
        <v>395.2</v>
      </c>
      <c r="V840" s="35">
        <v>40404</v>
      </c>
      <c r="W840" s="40">
        <v>1.000396000396E-2</v>
      </c>
    </row>
    <row r="841" spans="1:23" x14ac:dyDescent="0.2">
      <c r="A841" s="14" t="s">
        <v>441</v>
      </c>
      <c r="B841" s="14" t="s">
        <v>443</v>
      </c>
      <c r="C841" s="36" t="s">
        <v>121</v>
      </c>
      <c r="D841" s="37">
        <v>3</v>
      </c>
      <c r="E841" s="37">
        <v>24</v>
      </c>
      <c r="F841">
        <v>14.106999999999999</v>
      </c>
      <c r="G841">
        <f>F841-Dashboard!$B$3</f>
        <v>-4.1147500000000008</v>
      </c>
      <c r="H841">
        <f>2^(LOG(F841/Dashboard!$C$3,2)/LOG(Dashboard!$D$3/Dashboard!$C$3,2))-1</f>
        <v>-0.9954843500366346</v>
      </c>
      <c r="I841" s="14" t="s">
        <v>445</v>
      </c>
    </row>
    <row r="842" spans="1:23" x14ac:dyDescent="0.2">
      <c r="A842" s="14" t="s">
        <v>441</v>
      </c>
      <c r="B842" s="14" t="s">
        <v>443</v>
      </c>
      <c r="C842" s="36" t="s">
        <v>122</v>
      </c>
      <c r="D842" s="37">
        <v>4</v>
      </c>
      <c r="E842" s="37">
        <v>1</v>
      </c>
      <c r="F842">
        <v>33347.21</v>
      </c>
      <c r="G842">
        <f>F842-Dashboard!$B$3</f>
        <v>33328.988250000002</v>
      </c>
      <c r="H842">
        <f>2^(LOG(F842/Dashboard!$C$3,2)/LOG(Dashboard!$D$3/Dashboard!$C$3,2))-1</f>
        <v>0.50261149581833764</v>
      </c>
      <c r="I842" s="16" t="s">
        <v>43</v>
      </c>
      <c r="J842" s="17">
        <v>10.89001089001</v>
      </c>
      <c r="K842" s="17">
        <v>10.89001089001</v>
      </c>
      <c r="T842" s="39">
        <v>395.2</v>
      </c>
      <c r="V842" s="35">
        <v>40404</v>
      </c>
      <c r="W842" s="40">
        <v>9.9990099990099994E-3</v>
      </c>
    </row>
    <row r="843" spans="1:23" x14ac:dyDescent="0.2">
      <c r="A843" s="14" t="s">
        <v>441</v>
      </c>
      <c r="B843" s="14" t="s">
        <v>443</v>
      </c>
      <c r="C843" s="36" t="s">
        <v>123</v>
      </c>
      <c r="D843" s="37">
        <v>4</v>
      </c>
      <c r="E843" s="37">
        <v>2</v>
      </c>
      <c r="F843">
        <v>18496.97</v>
      </c>
      <c r="G843">
        <f>F843-Dashboard!$B$3</f>
        <v>18478.748250000001</v>
      </c>
      <c r="H843">
        <f>2^(LOG(F843/Dashboard!$C$3,2)/LOG(Dashboard!$D$3/Dashboard!$C$3,2))-1</f>
        <v>-3.2855242020569664E-2</v>
      </c>
      <c r="I843" s="16" t="s">
        <v>43</v>
      </c>
      <c r="J843" s="17">
        <v>10.89001089001</v>
      </c>
      <c r="K843" s="17">
        <v>10.89001089001</v>
      </c>
      <c r="T843" s="39">
        <v>395.2</v>
      </c>
      <c r="V843" s="35">
        <v>40404</v>
      </c>
      <c r="W843" s="40">
        <v>9.9990099990099994E-3</v>
      </c>
    </row>
    <row r="844" spans="1:23" x14ac:dyDescent="0.2">
      <c r="A844" s="14" t="s">
        <v>441</v>
      </c>
      <c r="B844" s="14" t="s">
        <v>443</v>
      </c>
      <c r="C844" s="36" t="s">
        <v>124</v>
      </c>
      <c r="D844" s="37">
        <v>4</v>
      </c>
      <c r="E844" s="37">
        <v>3</v>
      </c>
      <c r="F844">
        <v>23655.52</v>
      </c>
      <c r="G844">
        <f>F844-Dashboard!$B$3</f>
        <v>23637.29825</v>
      </c>
      <c r="H844">
        <f>2^(LOG(F844/Dashboard!$C$3,2)/LOG(Dashboard!$D$3/Dashboard!$C$3,2))-1</f>
        <v>0.16240952158074196</v>
      </c>
      <c r="I844" s="16" t="s">
        <v>43</v>
      </c>
      <c r="J844" s="17">
        <v>10.89001089001</v>
      </c>
      <c r="K844" s="17">
        <v>10.89001089001</v>
      </c>
      <c r="T844" s="39">
        <v>395.2</v>
      </c>
      <c r="V844" s="35">
        <v>40404</v>
      </c>
      <c r="W844" s="40">
        <v>9.9990099990099994E-3</v>
      </c>
    </row>
    <row r="845" spans="1:23" x14ac:dyDescent="0.2">
      <c r="A845" s="14" t="s">
        <v>441</v>
      </c>
      <c r="B845" s="14" t="s">
        <v>443</v>
      </c>
      <c r="C845" s="36" t="s">
        <v>125</v>
      </c>
      <c r="D845" s="37">
        <v>4</v>
      </c>
      <c r="E845" s="37">
        <v>4</v>
      </c>
      <c r="F845">
        <v>51914.71</v>
      </c>
      <c r="G845">
        <f>F845-Dashboard!$B$3</f>
        <v>51896.488250000002</v>
      </c>
      <c r="H845">
        <f>2^(LOG(F845/Dashboard!$C$3,2)/LOG(Dashboard!$D$3/Dashboard!$C$3,2))-1</f>
        <v>1.091986153612186</v>
      </c>
      <c r="I845" s="18" t="s">
        <v>47</v>
      </c>
      <c r="J845" s="19">
        <v>4.8051529543260001</v>
      </c>
      <c r="L845" s="19">
        <v>4.8051529543260001</v>
      </c>
      <c r="T845" s="39">
        <v>430.8</v>
      </c>
      <c r="U845" s="39">
        <v>2668.4</v>
      </c>
      <c r="V845" s="35">
        <v>43120.375557129999</v>
      </c>
      <c r="W845" s="40">
        <v>9.9906365478938906E-3</v>
      </c>
    </row>
    <row r="846" spans="1:23" x14ac:dyDescent="0.2">
      <c r="A846" s="14" t="s">
        <v>441</v>
      </c>
      <c r="B846" s="14" t="s">
        <v>443</v>
      </c>
      <c r="C846" s="36" t="s">
        <v>126</v>
      </c>
      <c r="D846" s="37">
        <v>4</v>
      </c>
      <c r="E846" s="37">
        <v>5</v>
      </c>
      <c r="F846">
        <v>50576.87</v>
      </c>
      <c r="G846">
        <f>F846-Dashboard!$B$3</f>
        <v>50558.648250000006</v>
      </c>
      <c r="H846">
        <f>2^(LOG(F846/Dashboard!$C$3,2)/LOG(Dashboard!$D$3/Dashboard!$C$3,2))-1</f>
        <v>1.0515501629433976</v>
      </c>
      <c r="I846" s="18" t="s">
        <v>47</v>
      </c>
      <c r="J846" s="19">
        <v>4.8051529543260001</v>
      </c>
      <c r="L846" s="19">
        <v>4.8051529543260001</v>
      </c>
      <c r="T846" s="39">
        <v>430.8</v>
      </c>
      <c r="U846" s="39">
        <v>2668.4</v>
      </c>
      <c r="V846" s="35">
        <v>43120.375557129999</v>
      </c>
      <c r="W846" s="40">
        <v>9.9906365478938906E-3</v>
      </c>
    </row>
    <row r="847" spans="1:23" x14ac:dyDescent="0.2">
      <c r="A847" s="14" t="s">
        <v>441</v>
      </c>
      <c r="B847" s="14" t="s">
        <v>443</v>
      </c>
      <c r="C847" s="36" t="s">
        <v>127</v>
      </c>
      <c r="D847" s="37">
        <v>4</v>
      </c>
      <c r="E847" s="37">
        <v>6</v>
      </c>
      <c r="F847">
        <v>51531.46</v>
      </c>
      <c r="G847">
        <f>F847-Dashboard!$B$3</f>
        <v>51513.238250000002</v>
      </c>
      <c r="H847">
        <f>2^(LOG(F847/Dashboard!$C$3,2)/LOG(Dashboard!$D$3/Dashboard!$C$3,2))-1</f>
        <v>1.0804296548988579</v>
      </c>
      <c r="I847" s="18" t="s">
        <v>47</v>
      </c>
      <c r="J847" s="19">
        <v>4.8051529543260001</v>
      </c>
      <c r="L847" s="19">
        <v>4.8051529543260001</v>
      </c>
      <c r="T847" s="39">
        <v>430.8</v>
      </c>
      <c r="U847" s="39">
        <v>2668.4</v>
      </c>
      <c r="V847" s="35">
        <v>43120.375557129999</v>
      </c>
      <c r="W847" s="40">
        <v>9.9906365478938906E-3</v>
      </c>
    </row>
    <row r="848" spans="1:23" x14ac:dyDescent="0.2">
      <c r="A848" s="14" t="s">
        <v>441</v>
      </c>
      <c r="B848" s="14" t="s">
        <v>443</v>
      </c>
      <c r="C848" s="36" t="s">
        <v>128</v>
      </c>
      <c r="D848" s="37">
        <v>4</v>
      </c>
      <c r="E848" s="37">
        <v>7</v>
      </c>
      <c r="F848">
        <v>837.03099999999995</v>
      </c>
      <c r="G848">
        <f>F848-Dashboard!$B$3</f>
        <v>818.80924999999991</v>
      </c>
      <c r="H848">
        <f>2^(LOG(F848/Dashboard!$C$3,2)/LOG(Dashboard!$D$3/Dashboard!$C$3,2))-1</f>
        <v>-0.90440242842195617</v>
      </c>
      <c r="I848" s="20" t="s">
        <v>51</v>
      </c>
      <c r="J848" s="21">
        <v>6.4350064350059993E-2</v>
      </c>
      <c r="M848" s="21">
        <v>6.4350064350059993E-2</v>
      </c>
      <c r="T848" s="39">
        <v>402.8</v>
      </c>
      <c r="V848" s="35">
        <v>40404</v>
      </c>
      <c r="W848" s="40">
        <v>1.0001485001485001E-2</v>
      </c>
    </row>
    <row r="849" spans="1:23" x14ac:dyDescent="0.2">
      <c r="A849" s="14" t="s">
        <v>441</v>
      </c>
      <c r="B849" s="14" t="s">
        <v>443</v>
      </c>
      <c r="C849" s="36" t="s">
        <v>129</v>
      </c>
      <c r="D849" s="37">
        <v>4</v>
      </c>
      <c r="E849" s="37">
        <v>8</v>
      </c>
      <c r="F849">
        <v>728.875</v>
      </c>
      <c r="G849">
        <f>F849-Dashboard!$B$3</f>
        <v>710.65324999999996</v>
      </c>
      <c r="H849">
        <f>2^(LOG(F849/Dashboard!$C$3,2)/LOG(Dashboard!$D$3/Dashboard!$C$3,2))-1</f>
        <v>-0.91379655421170791</v>
      </c>
      <c r="I849" s="20" t="s">
        <v>51</v>
      </c>
      <c r="J849" s="21">
        <v>6.4350064350059993E-2</v>
      </c>
      <c r="M849" s="21">
        <v>6.4350064350059993E-2</v>
      </c>
      <c r="T849" s="39">
        <v>402.8</v>
      </c>
      <c r="V849" s="35">
        <v>40404</v>
      </c>
      <c r="W849" s="40">
        <v>1.0001485001485001E-2</v>
      </c>
    </row>
    <row r="850" spans="1:23" x14ac:dyDescent="0.2">
      <c r="A850" s="14" t="s">
        <v>441</v>
      </c>
      <c r="B850" s="14" t="s">
        <v>443</v>
      </c>
      <c r="C850" s="36" t="s">
        <v>130</v>
      </c>
      <c r="D850" s="37">
        <v>4</v>
      </c>
      <c r="E850" s="37">
        <v>9</v>
      </c>
      <c r="F850">
        <v>580.74900000000002</v>
      </c>
      <c r="G850">
        <f>F850-Dashboard!$B$3</f>
        <v>562.52724999999998</v>
      </c>
      <c r="H850">
        <f>2^(LOG(F850/Dashboard!$C$3,2)/LOG(Dashboard!$D$3/Dashboard!$C$3,2))-1</f>
        <v>-0.92726174946087769</v>
      </c>
      <c r="I850" s="20" t="s">
        <v>51</v>
      </c>
      <c r="J850" s="21">
        <v>6.4350064350059993E-2</v>
      </c>
      <c r="M850" s="21">
        <v>6.4350064350059993E-2</v>
      </c>
      <c r="T850" s="39">
        <v>402.8</v>
      </c>
      <c r="V850" s="35">
        <v>40404</v>
      </c>
      <c r="W850" s="40">
        <v>1.0001485001485001E-2</v>
      </c>
    </row>
    <row r="851" spans="1:23" x14ac:dyDescent="0.2">
      <c r="A851" s="14" t="s">
        <v>441</v>
      </c>
      <c r="B851" s="14" t="s">
        <v>443</v>
      </c>
      <c r="C851" s="36" t="s">
        <v>131</v>
      </c>
      <c r="D851" s="37">
        <v>4</v>
      </c>
      <c r="E851" s="37">
        <v>10</v>
      </c>
      <c r="F851">
        <v>20448.47</v>
      </c>
      <c r="G851">
        <f>F851-Dashboard!$B$3</f>
        <v>20430.248250000001</v>
      </c>
      <c r="H851">
        <f>2^(LOG(F851/Dashboard!$C$3,2)/LOG(Dashboard!$D$3/Dashboard!$C$3,2))-1</f>
        <v>4.2454637702657338E-2</v>
      </c>
      <c r="I851" s="14" t="s">
        <v>55</v>
      </c>
      <c r="K851" s="17">
        <v>10.80339220202</v>
      </c>
      <c r="L851" s="19">
        <v>4.8662236179520004</v>
      </c>
      <c r="T851" s="39">
        <v>416.4</v>
      </c>
      <c r="U851" s="39">
        <v>2133.04</v>
      </c>
      <c r="V851" s="35">
        <v>42579.218767420003</v>
      </c>
      <c r="W851" s="40">
        <v>9.9954863503884904E-3</v>
      </c>
    </row>
    <row r="852" spans="1:23" x14ac:dyDescent="0.2">
      <c r="A852" s="14" t="s">
        <v>441</v>
      </c>
      <c r="B852" s="14" t="s">
        <v>443</v>
      </c>
      <c r="C852" s="36" t="s">
        <v>132</v>
      </c>
      <c r="D852" s="37">
        <v>4</v>
      </c>
      <c r="E852" s="37">
        <v>11</v>
      </c>
      <c r="F852">
        <v>19877.13</v>
      </c>
      <c r="G852">
        <f>F852-Dashboard!$B$3</f>
        <v>19858.90825</v>
      </c>
      <c r="H852">
        <f>2^(LOG(F852/Dashboard!$C$3,2)/LOG(Dashboard!$D$3/Dashboard!$C$3,2))-1</f>
        <v>2.0601802546080794E-2</v>
      </c>
      <c r="I852" s="14" t="s">
        <v>55</v>
      </c>
      <c r="K852" s="17">
        <v>10.80339220202</v>
      </c>
      <c r="L852" s="19">
        <v>4.8662236179520004</v>
      </c>
      <c r="T852" s="39">
        <v>416.4</v>
      </c>
      <c r="U852" s="39">
        <v>2133.04</v>
      </c>
      <c r="V852" s="35">
        <v>42579.218767420003</v>
      </c>
      <c r="W852" s="40">
        <v>9.9954863503884904E-3</v>
      </c>
    </row>
    <row r="853" spans="1:23" x14ac:dyDescent="0.2">
      <c r="A853" s="14" t="s">
        <v>441</v>
      </c>
      <c r="B853" s="14" t="s">
        <v>443</v>
      </c>
      <c r="C853" s="36" t="s">
        <v>133</v>
      </c>
      <c r="D853" s="37">
        <v>4</v>
      </c>
      <c r="E853" s="37">
        <v>12</v>
      </c>
      <c r="F853">
        <v>3858.335</v>
      </c>
      <c r="G853">
        <f>F853-Dashboard!$B$3</f>
        <v>3840.1132499999999</v>
      </c>
      <c r="H853">
        <f>2^(LOG(F853/Dashboard!$C$3,2)/LOG(Dashboard!$D$3/Dashboard!$C$3,2))-1</f>
        <v>-0.70036070993588972</v>
      </c>
      <c r="I853" s="14" t="s">
        <v>55</v>
      </c>
      <c r="K853" s="17">
        <v>10.89001089001</v>
      </c>
      <c r="M853" s="21">
        <v>6.4350064350059993E-2</v>
      </c>
      <c r="T853" s="39">
        <v>394</v>
      </c>
      <c r="V853" s="35">
        <v>40404</v>
      </c>
      <c r="W853" s="40">
        <v>1.0001485001485001E-2</v>
      </c>
    </row>
    <row r="854" spans="1:23" x14ac:dyDescent="0.2">
      <c r="A854" s="14" t="s">
        <v>441</v>
      </c>
      <c r="B854" s="14" t="s">
        <v>443</v>
      </c>
      <c r="C854" s="36" t="s">
        <v>134</v>
      </c>
      <c r="D854" s="37">
        <v>4</v>
      </c>
      <c r="E854" s="37">
        <v>13</v>
      </c>
      <c r="F854">
        <v>4765.902</v>
      </c>
      <c r="G854">
        <f>F854-Dashboard!$B$3</f>
        <v>4747.6802500000003</v>
      </c>
      <c r="H854">
        <f>2^(LOG(F854/Dashboard!$C$3,2)/LOG(Dashboard!$D$3/Dashboard!$C$3,2))-1</f>
        <v>-0.64909660095863297</v>
      </c>
      <c r="I854" s="14" t="s">
        <v>55</v>
      </c>
      <c r="K854" s="17">
        <v>10.89001089001</v>
      </c>
      <c r="M854" s="21">
        <v>6.4350064350059993E-2</v>
      </c>
      <c r="T854" s="39">
        <v>394</v>
      </c>
      <c r="V854" s="35">
        <v>40404</v>
      </c>
      <c r="W854" s="40">
        <v>1.0001485001485001E-2</v>
      </c>
    </row>
    <row r="855" spans="1:23" x14ac:dyDescent="0.2">
      <c r="A855" s="14" t="s">
        <v>441</v>
      </c>
      <c r="B855" s="14" t="s">
        <v>443</v>
      </c>
      <c r="C855" s="36" t="s">
        <v>135</v>
      </c>
      <c r="D855" s="37">
        <v>4</v>
      </c>
      <c r="E855" s="37">
        <v>14</v>
      </c>
      <c r="F855">
        <v>1267.3019999999999</v>
      </c>
      <c r="G855">
        <f>F855-Dashboard!$B$3</f>
        <v>1249.08025</v>
      </c>
      <c r="H855">
        <f>2^(LOG(F855/Dashboard!$C$3,2)/LOG(Dashboard!$D$3/Dashboard!$C$3,2))-1</f>
        <v>-0.86964769907360762</v>
      </c>
      <c r="I855" s="22" t="s">
        <v>60</v>
      </c>
      <c r="J855" s="23">
        <v>9.9990099990099992</v>
      </c>
      <c r="R855" s="23">
        <v>9.9990099990099992</v>
      </c>
      <c r="T855" s="39">
        <v>363.6</v>
      </c>
      <c r="V855" s="35">
        <v>40404</v>
      </c>
      <c r="W855" s="40">
        <v>9.9990099990099994E-3</v>
      </c>
    </row>
    <row r="856" spans="1:23" x14ac:dyDescent="0.2">
      <c r="A856" s="14" t="s">
        <v>441</v>
      </c>
      <c r="B856" s="14" t="s">
        <v>443</v>
      </c>
      <c r="C856" s="36" t="s">
        <v>136</v>
      </c>
      <c r="D856" s="37">
        <v>4</v>
      </c>
      <c r="E856" s="37">
        <v>15</v>
      </c>
      <c r="F856">
        <v>1493.018</v>
      </c>
      <c r="G856">
        <f>F856-Dashboard!$B$3</f>
        <v>1474.7962500000001</v>
      </c>
      <c r="H856">
        <f>2^(LOG(F856/Dashboard!$C$3,2)/LOG(Dashboard!$D$3/Dashboard!$C$3,2))-1</f>
        <v>-0.85265457850800719</v>
      </c>
      <c r="I856" s="22" t="s">
        <v>60</v>
      </c>
      <c r="J856" s="23">
        <v>9.9990099990099992</v>
      </c>
      <c r="R856" s="23">
        <v>9.9990099990099992</v>
      </c>
      <c r="T856" s="39">
        <v>363.6</v>
      </c>
      <c r="V856" s="35">
        <v>40404</v>
      </c>
      <c r="W856" s="40">
        <v>9.9990099990099994E-3</v>
      </c>
    </row>
    <row r="857" spans="1:23" x14ac:dyDescent="0.2">
      <c r="A857" s="14" t="s">
        <v>441</v>
      </c>
      <c r="B857" s="14" t="s">
        <v>443</v>
      </c>
      <c r="C857" s="36" t="s">
        <v>137</v>
      </c>
      <c r="D857" s="37">
        <v>4</v>
      </c>
      <c r="E857" s="37">
        <v>16</v>
      </c>
      <c r="F857">
        <v>59365.69</v>
      </c>
      <c r="G857">
        <f>F857-Dashboard!$B$3</f>
        <v>59347.468250000005</v>
      </c>
      <c r="H857">
        <f>2^(LOG(F857/Dashboard!$C$3,2)/LOG(Dashboard!$D$3/Dashboard!$C$3,2))-1</f>
        <v>1.312612725111542</v>
      </c>
      <c r="I857" s="14" t="s">
        <v>446</v>
      </c>
      <c r="T857" s="39">
        <v>404</v>
      </c>
      <c r="V857" s="35">
        <v>40404</v>
      </c>
      <c r="W857" s="40">
        <v>9.9990099990099994E-3</v>
      </c>
    </row>
    <row r="858" spans="1:23" x14ac:dyDescent="0.2">
      <c r="A858" s="14" t="s">
        <v>441</v>
      </c>
      <c r="B858" s="14" t="s">
        <v>443</v>
      </c>
      <c r="C858" s="36" t="s">
        <v>138</v>
      </c>
      <c r="D858" s="37">
        <v>4</v>
      </c>
      <c r="E858" s="37">
        <v>17</v>
      </c>
      <c r="F858">
        <v>51870.04</v>
      </c>
      <c r="G858">
        <f>F858-Dashboard!$B$3</f>
        <v>51851.818250000004</v>
      </c>
      <c r="H858">
        <f>2^(LOG(F858/Dashboard!$C$3,2)/LOG(Dashboard!$D$3/Dashboard!$C$3,2))-1</f>
        <v>1.0906402883973829</v>
      </c>
      <c r="I858" s="14" t="s">
        <v>446</v>
      </c>
      <c r="T858" s="39">
        <v>404</v>
      </c>
      <c r="V858" s="35">
        <v>40404</v>
      </c>
      <c r="W858" s="40">
        <v>9.9990099990099994E-3</v>
      </c>
    </row>
    <row r="859" spans="1:23" x14ac:dyDescent="0.2">
      <c r="A859" s="14" t="s">
        <v>441</v>
      </c>
      <c r="B859" s="14" t="s">
        <v>443</v>
      </c>
      <c r="C859" s="36" t="s">
        <v>139</v>
      </c>
      <c r="D859" s="37">
        <v>4</v>
      </c>
      <c r="E859" s="37">
        <v>18</v>
      </c>
      <c r="F859">
        <v>37847.42</v>
      </c>
      <c r="G859">
        <f>F859-Dashboard!$B$3</f>
        <v>37829.198250000001</v>
      </c>
      <c r="H859">
        <f>2^(LOG(F859/Dashboard!$C$3,2)/LOG(Dashboard!$D$3/Dashboard!$C$3,2))-1</f>
        <v>0.65176179881846608</v>
      </c>
      <c r="I859" s="24" t="s">
        <v>65</v>
      </c>
      <c r="J859" s="25">
        <v>0.5742005742006</v>
      </c>
      <c r="N859" s="25">
        <v>0.5742005742006</v>
      </c>
      <c r="T859" s="39">
        <v>401.6</v>
      </c>
      <c r="V859" s="35">
        <v>40404</v>
      </c>
      <c r="W859" s="40">
        <v>9.9970299970299995E-3</v>
      </c>
    </row>
    <row r="860" spans="1:23" x14ac:dyDescent="0.2">
      <c r="A860" s="14" t="s">
        <v>441</v>
      </c>
      <c r="B860" s="14" t="s">
        <v>443</v>
      </c>
      <c r="C860" s="36" t="s">
        <v>140</v>
      </c>
      <c r="D860" s="37">
        <v>4</v>
      </c>
      <c r="E860" s="37">
        <v>19</v>
      </c>
      <c r="F860">
        <v>34583.94</v>
      </c>
      <c r="G860">
        <f>F860-Dashboard!$B$3</f>
        <v>34565.718250000005</v>
      </c>
      <c r="H860">
        <f>2^(LOG(F860/Dashboard!$C$3,2)/LOG(Dashboard!$D$3/Dashboard!$C$3,2))-1</f>
        <v>0.5440807042171707</v>
      </c>
      <c r="I860" s="24" t="s">
        <v>65</v>
      </c>
      <c r="J860" s="25">
        <v>0.5742005742006</v>
      </c>
      <c r="N860" s="25">
        <v>0.5742005742006</v>
      </c>
      <c r="T860" s="39">
        <v>401.6</v>
      </c>
      <c r="V860" s="35">
        <v>40404</v>
      </c>
      <c r="W860" s="40">
        <v>9.9970299970299995E-3</v>
      </c>
    </row>
    <row r="861" spans="1:23" x14ac:dyDescent="0.2">
      <c r="A861" s="14" t="s">
        <v>441</v>
      </c>
      <c r="B861" s="14" t="s">
        <v>443</v>
      </c>
      <c r="C861" s="36" t="s">
        <v>141</v>
      </c>
      <c r="D861" s="37">
        <v>4</v>
      </c>
      <c r="E861" s="37">
        <v>20</v>
      </c>
      <c r="F861">
        <v>21435.98</v>
      </c>
      <c r="G861">
        <f>F861-Dashboard!$B$3</f>
        <v>21417.758249999999</v>
      </c>
      <c r="H861">
        <f>2^(LOG(F861/Dashboard!$C$3,2)/LOG(Dashboard!$D$3/Dashboard!$C$3,2))-1</f>
        <v>7.9866151687011389E-2</v>
      </c>
      <c r="I861" s="26" t="s">
        <v>68</v>
      </c>
      <c r="J861" s="27">
        <v>0.5742005742006</v>
      </c>
      <c r="O861" s="27">
        <v>0.5742005742006</v>
      </c>
      <c r="T861" s="39">
        <v>401.6</v>
      </c>
      <c r="V861" s="35">
        <v>40404</v>
      </c>
      <c r="W861" s="40">
        <v>9.9970299970299995E-3</v>
      </c>
    </row>
    <row r="862" spans="1:23" x14ac:dyDescent="0.2">
      <c r="A862" s="14" t="s">
        <v>441</v>
      </c>
      <c r="B862" s="14" t="s">
        <v>443</v>
      </c>
      <c r="C862" s="36" t="s">
        <v>142</v>
      </c>
      <c r="D862" s="37">
        <v>4</v>
      </c>
      <c r="E862" s="37">
        <v>21</v>
      </c>
      <c r="F862">
        <v>20286.240000000002</v>
      </c>
      <c r="G862">
        <f>F862-Dashboard!$B$3</f>
        <v>20268.018250000001</v>
      </c>
      <c r="H862">
        <f>2^(LOG(F862/Dashboard!$C$3,2)/LOG(Dashboard!$D$3/Dashboard!$C$3,2))-1</f>
        <v>3.6265450282230827E-2</v>
      </c>
      <c r="I862" s="26" t="s">
        <v>68</v>
      </c>
      <c r="J862" s="27">
        <v>0.5742005742006</v>
      </c>
      <c r="O862" s="27">
        <v>0.5742005742006</v>
      </c>
      <c r="T862" s="39">
        <v>401.6</v>
      </c>
      <c r="V862" s="35">
        <v>40404</v>
      </c>
      <c r="W862" s="40">
        <v>9.9970299970299995E-3</v>
      </c>
    </row>
    <row r="863" spans="1:23" x14ac:dyDescent="0.2">
      <c r="A863" s="14" t="s">
        <v>441</v>
      </c>
      <c r="B863" s="14" t="s">
        <v>443</v>
      </c>
      <c r="C863" s="36" t="s">
        <v>143</v>
      </c>
      <c r="D863" s="37">
        <v>4</v>
      </c>
      <c r="E863" s="37">
        <v>22</v>
      </c>
      <c r="F863">
        <v>926.37699999999995</v>
      </c>
      <c r="G863">
        <f>F863-Dashboard!$B$3</f>
        <v>908.15524999999991</v>
      </c>
      <c r="H863">
        <f>2^(LOG(F863/Dashboard!$C$3,2)/LOG(Dashboard!$D$3/Dashboard!$C$3,2))-1</f>
        <v>-0.89687217128509311</v>
      </c>
      <c r="I863" s="14" t="s">
        <v>71</v>
      </c>
      <c r="N863" s="25">
        <v>0.17325017325020001</v>
      </c>
      <c r="O863" s="27">
        <v>0.17325017325020001</v>
      </c>
      <c r="S863" s="28">
        <v>0.5742005742006</v>
      </c>
      <c r="T863" s="39">
        <v>400.4</v>
      </c>
      <c r="V863" s="35">
        <v>40404</v>
      </c>
      <c r="W863" s="40">
        <v>1.000198000198E-2</v>
      </c>
    </row>
    <row r="864" spans="1:23" x14ac:dyDescent="0.2">
      <c r="A864" s="14" t="s">
        <v>441</v>
      </c>
      <c r="B864" s="14" t="s">
        <v>443</v>
      </c>
      <c r="C864" s="36" t="s">
        <v>144</v>
      </c>
      <c r="D864" s="37">
        <v>4</v>
      </c>
      <c r="E864" s="37">
        <v>23</v>
      </c>
      <c r="F864">
        <v>841.73299999999995</v>
      </c>
      <c r="G864">
        <f>F864-Dashboard!$B$3</f>
        <v>823.5112499999999</v>
      </c>
      <c r="H864">
        <f>2^(LOG(F864/Dashboard!$C$3,2)/LOG(Dashboard!$D$3/Dashboard!$C$3,2))-1</f>
        <v>-0.90400123782849062</v>
      </c>
      <c r="I864" s="14" t="s">
        <v>71</v>
      </c>
      <c r="N864" s="25">
        <v>0.17325017325020001</v>
      </c>
      <c r="O864" s="27">
        <v>0.17325017325020001</v>
      </c>
      <c r="S864" s="28">
        <v>0.5742005742006</v>
      </c>
      <c r="T864" s="39">
        <v>400.4</v>
      </c>
      <c r="V864" s="35">
        <v>40404</v>
      </c>
      <c r="W864" s="40">
        <v>1.000198000198E-2</v>
      </c>
    </row>
    <row r="865" spans="1:23" x14ac:dyDescent="0.2">
      <c r="A865" s="14" t="s">
        <v>441</v>
      </c>
      <c r="B865" s="14" t="s">
        <v>443</v>
      </c>
      <c r="C865" s="36" t="s">
        <v>145</v>
      </c>
      <c r="D865" s="37">
        <v>4</v>
      </c>
      <c r="E865" s="37">
        <v>24</v>
      </c>
      <c r="F865">
        <v>16.457999999999998</v>
      </c>
      <c r="G865">
        <f>F865-Dashboard!$B$3</f>
        <v>-1.7637500000000017</v>
      </c>
      <c r="H865">
        <f>2^(LOG(F865/Dashboard!$C$3,2)/LOG(Dashboard!$D$3/Dashboard!$C$3,2))-1</f>
        <v>-0.99493281814237544</v>
      </c>
      <c r="I865" s="14" t="s">
        <v>445</v>
      </c>
    </row>
    <row r="866" spans="1:23" x14ac:dyDescent="0.2">
      <c r="A866" s="14" t="s">
        <v>441</v>
      </c>
      <c r="B866" s="14" t="s">
        <v>443</v>
      </c>
      <c r="C866" s="36" t="s">
        <v>146</v>
      </c>
      <c r="D866" s="37">
        <v>5</v>
      </c>
      <c r="E866" s="37">
        <v>1</v>
      </c>
      <c r="F866">
        <v>54752.62</v>
      </c>
      <c r="G866">
        <f>F866-Dashboard!$B$3</f>
        <v>54734.398250000006</v>
      </c>
      <c r="H866">
        <f>2^(LOG(F866/Dashboard!$C$3,2)/LOG(Dashboard!$D$3/Dashboard!$C$3,2))-1</f>
        <v>1.176903696730121</v>
      </c>
      <c r="I866" s="16" t="s">
        <v>43</v>
      </c>
      <c r="J866" s="17">
        <v>2.4007524007519998</v>
      </c>
      <c r="K866" s="17">
        <v>2.4007524007519998</v>
      </c>
      <c r="T866" s="39">
        <v>402</v>
      </c>
      <c r="V866" s="35">
        <v>40404</v>
      </c>
      <c r="W866" s="40">
        <v>9.9975249975250008E-3</v>
      </c>
    </row>
    <row r="867" spans="1:23" x14ac:dyDescent="0.2">
      <c r="A867" s="14" t="s">
        <v>441</v>
      </c>
      <c r="B867" s="14" t="s">
        <v>443</v>
      </c>
      <c r="C867" s="36" t="s">
        <v>147</v>
      </c>
      <c r="D867" s="37">
        <v>5</v>
      </c>
      <c r="E867" s="37">
        <v>2</v>
      </c>
      <c r="F867">
        <v>32886.370000000003</v>
      </c>
      <c r="G867">
        <f>F867-Dashboard!$B$3</f>
        <v>32868.148250000006</v>
      </c>
      <c r="H867">
        <f>2^(LOG(F867/Dashboard!$C$3,2)/LOG(Dashboard!$D$3/Dashboard!$C$3,2))-1</f>
        <v>0.48706012819372857</v>
      </c>
      <c r="I867" s="16" t="s">
        <v>43</v>
      </c>
      <c r="J867" s="17">
        <v>2.4007524007519998</v>
      </c>
      <c r="K867" s="17">
        <v>2.4007524007519998</v>
      </c>
      <c r="T867" s="39">
        <v>402</v>
      </c>
      <c r="V867" s="35">
        <v>40404</v>
      </c>
      <c r="W867" s="40">
        <v>9.9975249975250008E-3</v>
      </c>
    </row>
    <row r="868" spans="1:23" x14ac:dyDescent="0.2">
      <c r="A868" s="14" t="s">
        <v>441</v>
      </c>
      <c r="B868" s="14" t="s">
        <v>443</v>
      </c>
      <c r="C868" s="36" t="s">
        <v>148</v>
      </c>
      <c r="D868" s="37">
        <v>5</v>
      </c>
      <c r="E868" s="37">
        <v>3</v>
      </c>
      <c r="F868">
        <v>40389.08</v>
      </c>
      <c r="G868">
        <f>F868-Dashboard!$B$3</f>
        <v>40370.858250000005</v>
      </c>
      <c r="H868">
        <f>2^(LOG(F868/Dashboard!$C$3,2)/LOG(Dashboard!$D$3/Dashboard!$C$3,2))-1</f>
        <v>0.73400549666997916</v>
      </c>
      <c r="I868" s="16" t="s">
        <v>43</v>
      </c>
      <c r="J868" s="17">
        <v>2.4007524007519998</v>
      </c>
      <c r="K868" s="17">
        <v>2.4007524007519998</v>
      </c>
      <c r="T868" s="39">
        <v>402</v>
      </c>
      <c r="V868" s="35">
        <v>40404</v>
      </c>
      <c r="W868" s="40">
        <v>9.9975249975250008E-3</v>
      </c>
    </row>
    <row r="869" spans="1:23" x14ac:dyDescent="0.2">
      <c r="A869" s="14" t="s">
        <v>441</v>
      </c>
      <c r="B869" s="14" t="s">
        <v>443</v>
      </c>
      <c r="C869" s="36" t="s">
        <v>149</v>
      </c>
      <c r="D869" s="37">
        <v>5</v>
      </c>
      <c r="E869" s="37">
        <v>4</v>
      </c>
      <c r="F869">
        <v>44247.41</v>
      </c>
      <c r="G869">
        <f>F869-Dashboard!$B$3</f>
        <v>44229.188250000007</v>
      </c>
      <c r="H869">
        <f>2^(LOG(F869/Dashboard!$C$3,2)/LOG(Dashboard!$D$3/Dashboard!$C$3,2))-1</f>
        <v>0.85640763456297342</v>
      </c>
      <c r="I869" s="18" t="s">
        <v>47</v>
      </c>
      <c r="J869" s="19">
        <v>1.0389803438909999</v>
      </c>
      <c r="L869" s="19">
        <v>1.0389803438909999</v>
      </c>
      <c r="T869" s="39">
        <v>430.8</v>
      </c>
      <c r="U869" s="39">
        <v>2684.08</v>
      </c>
      <c r="V869" s="35">
        <v>43119.198802400002</v>
      </c>
      <c r="W869" s="40">
        <v>9.9909091997331702E-3</v>
      </c>
    </row>
    <row r="870" spans="1:23" x14ac:dyDescent="0.2">
      <c r="A870" s="14" t="s">
        <v>441</v>
      </c>
      <c r="B870" s="14" t="s">
        <v>443</v>
      </c>
      <c r="C870" s="36" t="s">
        <v>150</v>
      </c>
      <c r="D870" s="37">
        <v>5</v>
      </c>
      <c r="E870" s="37">
        <v>5</v>
      </c>
      <c r="F870">
        <v>46932.5</v>
      </c>
      <c r="G870">
        <f>F870-Dashboard!$B$3</f>
        <v>46914.278250000003</v>
      </c>
      <c r="H870">
        <f>2^(LOG(F870/Dashboard!$C$3,2)/LOG(Dashboard!$D$3/Dashboard!$C$3,2))-1</f>
        <v>0.93999830145895436</v>
      </c>
      <c r="I870" s="18" t="s">
        <v>47</v>
      </c>
      <c r="J870" s="19">
        <v>1.0389803438909999</v>
      </c>
      <c r="L870" s="19">
        <v>1.0389803438909999</v>
      </c>
      <c r="T870" s="39">
        <v>430.8</v>
      </c>
      <c r="U870" s="39">
        <v>2684.08</v>
      </c>
      <c r="V870" s="35">
        <v>43119.198802400002</v>
      </c>
      <c r="W870" s="40">
        <v>9.9909091997331702E-3</v>
      </c>
    </row>
    <row r="871" spans="1:23" x14ac:dyDescent="0.2">
      <c r="A871" s="14" t="s">
        <v>441</v>
      </c>
      <c r="B871" s="14" t="s">
        <v>443</v>
      </c>
      <c r="C871" s="36" t="s">
        <v>151</v>
      </c>
      <c r="D871" s="37">
        <v>5</v>
      </c>
      <c r="E871" s="37">
        <v>6</v>
      </c>
      <c r="F871">
        <v>43532.65</v>
      </c>
      <c r="G871">
        <f>F871-Dashboard!$B$3</f>
        <v>43514.428250000004</v>
      </c>
      <c r="H871">
        <f>2^(LOG(F871/Dashboard!$C$3,2)/LOG(Dashboard!$D$3/Dashboard!$C$3,2))-1</f>
        <v>0.83394264300364207</v>
      </c>
      <c r="I871" s="18" t="s">
        <v>47</v>
      </c>
      <c r="J871" s="19">
        <v>1.0389803438909999</v>
      </c>
      <c r="L871" s="19">
        <v>1.0389803438909999</v>
      </c>
      <c r="T871" s="39">
        <v>430.8</v>
      </c>
      <c r="U871" s="39">
        <v>2684.08</v>
      </c>
      <c r="V871" s="35">
        <v>43119.198802400002</v>
      </c>
      <c r="W871" s="40">
        <v>9.9909091997331702E-3</v>
      </c>
    </row>
    <row r="872" spans="1:23" x14ac:dyDescent="0.2">
      <c r="A872" s="14" t="s">
        <v>441</v>
      </c>
      <c r="B872" s="14" t="s">
        <v>443</v>
      </c>
      <c r="C872" s="36" t="s">
        <v>152</v>
      </c>
      <c r="D872" s="37">
        <v>5</v>
      </c>
      <c r="E872" s="37">
        <v>7</v>
      </c>
      <c r="F872">
        <v>1185.01</v>
      </c>
      <c r="G872">
        <f>F872-Dashboard!$B$3</f>
        <v>1166.7882500000001</v>
      </c>
      <c r="H872">
        <f>2^(LOG(F872/Dashboard!$C$3,2)/LOG(Dashboard!$D$3/Dashboard!$C$3,2))-1</f>
        <v>-0.8760290117342473</v>
      </c>
      <c r="I872" s="20" t="s">
        <v>51</v>
      </c>
      <c r="J872" s="21">
        <v>2.079002079002E-2</v>
      </c>
      <c r="M872" s="21">
        <v>2.079002079002E-2</v>
      </c>
      <c r="T872" s="39">
        <v>403.6</v>
      </c>
      <c r="V872" s="35">
        <v>40404</v>
      </c>
      <c r="W872" s="40">
        <v>9.9995049995050007E-3</v>
      </c>
    </row>
    <row r="873" spans="1:23" x14ac:dyDescent="0.2">
      <c r="A873" s="14" t="s">
        <v>441</v>
      </c>
      <c r="B873" s="14" t="s">
        <v>443</v>
      </c>
      <c r="C873" s="36" t="s">
        <v>153</v>
      </c>
      <c r="D873" s="37">
        <v>5</v>
      </c>
      <c r="E873" s="37">
        <v>8</v>
      </c>
      <c r="F873">
        <v>900.51300000000003</v>
      </c>
      <c r="G873">
        <f>F873-Dashboard!$B$3</f>
        <v>882.29124999999999</v>
      </c>
      <c r="H873">
        <f>2^(LOG(F873/Dashboard!$C$3,2)/LOG(Dashboard!$D$3/Dashboard!$C$3,2))-1</f>
        <v>-0.89903239854453987</v>
      </c>
      <c r="I873" s="20" t="s">
        <v>51</v>
      </c>
      <c r="J873" s="21">
        <v>2.079002079002E-2</v>
      </c>
      <c r="M873" s="21">
        <v>2.079002079002E-2</v>
      </c>
      <c r="T873" s="39">
        <v>403.6</v>
      </c>
      <c r="V873" s="35">
        <v>40404</v>
      </c>
      <c r="W873" s="40">
        <v>9.9995049995050007E-3</v>
      </c>
    </row>
    <row r="874" spans="1:23" x14ac:dyDescent="0.2">
      <c r="A874" s="14" t="s">
        <v>441</v>
      </c>
      <c r="B874" s="14" t="s">
        <v>443</v>
      </c>
      <c r="C874" s="36" t="s">
        <v>154</v>
      </c>
      <c r="D874" s="37">
        <v>5</v>
      </c>
      <c r="E874" s="37">
        <v>9</v>
      </c>
      <c r="F874">
        <v>1232.0340000000001</v>
      </c>
      <c r="G874">
        <f>F874-Dashboard!$B$3</f>
        <v>1213.8122500000002</v>
      </c>
      <c r="H874">
        <f>2^(LOG(F874/Dashboard!$C$3,2)/LOG(Dashboard!$D$3/Dashboard!$C$3,2))-1</f>
        <v>-0.87236933483934176</v>
      </c>
      <c r="I874" s="20" t="s">
        <v>51</v>
      </c>
      <c r="J874" s="21">
        <v>2.079002079002E-2</v>
      </c>
      <c r="M874" s="21">
        <v>2.079002079002E-2</v>
      </c>
      <c r="T874" s="39">
        <v>403.6</v>
      </c>
      <c r="V874" s="35">
        <v>40404</v>
      </c>
      <c r="W874" s="40">
        <v>9.9995049995050007E-3</v>
      </c>
    </row>
    <row r="875" spans="1:23" x14ac:dyDescent="0.2">
      <c r="A875" s="14" t="s">
        <v>441</v>
      </c>
      <c r="B875" s="14" t="s">
        <v>443</v>
      </c>
      <c r="C875" s="36" t="s">
        <v>155</v>
      </c>
      <c r="D875" s="37">
        <v>5</v>
      </c>
      <c r="E875" s="37">
        <v>10</v>
      </c>
      <c r="F875">
        <v>31891.81</v>
      </c>
      <c r="G875">
        <f>F875-Dashboard!$B$3</f>
        <v>31873.588250000001</v>
      </c>
      <c r="H875">
        <f>2^(LOG(F875/Dashboard!$C$3,2)/LOG(Dashboard!$D$3/Dashboard!$C$3,2))-1</f>
        <v>0.45330892865947314</v>
      </c>
      <c r="I875" s="14" t="s">
        <v>55</v>
      </c>
      <c r="K875" s="17">
        <v>2.3955895171439998</v>
      </c>
      <c r="L875" s="19">
        <v>1.052180493804</v>
      </c>
      <c r="T875" s="39">
        <v>423.6</v>
      </c>
      <c r="U875" s="39">
        <v>2148.16</v>
      </c>
      <c r="V875" s="35">
        <v>42578.246093510003</v>
      </c>
      <c r="W875" s="40">
        <v>9.9966541380115698E-3</v>
      </c>
    </row>
    <row r="876" spans="1:23" x14ac:dyDescent="0.2">
      <c r="A876" s="14" t="s">
        <v>441</v>
      </c>
      <c r="B876" s="14" t="s">
        <v>443</v>
      </c>
      <c r="C876" s="36" t="s">
        <v>156</v>
      </c>
      <c r="D876" s="37">
        <v>5</v>
      </c>
      <c r="E876" s="37">
        <v>11</v>
      </c>
      <c r="F876">
        <v>46194.22</v>
      </c>
      <c r="G876">
        <f>F876-Dashboard!$B$3</f>
        <v>46175.998250000004</v>
      </c>
      <c r="H876">
        <f>2^(LOG(F876/Dashboard!$C$3,2)/LOG(Dashboard!$D$3/Dashboard!$C$3,2))-1</f>
        <v>0.91713779531025619</v>
      </c>
      <c r="I876" s="14" t="s">
        <v>55</v>
      </c>
      <c r="K876" s="17">
        <v>2.3955895171439998</v>
      </c>
      <c r="L876" s="19">
        <v>1.052180493804</v>
      </c>
      <c r="T876" s="39">
        <v>423.6</v>
      </c>
      <c r="U876" s="39">
        <v>2148.16</v>
      </c>
      <c r="V876" s="35">
        <v>42578.246093510003</v>
      </c>
      <c r="W876" s="40">
        <v>9.9966541380115698E-3</v>
      </c>
    </row>
    <row r="877" spans="1:23" x14ac:dyDescent="0.2">
      <c r="A877" s="14" t="s">
        <v>441</v>
      </c>
      <c r="B877" s="14" t="s">
        <v>443</v>
      </c>
      <c r="C877" s="36" t="s">
        <v>157</v>
      </c>
      <c r="D877" s="37">
        <v>5</v>
      </c>
      <c r="E877" s="37">
        <v>12</v>
      </c>
      <c r="F877">
        <v>5932.1019999999999</v>
      </c>
      <c r="G877">
        <f>F877-Dashboard!$B$3</f>
        <v>5913.8802500000002</v>
      </c>
      <c r="H877">
        <f>2^(LOG(F877/Dashboard!$C$3,2)/LOG(Dashboard!$D$3/Dashboard!$C$3,2))-1</f>
        <v>-0.58670783113293234</v>
      </c>
      <c r="I877" s="14" t="s">
        <v>55</v>
      </c>
      <c r="K877" s="17">
        <v>2.4007524007519998</v>
      </c>
      <c r="M877" s="21">
        <v>2.079002079002E-2</v>
      </c>
      <c r="T877" s="39">
        <v>401.6</v>
      </c>
      <c r="V877" s="35">
        <v>40404</v>
      </c>
      <c r="W877" s="40">
        <v>9.9980199980200003E-3</v>
      </c>
    </row>
    <row r="878" spans="1:23" x14ac:dyDescent="0.2">
      <c r="A878" s="14" t="s">
        <v>441</v>
      </c>
      <c r="B878" s="14" t="s">
        <v>443</v>
      </c>
      <c r="C878" s="36" t="s">
        <v>158</v>
      </c>
      <c r="D878" s="37">
        <v>5</v>
      </c>
      <c r="E878" s="37">
        <v>13</v>
      </c>
      <c r="F878">
        <v>5113.8810000000003</v>
      </c>
      <c r="G878">
        <f>F878-Dashboard!$B$3</f>
        <v>5095.6592500000006</v>
      </c>
      <c r="H878">
        <f>2^(LOG(F878/Dashboard!$C$3,2)/LOG(Dashboard!$D$3/Dashboard!$C$3,2))-1</f>
        <v>-0.63011365813264875</v>
      </c>
      <c r="I878" s="14" t="s">
        <v>55</v>
      </c>
      <c r="K878" s="17">
        <v>2.4007524007519998</v>
      </c>
      <c r="M878" s="21">
        <v>2.079002079002E-2</v>
      </c>
      <c r="T878" s="39">
        <v>401.6</v>
      </c>
      <c r="V878" s="35">
        <v>40404</v>
      </c>
      <c r="W878" s="40">
        <v>9.9980199980200003E-3</v>
      </c>
    </row>
    <row r="879" spans="1:23" x14ac:dyDescent="0.2">
      <c r="A879" s="14" t="s">
        <v>441</v>
      </c>
      <c r="B879" s="14" t="s">
        <v>443</v>
      </c>
      <c r="C879" s="36" t="s">
        <v>159</v>
      </c>
      <c r="D879" s="37">
        <v>5</v>
      </c>
      <c r="E879" s="37">
        <v>14</v>
      </c>
      <c r="F879">
        <v>36330.89</v>
      </c>
      <c r="G879">
        <f>F879-Dashboard!$B$3</f>
        <v>36312.668250000002</v>
      </c>
      <c r="H879">
        <f>2^(LOG(F879/Dashboard!$C$3,2)/LOG(Dashboard!$D$3/Dashboard!$C$3,2))-1</f>
        <v>0.60202701945493176</v>
      </c>
      <c r="I879" s="22" t="s">
        <v>60</v>
      </c>
      <c r="J879" s="23">
        <v>9.9990099990099992</v>
      </c>
      <c r="R879" s="23">
        <v>9.9990099990099992</v>
      </c>
      <c r="T879" s="39">
        <v>363.6</v>
      </c>
      <c r="V879" s="35">
        <v>40404</v>
      </c>
      <c r="W879" s="40">
        <v>9.9990099990099994E-3</v>
      </c>
    </row>
    <row r="880" spans="1:23" x14ac:dyDescent="0.2">
      <c r="A880" s="14" t="s">
        <v>441</v>
      </c>
      <c r="B880" s="14" t="s">
        <v>443</v>
      </c>
      <c r="C880" s="36" t="s">
        <v>160</v>
      </c>
      <c r="D880" s="37">
        <v>5</v>
      </c>
      <c r="E880" s="37">
        <v>15</v>
      </c>
      <c r="F880">
        <v>59043.58</v>
      </c>
      <c r="G880">
        <f>F880-Dashboard!$B$3</f>
        <v>59025.358250000005</v>
      </c>
      <c r="H880">
        <f>2^(LOG(F880/Dashboard!$C$3,2)/LOG(Dashboard!$D$3/Dashboard!$C$3,2))-1</f>
        <v>1.303225448392435</v>
      </c>
      <c r="I880" s="14" t="s">
        <v>447</v>
      </c>
      <c r="T880" s="39">
        <v>430.8</v>
      </c>
      <c r="U880" s="39">
        <v>2688</v>
      </c>
      <c r="V880" s="35">
        <v>43118.879999999997</v>
      </c>
      <c r="W880" s="40">
        <v>9.9909830682058508E-3</v>
      </c>
    </row>
    <row r="881" spans="1:23" x14ac:dyDescent="0.2">
      <c r="A881" s="14" t="s">
        <v>441</v>
      </c>
      <c r="B881" s="14" t="s">
        <v>443</v>
      </c>
      <c r="C881" s="36" t="s">
        <v>161</v>
      </c>
      <c r="D881" s="37">
        <v>5</v>
      </c>
      <c r="E881" s="37">
        <v>16</v>
      </c>
      <c r="F881">
        <v>75591.39</v>
      </c>
      <c r="G881">
        <f>F881-Dashboard!$B$3</f>
        <v>75573.168250000002</v>
      </c>
      <c r="H881">
        <f>2^(LOG(F881/Dashboard!$C$3,2)/LOG(Dashboard!$D$3/Dashboard!$C$3,2))-1</f>
        <v>1.7704722947385623</v>
      </c>
      <c r="I881" s="14" t="s">
        <v>446</v>
      </c>
      <c r="T881" s="39">
        <v>404</v>
      </c>
      <c r="V881" s="35">
        <v>40404</v>
      </c>
      <c r="W881" s="40">
        <v>9.9990099990099994E-3</v>
      </c>
    </row>
    <row r="882" spans="1:23" x14ac:dyDescent="0.2">
      <c r="A882" s="14" t="s">
        <v>441</v>
      </c>
      <c r="B882" s="14" t="s">
        <v>443</v>
      </c>
      <c r="C882" s="36" t="s">
        <v>162</v>
      </c>
      <c r="D882" s="37">
        <v>5</v>
      </c>
      <c r="E882" s="37">
        <v>17</v>
      </c>
      <c r="F882">
        <v>59619.62</v>
      </c>
      <c r="G882">
        <f>F882-Dashboard!$B$3</f>
        <v>59601.398250000006</v>
      </c>
      <c r="H882">
        <f>2^(LOG(F882/Dashboard!$C$3,2)/LOG(Dashboard!$D$3/Dashboard!$C$3,2))-1</f>
        <v>1.3200039666316532</v>
      </c>
      <c r="I882" s="14" t="s">
        <v>446</v>
      </c>
      <c r="T882" s="39">
        <v>404</v>
      </c>
      <c r="V882" s="35">
        <v>40404</v>
      </c>
      <c r="W882" s="40">
        <v>9.9990099990099994E-3</v>
      </c>
    </row>
    <row r="883" spans="1:23" x14ac:dyDescent="0.2">
      <c r="A883" s="14" t="s">
        <v>441</v>
      </c>
      <c r="B883" s="14" t="s">
        <v>443</v>
      </c>
      <c r="C883" s="36" t="s">
        <v>163</v>
      </c>
      <c r="D883" s="37">
        <v>5</v>
      </c>
      <c r="E883" s="37">
        <v>18</v>
      </c>
      <c r="F883">
        <v>63861.2</v>
      </c>
      <c r="G883">
        <f>F883-Dashboard!$B$3</f>
        <v>63842.97825</v>
      </c>
      <c r="H883">
        <f>2^(LOG(F883/Dashboard!$C$3,2)/LOG(Dashboard!$D$3/Dashboard!$C$3,2))-1</f>
        <v>1.4423226435096819</v>
      </c>
      <c r="I883" s="24" t="s">
        <v>65</v>
      </c>
      <c r="J883" s="25">
        <v>0.17325017325020001</v>
      </c>
      <c r="N883" s="25">
        <v>0.17325017325020001</v>
      </c>
      <c r="T883" s="39">
        <v>403.2</v>
      </c>
      <c r="V883" s="35">
        <v>40404</v>
      </c>
      <c r="W883" s="40">
        <v>9.996534996535E-3</v>
      </c>
    </row>
    <row r="884" spans="1:23" x14ac:dyDescent="0.2">
      <c r="A884" s="14" t="s">
        <v>441</v>
      </c>
      <c r="B884" s="14" t="s">
        <v>443</v>
      </c>
      <c r="C884" s="36" t="s">
        <v>164</v>
      </c>
      <c r="D884" s="37">
        <v>5</v>
      </c>
      <c r="E884" s="37">
        <v>19</v>
      </c>
      <c r="F884">
        <v>81046.2</v>
      </c>
      <c r="G884">
        <f>F884-Dashboard!$B$3</f>
        <v>81027.97825</v>
      </c>
      <c r="H884">
        <f>2^(LOG(F884/Dashboard!$C$3,2)/LOG(Dashboard!$D$3/Dashboard!$C$3,2))-1</f>
        <v>1.9186127230249159</v>
      </c>
      <c r="I884" s="24" t="s">
        <v>65</v>
      </c>
      <c r="J884" s="25">
        <v>0.17325017325020001</v>
      </c>
      <c r="N884" s="25">
        <v>0.17325017325020001</v>
      </c>
      <c r="T884" s="39">
        <v>403.2</v>
      </c>
      <c r="V884" s="35">
        <v>40404</v>
      </c>
      <c r="W884" s="40">
        <v>9.996534996535E-3</v>
      </c>
    </row>
    <row r="885" spans="1:23" x14ac:dyDescent="0.2">
      <c r="A885" s="14" t="s">
        <v>441</v>
      </c>
      <c r="B885" s="14" t="s">
        <v>443</v>
      </c>
      <c r="C885" s="36" t="s">
        <v>165</v>
      </c>
      <c r="D885" s="37">
        <v>5</v>
      </c>
      <c r="E885" s="37">
        <v>20</v>
      </c>
      <c r="F885">
        <v>36932.800000000003</v>
      </c>
      <c r="G885">
        <f>F885-Dashboard!$B$3</f>
        <v>36914.578250000006</v>
      </c>
      <c r="H885">
        <f>2^(LOG(F885/Dashboard!$C$3,2)/LOG(Dashboard!$D$3/Dashboard!$C$3,2))-1</f>
        <v>0.62182827318907719</v>
      </c>
      <c r="I885" s="26" t="s">
        <v>68</v>
      </c>
      <c r="J885" s="27">
        <v>0.17325017325020001</v>
      </c>
      <c r="O885" s="27">
        <v>0.17325017325020001</v>
      </c>
      <c r="T885" s="39">
        <v>403.2</v>
      </c>
      <c r="V885" s="35">
        <v>40404</v>
      </c>
      <c r="W885" s="40">
        <v>9.996534996535E-3</v>
      </c>
    </row>
    <row r="886" spans="1:23" x14ac:dyDescent="0.2">
      <c r="A886" s="14" t="s">
        <v>441</v>
      </c>
      <c r="B886" s="14" t="s">
        <v>443</v>
      </c>
      <c r="C886" s="36" t="s">
        <v>166</v>
      </c>
      <c r="D886" s="37">
        <v>5</v>
      </c>
      <c r="E886" s="37">
        <v>21</v>
      </c>
      <c r="F886">
        <v>37932.07</v>
      </c>
      <c r="G886">
        <f>F886-Dashboard!$B$3</f>
        <v>37913.848250000003</v>
      </c>
      <c r="H886">
        <f>2^(LOG(F886/Dashboard!$C$3,2)/LOG(Dashboard!$D$3/Dashboard!$C$3,2))-1</f>
        <v>0.654522921370017</v>
      </c>
      <c r="I886" s="26" t="s">
        <v>68</v>
      </c>
      <c r="J886" s="27">
        <v>0.17325017325020001</v>
      </c>
      <c r="O886" s="27">
        <v>0.17325017325020001</v>
      </c>
      <c r="T886" s="39">
        <v>403.2</v>
      </c>
      <c r="V886" s="35">
        <v>40404</v>
      </c>
      <c r="W886" s="40">
        <v>9.996534996535E-3</v>
      </c>
    </row>
    <row r="887" spans="1:23" x14ac:dyDescent="0.2">
      <c r="A887" s="14" t="s">
        <v>441</v>
      </c>
      <c r="B887" s="14" t="s">
        <v>443</v>
      </c>
      <c r="C887" s="36" t="s">
        <v>167</v>
      </c>
      <c r="D887" s="37">
        <v>5</v>
      </c>
      <c r="E887" s="37">
        <v>22</v>
      </c>
      <c r="F887">
        <v>1674.0609999999999</v>
      </c>
      <c r="G887">
        <f>F887-Dashboard!$B$3</f>
        <v>1655.83925</v>
      </c>
      <c r="H887">
        <f>2^(LOG(F887/Dashboard!$C$3,2)/LOG(Dashboard!$D$3/Dashboard!$C$3,2))-1</f>
        <v>-0.83949184844927904</v>
      </c>
      <c r="I887" s="14" t="s">
        <v>71</v>
      </c>
      <c r="N887" s="25">
        <v>0.17325017325020001</v>
      </c>
      <c r="O887" s="27">
        <v>0.17325017325020001</v>
      </c>
      <c r="S887" s="28">
        <v>0.17325017325020001</v>
      </c>
      <c r="T887" s="39">
        <v>402</v>
      </c>
      <c r="V887" s="35">
        <v>40404</v>
      </c>
      <c r="W887" s="40">
        <v>1.0001485001485001E-2</v>
      </c>
    </row>
    <row r="888" spans="1:23" x14ac:dyDescent="0.2">
      <c r="A888" s="14" t="s">
        <v>441</v>
      </c>
      <c r="B888" s="14" t="s">
        <v>443</v>
      </c>
      <c r="C888" s="36" t="s">
        <v>168</v>
      </c>
      <c r="D888" s="37">
        <v>5</v>
      </c>
      <c r="E888" s="37">
        <v>23</v>
      </c>
      <c r="F888">
        <v>1072.152</v>
      </c>
      <c r="G888">
        <f>F888-Dashboard!$B$3</f>
        <v>1053.9302500000001</v>
      </c>
      <c r="H888">
        <f>2^(LOG(F888/Dashboard!$C$3,2)/LOG(Dashboard!$D$3/Dashboard!$C$3,2))-1</f>
        <v>-0.8849663019832289</v>
      </c>
      <c r="I888" s="14" t="s">
        <v>71</v>
      </c>
      <c r="N888" s="25">
        <v>0.17325017325020001</v>
      </c>
      <c r="O888" s="27">
        <v>0.17325017325020001</v>
      </c>
      <c r="S888" s="28">
        <v>0.17325017325020001</v>
      </c>
      <c r="T888" s="39">
        <v>402</v>
      </c>
      <c r="V888" s="35">
        <v>40404</v>
      </c>
      <c r="W888" s="40">
        <v>1.0001485001485001E-2</v>
      </c>
    </row>
    <row r="889" spans="1:23" x14ac:dyDescent="0.2">
      <c r="A889" s="14" t="s">
        <v>441</v>
      </c>
      <c r="B889" s="14" t="s">
        <v>443</v>
      </c>
      <c r="C889" s="36" t="s">
        <v>169</v>
      </c>
      <c r="D889" s="37">
        <v>5</v>
      </c>
      <c r="E889" s="37">
        <v>24</v>
      </c>
      <c r="F889">
        <v>11.756</v>
      </c>
      <c r="G889">
        <f>F889-Dashboard!$B$3</f>
        <v>-6.4657499999999999</v>
      </c>
      <c r="H889">
        <f>2^(LOG(F889/Dashboard!$C$3,2)/LOG(Dashboard!$D$3/Dashboard!$C$3,2))-1</f>
        <v>-0.99605970382272846</v>
      </c>
      <c r="I889" s="14" t="s">
        <v>445</v>
      </c>
    </row>
    <row r="890" spans="1:23" x14ac:dyDescent="0.2">
      <c r="A890" s="14" t="s">
        <v>441</v>
      </c>
      <c r="B890" s="14" t="s">
        <v>443</v>
      </c>
      <c r="C890" s="36" t="s">
        <v>170</v>
      </c>
      <c r="D890" s="37">
        <v>6</v>
      </c>
      <c r="E890" s="37">
        <v>1</v>
      </c>
      <c r="F890">
        <v>47999.95</v>
      </c>
      <c r="G890">
        <f>F890-Dashboard!$B$3</f>
        <v>47981.72825</v>
      </c>
      <c r="H890">
        <f>2^(LOG(F890/Dashboard!$C$3,2)/LOG(Dashboard!$D$3/Dashboard!$C$3,2))-1</f>
        <v>0.972891691394977</v>
      </c>
      <c r="I890" s="16" t="s">
        <v>43</v>
      </c>
      <c r="J890" s="17">
        <v>0.51975051975050002</v>
      </c>
      <c r="K890" s="17">
        <v>0.51975051975050002</v>
      </c>
      <c r="T890" s="39">
        <v>403.6</v>
      </c>
      <c r="V890" s="35">
        <v>40404</v>
      </c>
      <c r="W890" s="40">
        <v>9.9995049995050007E-3</v>
      </c>
    </row>
    <row r="891" spans="1:23" x14ac:dyDescent="0.2">
      <c r="A891" s="14" t="s">
        <v>441</v>
      </c>
      <c r="B891" s="14" t="s">
        <v>443</v>
      </c>
      <c r="C891" s="36" t="s">
        <v>171</v>
      </c>
      <c r="D891" s="37">
        <v>6</v>
      </c>
      <c r="E891" s="37">
        <v>2</v>
      </c>
      <c r="F891">
        <v>49817.43</v>
      </c>
      <c r="G891">
        <f>F891-Dashboard!$B$3</f>
        <v>49799.208250000003</v>
      </c>
      <c r="H891">
        <f>2^(LOG(F891/Dashboard!$C$3,2)/LOG(Dashboard!$D$3/Dashboard!$C$3,2))-1</f>
        <v>1.0284762574050812</v>
      </c>
      <c r="I891" s="16" t="s">
        <v>43</v>
      </c>
      <c r="J891" s="17">
        <v>0.51975051975050002</v>
      </c>
      <c r="K891" s="17">
        <v>0.51975051975050002</v>
      </c>
      <c r="T891" s="39">
        <v>403.6</v>
      </c>
      <c r="V891" s="35">
        <v>40404</v>
      </c>
      <c r="W891" s="40">
        <v>9.9995049995050007E-3</v>
      </c>
    </row>
    <row r="892" spans="1:23" x14ac:dyDescent="0.2">
      <c r="A892" s="14" t="s">
        <v>441</v>
      </c>
      <c r="B892" s="14" t="s">
        <v>443</v>
      </c>
      <c r="C892" s="36" t="s">
        <v>172</v>
      </c>
      <c r="D892" s="37">
        <v>6</v>
      </c>
      <c r="E892" s="37">
        <v>3</v>
      </c>
      <c r="F892">
        <v>36361.46</v>
      </c>
      <c r="G892">
        <f>F892-Dashboard!$B$3</f>
        <v>36343.238250000002</v>
      </c>
      <c r="H892">
        <f>2^(LOG(F892/Dashboard!$C$3,2)/LOG(Dashboard!$D$3/Dashboard!$C$3,2))-1</f>
        <v>0.60303467756386597</v>
      </c>
      <c r="I892" s="16" t="s">
        <v>43</v>
      </c>
      <c r="J892" s="17">
        <v>0.51975051975050002</v>
      </c>
      <c r="K892" s="17">
        <v>0.51975051975050002</v>
      </c>
      <c r="T892" s="39">
        <v>403.6</v>
      </c>
      <c r="V892" s="35">
        <v>40404</v>
      </c>
      <c r="W892" s="40">
        <v>9.9995049995050007E-3</v>
      </c>
    </row>
    <row r="893" spans="1:23" x14ac:dyDescent="0.2">
      <c r="A893" s="14" t="s">
        <v>441</v>
      </c>
      <c r="B893" s="14" t="s">
        <v>443</v>
      </c>
      <c r="C893" s="36" t="s">
        <v>173</v>
      </c>
      <c r="D893" s="37">
        <v>6</v>
      </c>
      <c r="E893" s="37">
        <v>4</v>
      </c>
      <c r="F893">
        <v>69125.56</v>
      </c>
      <c r="G893">
        <f>F893-Dashboard!$B$3</f>
        <v>69107.338250000001</v>
      </c>
      <c r="H893">
        <f>2^(LOG(F893/Dashboard!$C$3,2)/LOG(Dashboard!$D$3/Dashboard!$C$3,2))-1</f>
        <v>1.5913239492357074</v>
      </c>
      <c r="I893" s="18" t="s">
        <v>47</v>
      </c>
      <c r="J893" s="19">
        <v>0.21939310785669999</v>
      </c>
      <c r="L893" s="19">
        <v>0.21939310785669999</v>
      </c>
      <c r="T893" s="39">
        <v>430.8</v>
      </c>
      <c r="U893" s="39">
        <v>2686.88</v>
      </c>
      <c r="V893" s="35">
        <v>43118.947957930002</v>
      </c>
      <c r="W893" s="40">
        <v>9.9909673218443792E-3</v>
      </c>
    </row>
    <row r="894" spans="1:23" x14ac:dyDescent="0.2">
      <c r="A894" s="14" t="s">
        <v>441</v>
      </c>
      <c r="B894" s="14" t="s">
        <v>443</v>
      </c>
      <c r="C894" s="36" t="s">
        <v>174</v>
      </c>
      <c r="D894" s="37">
        <v>6</v>
      </c>
      <c r="E894" s="37">
        <v>5</v>
      </c>
      <c r="F894">
        <v>62104.85</v>
      </c>
      <c r="G894">
        <f>F894-Dashboard!$B$3</f>
        <v>62086.628250000002</v>
      </c>
      <c r="H894">
        <f>2^(LOG(F894/Dashboard!$C$3,2)/LOG(Dashboard!$D$3/Dashboard!$C$3,2))-1</f>
        <v>1.3919297428001332</v>
      </c>
      <c r="I894" s="18" t="s">
        <v>47</v>
      </c>
      <c r="J894" s="19">
        <v>0.21939310785669999</v>
      </c>
      <c r="L894" s="19">
        <v>0.21939310785669999</v>
      </c>
      <c r="T894" s="39">
        <v>430.8</v>
      </c>
      <c r="U894" s="39">
        <v>2686.88</v>
      </c>
      <c r="V894" s="35">
        <v>43118.947957930002</v>
      </c>
      <c r="W894" s="40">
        <v>9.9909673218443792E-3</v>
      </c>
    </row>
    <row r="895" spans="1:23" x14ac:dyDescent="0.2">
      <c r="A895" s="14" t="s">
        <v>441</v>
      </c>
      <c r="B895" s="14" t="s">
        <v>443</v>
      </c>
      <c r="C895" s="36" t="s">
        <v>175</v>
      </c>
      <c r="D895" s="37">
        <v>6</v>
      </c>
      <c r="E895" s="37">
        <v>6</v>
      </c>
      <c r="F895">
        <v>47666.07</v>
      </c>
      <c r="G895">
        <f>F895-Dashboard!$B$3</f>
        <v>47647.848250000003</v>
      </c>
      <c r="H895">
        <f>2^(LOG(F895/Dashboard!$C$3,2)/LOG(Dashboard!$D$3/Dashboard!$C$3,2))-1</f>
        <v>0.96262323627368951</v>
      </c>
      <c r="I895" s="18" t="s">
        <v>47</v>
      </c>
      <c r="J895" s="19">
        <v>0.21939310785669999</v>
      </c>
      <c r="L895" s="19">
        <v>0.21939310785669999</v>
      </c>
      <c r="T895" s="39">
        <v>430.8</v>
      </c>
      <c r="U895" s="39">
        <v>2686.88</v>
      </c>
      <c r="V895" s="35">
        <v>43118.947957930002</v>
      </c>
      <c r="W895" s="40">
        <v>9.9909673218443792E-3</v>
      </c>
    </row>
    <row r="896" spans="1:23" x14ac:dyDescent="0.2">
      <c r="A896" s="14" t="s">
        <v>441</v>
      </c>
      <c r="B896" s="14" t="s">
        <v>443</v>
      </c>
      <c r="C896" s="36" t="s">
        <v>176</v>
      </c>
      <c r="D896" s="37">
        <v>6</v>
      </c>
      <c r="E896" s="37">
        <v>7</v>
      </c>
      <c r="F896">
        <v>3663.1849999999999</v>
      </c>
      <c r="G896">
        <f>F896-Dashboard!$B$3</f>
        <v>3644.9632499999998</v>
      </c>
      <c r="H896">
        <f>2^(LOG(F896/Dashboard!$C$3,2)/LOG(Dashboard!$D$3/Dashboard!$C$3,2))-1</f>
        <v>-0.71176479949655636</v>
      </c>
      <c r="I896" s="20" t="s">
        <v>51</v>
      </c>
      <c r="J896" s="21">
        <v>6.9300069300070001E-3</v>
      </c>
      <c r="M896" s="21">
        <v>6.9300069300070001E-3</v>
      </c>
      <c r="T896" s="39">
        <v>404</v>
      </c>
      <c r="V896" s="35">
        <v>40404</v>
      </c>
      <c r="W896" s="40">
        <v>1.0002475002475E-2</v>
      </c>
    </row>
    <row r="897" spans="1:23" x14ac:dyDescent="0.2">
      <c r="A897" s="14" t="s">
        <v>441</v>
      </c>
      <c r="B897" s="14" t="s">
        <v>443</v>
      </c>
      <c r="C897" s="36" t="s">
        <v>177</v>
      </c>
      <c r="D897" s="37">
        <v>6</v>
      </c>
      <c r="E897" s="37">
        <v>8</v>
      </c>
      <c r="F897">
        <v>3743.1260000000002</v>
      </c>
      <c r="G897">
        <f>F897-Dashboard!$B$3</f>
        <v>3724.90425</v>
      </c>
      <c r="H897">
        <f>2^(LOG(F897/Dashboard!$C$3,2)/LOG(Dashboard!$D$3/Dashboard!$C$3,2))-1</f>
        <v>-0.7070751444642136</v>
      </c>
      <c r="I897" s="20" t="s">
        <v>51</v>
      </c>
      <c r="J897" s="21">
        <v>6.9300069300070001E-3</v>
      </c>
      <c r="M897" s="21">
        <v>6.9300069300070001E-3</v>
      </c>
      <c r="T897" s="39">
        <v>404</v>
      </c>
      <c r="V897" s="35">
        <v>40404</v>
      </c>
      <c r="W897" s="40">
        <v>1.0002475002475E-2</v>
      </c>
    </row>
    <row r="898" spans="1:23" x14ac:dyDescent="0.2">
      <c r="A898" s="14" t="s">
        <v>441</v>
      </c>
      <c r="B898" s="14" t="s">
        <v>443</v>
      </c>
      <c r="C898" s="36" t="s">
        <v>178</v>
      </c>
      <c r="D898" s="37">
        <v>6</v>
      </c>
      <c r="E898" s="37">
        <v>9</v>
      </c>
      <c r="F898">
        <v>4514.3220000000001</v>
      </c>
      <c r="G898">
        <f>F898-Dashboard!$B$3</f>
        <v>4496.1002500000004</v>
      </c>
      <c r="H898">
        <f>2^(LOG(F898/Dashboard!$C$3,2)/LOG(Dashboard!$D$3/Dashboard!$C$3,2))-1</f>
        <v>-0.66303899953256906</v>
      </c>
      <c r="I898" s="20" t="s">
        <v>51</v>
      </c>
      <c r="J898" s="21">
        <v>6.9300069300070001E-3</v>
      </c>
      <c r="M898" s="21">
        <v>6.9300069300070001E-3</v>
      </c>
      <c r="T898" s="39">
        <v>404</v>
      </c>
      <c r="V898" s="35">
        <v>40404</v>
      </c>
      <c r="W898" s="40">
        <v>1.0002475002475E-2</v>
      </c>
    </row>
    <row r="899" spans="1:23" x14ac:dyDescent="0.2">
      <c r="A899" s="14" t="s">
        <v>441</v>
      </c>
      <c r="B899" s="14" t="s">
        <v>443</v>
      </c>
      <c r="C899" s="36" t="s">
        <v>179</v>
      </c>
      <c r="D899" s="37">
        <v>6</v>
      </c>
      <c r="E899" s="37">
        <v>10</v>
      </c>
      <c r="F899">
        <v>54444.61</v>
      </c>
      <c r="G899">
        <f>F899-Dashboard!$B$3</f>
        <v>54426.388250000004</v>
      </c>
      <c r="H899">
        <f>2^(LOG(F899/Dashboard!$C$3,2)/LOG(Dashboard!$D$3/Dashboard!$C$3,2))-1</f>
        <v>1.1677419531373046</v>
      </c>
      <c r="I899" s="14" t="s">
        <v>55</v>
      </c>
      <c r="K899" s="17">
        <v>0.54018458045600004</v>
      </c>
      <c r="L899" s="19">
        <v>0.2195967750984</v>
      </c>
      <c r="T899" s="39">
        <v>425.2</v>
      </c>
      <c r="U899" s="39">
        <v>2151.52</v>
      </c>
      <c r="V899" s="35">
        <v>42578.038752200002</v>
      </c>
      <c r="W899" s="40">
        <v>9.9971725442137196E-3</v>
      </c>
    </row>
    <row r="900" spans="1:23" x14ac:dyDescent="0.2">
      <c r="A900" s="14" t="s">
        <v>441</v>
      </c>
      <c r="B900" s="14" t="s">
        <v>443</v>
      </c>
      <c r="C900" s="36" t="s">
        <v>180</v>
      </c>
      <c r="D900" s="37">
        <v>6</v>
      </c>
      <c r="E900" s="37">
        <v>11</v>
      </c>
      <c r="F900">
        <v>40603.040000000001</v>
      </c>
      <c r="G900">
        <f>F900-Dashboard!$B$3</f>
        <v>40584.818250000004</v>
      </c>
      <c r="H900">
        <f>2^(LOG(F900/Dashboard!$C$3,2)/LOG(Dashboard!$D$3/Dashboard!$C$3,2))-1</f>
        <v>0.74086826547960261</v>
      </c>
      <c r="I900" s="14" t="s">
        <v>55</v>
      </c>
      <c r="K900" s="17">
        <v>0.54018458045600004</v>
      </c>
      <c r="L900" s="19">
        <v>0.2195967750984</v>
      </c>
      <c r="T900" s="39">
        <v>425.2</v>
      </c>
      <c r="U900" s="39">
        <v>2151.52</v>
      </c>
      <c r="V900" s="35">
        <v>42578.038752200002</v>
      </c>
      <c r="W900" s="40">
        <v>9.9971725442137196E-3</v>
      </c>
    </row>
    <row r="901" spans="1:23" x14ac:dyDescent="0.2">
      <c r="A901" s="14" t="s">
        <v>441</v>
      </c>
      <c r="B901" s="14" t="s">
        <v>443</v>
      </c>
      <c r="C901" s="36" t="s">
        <v>181</v>
      </c>
      <c r="D901" s="37">
        <v>6</v>
      </c>
      <c r="E901" s="37">
        <v>12</v>
      </c>
      <c r="F901">
        <v>5950.9120000000003</v>
      </c>
      <c r="G901">
        <f>F901-Dashboard!$B$3</f>
        <v>5932.6902500000006</v>
      </c>
      <c r="H901">
        <f>2^(LOG(F901/Dashboard!$C$3,2)/LOG(Dashboard!$D$3/Dashboard!$C$3,2))-1</f>
        <v>-0.58572849035707741</v>
      </c>
      <c r="I901" s="14" t="s">
        <v>55</v>
      </c>
      <c r="K901" s="17">
        <v>0.51975051975050002</v>
      </c>
      <c r="M901" s="21">
        <v>6.9300069300070001E-3</v>
      </c>
      <c r="T901" s="39">
        <v>403.6</v>
      </c>
      <c r="V901" s="35">
        <v>40404</v>
      </c>
      <c r="W901" s="40">
        <v>1.0002970002969999E-2</v>
      </c>
    </row>
    <row r="902" spans="1:23" x14ac:dyDescent="0.2">
      <c r="A902" s="14" t="s">
        <v>441</v>
      </c>
      <c r="B902" s="14" t="s">
        <v>443</v>
      </c>
      <c r="C902" s="36" t="s">
        <v>182</v>
      </c>
      <c r="D902" s="37">
        <v>6</v>
      </c>
      <c r="E902" s="37">
        <v>13</v>
      </c>
      <c r="F902">
        <v>7803.665</v>
      </c>
      <c r="G902">
        <f>F902-Dashboard!$B$3</f>
        <v>7785.4432500000003</v>
      </c>
      <c r="H902">
        <f>2^(LOG(F902/Dashboard!$C$3,2)/LOG(Dashboard!$D$3/Dashboard!$C$3,2))-1</f>
        <v>-0.49267177466394552</v>
      </c>
      <c r="I902" s="14" t="s">
        <v>55</v>
      </c>
      <c r="K902" s="17">
        <v>0.51975051975050002</v>
      </c>
      <c r="M902" s="21">
        <v>6.9300069300070001E-3</v>
      </c>
      <c r="T902" s="39">
        <v>403.6</v>
      </c>
      <c r="V902" s="35">
        <v>40404</v>
      </c>
      <c r="W902" s="40">
        <v>1.0002970002969999E-2</v>
      </c>
    </row>
    <row r="903" spans="1:23" x14ac:dyDescent="0.2">
      <c r="A903" s="14" t="s">
        <v>441</v>
      </c>
      <c r="B903" s="14" t="s">
        <v>443</v>
      </c>
      <c r="C903" s="36" t="s">
        <v>183</v>
      </c>
      <c r="D903" s="37">
        <v>6</v>
      </c>
      <c r="E903" s="37">
        <v>14</v>
      </c>
      <c r="F903">
        <v>6872.5860000000002</v>
      </c>
      <c r="G903">
        <f>F903-Dashboard!$B$3</f>
        <v>6854.3642500000005</v>
      </c>
      <c r="H903">
        <f>2^(LOG(F903/Dashboard!$C$3,2)/LOG(Dashboard!$D$3/Dashboard!$C$3,2))-1</f>
        <v>-0.53864253323423483</v>
      </c>
      <c r="I903" s="22" t="s">
        <v>60</v>
      </c>
      <c r="J903" s="23">
        <v>9.9990099990099992</v>
      </c>
      <c r="R903" s="23">
        <v>9.9990099990099992</v>
      </c>
      <c r="T903" s="39">
        <v>363.6</v>
      </c>
      <c r="V903" s="35">
        <v>40404</v>
      </c>
      <c r="W903" s="40">
        <v>9.9990099990099994E-3</v>
      </c>
    </row>
    <row r="904" spans="1:23" x14ac:dyDescent="0.2">
      <c r="A904" s="14" t="s">
        <v>441</v>
      </c>
      <c r="B904" s="14" t="s">
        <v>443</v>
      </c>
      <c r="C904" s="36" t="s">
        <v>184</v>
      </c>
      <c r="D904" s="37">
        <v>6</v>
      </c>
      <c r="E904" s="37">
        <v>15</v>
      </c>
      <c r="F904">
        <v>62859.59</v>
      </c>
      <c r="G904">
        <f>F904-Dashboard!$B$3</f>
        <v>62841.36825</v>
      </c>
      <c r="H904">
        <f>2^(LOG(F904/Dashboard!$C$3,2)/LOG(Dashboard!$D$3/Dashboard!$C$3,2))-1</f>
        <v>1.4136281137136026</v>
      </c>
      <c r="I904" s="14" t="s">
        <v>447</v>
      </c>
      <c r="T904" s="39">
        <v>430.8</v>
      </c>
      <c r="U904" s="39">
        <v>2688</v>
      </c>
      <c r="V904" s="35">
        <v>43118.879999999997</v>
      </c>
      <c r="W904" s="40">
        <v>9.9909830682058508E-3</v>
      </c>
    </row>
    <row r="905" spans="1:23" x14ac:dyDescent="0.2">
      <c r="A905" s="14" t="s">
        <v>441</v>
      </c>
      <c r="B905" s="14" t="s">
        <v>443</v>
      </c>
      <c r="C905" s="36" t="s">
        <v>185</v>
      </c>
      <c r="D905" s="37">
        <v>6</v>
      </c>
      <c r="E905" s="37">
        <v>16</v>
      </c>
      <c r="F905">
        <v>51771.29</v>
      </c>
      <c r="G905">
        <f>F905-Dashboard!$B$3</f>
        <v>51753.068250000004</v>
      </c>
      <c r="H905">
        <f>2^(LOG(F905/Dashboard!$C$3,2)/LOG(Dashboard!$D$3/Dashboard!$C$3,2))-1</f>
        <v>1.087664004745148</v>
      </c>
      <c r="I905" s="14" t="s">
        <v>446</v>
      </c>
      <c r="T905" s="39">
        <v>404</v>
      </c>
      <c r="V905" s="35">
        <v>40404</v>
      </c>
      <c r="W905" s="40">
        <v>9.9990099990099994E-3</v>
      </c>
    </row>
    <row r="906" spans="1:23" x14ac:dyDescent="0.2">
      <c r="A906" s="14" t="s">
        <v>441</v>
      </c>
      <c r="B906" s="14" t="s">
        <v>443</v>
      </c>
      <c r="C906" s="36" t="s">
        <v>186</v>
      </c>
      <c r="D906" s="37">
        <v>6</v>
      </c>
      <c r="E906" s="37">
        <v>17</v>
      </c>
      <c r="F906">
        <v>74112.479999999996</v>
      </c>
      <c r="G906">
        <f>F906-Dashboard!$B$3</f>
        <v>74094.258249999999</v>
      </c>
      <c r="H906">
        <f>2^(LOG(F906/Dashboard!$C$3,2)/LOG(Dashboard!$D$3/Dashboard!$C$3,2))-1</f>
        <v>1.72984919180651</v>
      </c>
      <c r="I906" s="14" t="s">
        <v>446</v>
      </c>
      <c r="T906" s="39">
        <v>404</v>
      </c>
      <c r="V906" s="35">
        <v>40404</v>
      </c>
      <c r="W906" s="40">
        <v>9.9990099990099994E-3</v>
      </c>
    </row>
    <row r="907" spans="1:23" x14ac:dyDescent="0.2">
      <c r="A907" s="14" t="s">
        <v>441</v>
      </c>
      <c r="B907" s="14" t="s">
        <v>443</v>
      </c>
      <c r="C907" s="36" t="s">
        <v>187</v>
      </c>
      <c r="D907" s="37">
        <v>6</v>
      </c>
      <c r="E907" s="37">
        <v>18</v>
      </c>
      <c r="F907">
        <v>62410.51</v>
      </c>
      <c r="G907">
        <f>F907-Dashboard!$B$3</f>
        <v>62392.288250000005</v>
      </c>
      <c r="H907">
        <f>2^(LOG(F907/Dashboard!$C$3,2)/LOG(Dashboard!$D$3/Dashboard!$C$3,2))-1</f>
        <v>1.4007252786554196</v>
      </c>
      <c r="I907" s="24" t="s">
        <v>65</v>
      </c>
      <c r="J907" s="25">
        <v>5.4450054450050002E-2</v>
      </c>
      <c r="N907" s="25">
        <v>5.4450054450050002E-2</v>
      </c>
      <c r="T907" s="39">
        <v>403.6</v>
      </c>
      <c r="V907" s="35">
        <v>40404</v>
      </c>
      <c r="W907" s="40">
        <v>9.9945549945550001E-3</v>
      </c>
    </row>
    <row r="908" spans="1:23" x14ac:dyDescent="0.2">
      <c r="A908" s="14" t="s">
        <v>441</v>
      </c>
      <c r="B908" s="14" t="s">
        <v>443</v>
      </c>
      <c r="C908" s="36" t="s">
        <v>188</v>
      </c>
      <c r="D908" s="37">
        <v>6</v>
      </c>
      <c r="E908" s="37">
        <v>19</v>
      </c>
      <c r="F908">
        <v>75835.91</v>
      </c>
      <c r="G908">
        <f>F908-Dashboard!$B$3</f>
        <v>75817.688250000007</v>
      </c>
      <c r="H908">
        <f>2^(LOG(F908/Dashboard!$C$3,2)/LOG(Dashboard!$D$3/Dashboard!$C$3,2))-1</f>
        <v>1.7771694265929714</v>
      </c>
      <c r="I908" s="24" t="s">
        <v>65</v>
      </c>
      <c r="J908" s="25">
        <v>5.4450054450050002E-2</v>
      </c>
      <c r="N908" s="25">
        <v>5.4450054450050002E-2</v>
      </c>
      <c r="T908" s="39">
        <v>403.6</v>
      </c>
      <c r="V908" s="35">
        <v>40404</v>
      </c>
      <c r="W908" s="40">
        <v>9.9945549945550001E-3</v>
      </c>
    </row>
    <row r="909" spans="1:23" x14ac:dyDescent="0.2">
      <c r="A909" s="14" t="s">
        <v>441</v>
      </c>
      <c r="B909" s="14" t="s">
        <v>443</v>
      </c>
      <c r="C909" s="36" t="s">
        <v>189</v>
      </c>
      <c r="D909" s="37">
        <v>6</v>
      </c>
      <c r="E909" s="37">
        <v>20</v>
      </c>
      <c r="F909">
        <v>38903.11</v>
      </c>
      <c r="G909">
        <f>F909-Dashboard!$B$3</f>
        <v>38884.888250000004</v>
      </c>
      <c r="H909">
        <f>2^(LOG(F909/Dashboard!$C$3,2)/LOG(Dashboard!$D$3/Dashboard!$C$3,2))-1</f>
        <v>0.68608626081363466</v>
      </c>
      <c r="I909" s="26" t="s">
        <v>68</v>
      </c>
      <c r="J909" s="27">
        <v>5.4450054450050002E-2</v>
      </c>
      <c r="O909" s="27">
        <v>5.4450054450050002E-2</v>
      </c>
      <c r="T909" s="39">
        <v>403.6</v>
      </c>
      <c r="V909" s="35">
        <v>40404</v>
      </c>
      <c r="W909" s="40">
        <v>9.9945549945550001E-3</v>
      </c>
    </row>
    <row r="910" spans="1:23" x14ac:dyDescent="0.2">
      <c r="A910" s="14" t="s">
        <v>441</v>
      </c>
      <c r="B910" s="14" t="s">
        <v>443</v>
      </c>
      <c r="C910" s="36" t="s">
        <v>190</v>
      </c>
      <c r="D910" s="37">
        <v>6</v>
      </c>
      <c r="E910" s="37">
        <v>21</v>
      </c>
      <c r="F910">
        <v>54825.51</v>
      </c>
      <c r="G910">
        <f>F910-Dashboard!$B$3</f>
        <v>54807.288250000005</v>
      </c>
      <c r="H910">
        <f>2^(LOG(F910/Dashboard!$C$3,2)/LOG(Dashboard!$D$3/Dashboard!$C$3,2))-1</f>
        <v>1.1790699009700805</v>
      </c>
      <c r="I910" s="26" t="s">
        <v>68</v>
      </c>
      <c r="J910" s="27">
        <v>5.4450054450050002E-2</v>
      </c>
      <c r="O910" s="27">
        <v>5.4450054450050002E-2</v>
      </c>
      <c r="T910" s="39">
        <v>403.6</v>
      </c>
      <c r="V910" s="35">
        <v>40404</v>
      </c>
      <c r="W910" s="40">
        <v>9.9945549945550001E-3</v>
      </c>
    </row>
    <row r="911" spans="1:23" x14ac:dyDescent="0.2">
      <c r="A911" s="14" t="s">
        <v>441</v>
      </c>
      <c r="B911" s="14" t="s">
        <v>443</v>
      </c>
      <c r="C911" s="36" t="s">
        <v>191</v>
      </c>
      <c r="D911" s="37">
        <v>6</v>
      </c>
      <c r="E911" s="37">
        <v>22</v>
      </c>
      <c r="F911">
        <v>1429.5350000000001</v>
      </c>
      <c r="G911">
        <f>F911-Dashboard!$B$3</f>
        <v>1411.3132500000002</v>
      </c>
      <c r="H911">
        <f>2^(LOG(F911/Dashboard!$C$3,2)/LOG(Dashboard!$D$3/Dashboard!$C$3,2))-1</f>
        <v>-0.85736397717970525</v>
      </c>
      <c r="I911" s="14" t="s">
        <v>71</v>
      </c>
      <c r="N911" s="25">
        <v>0.17325017325020001</v>
      </c>
      <c r="O911" s="27">
        <v>0.17325017325020001</v>
      </c>
      <c r="S911" s="28">
        <v>5.4450054450050002E-2</v>
      </c>
      <c r="T911" s="39">
        <v>402.4</v>
      </c>
      <c r="V911" s="35">
        <v>40404</v>
      </c>
      <c r="W911" s="40">
        <v>9.9995049995050007E-3</v>
      </c>
    </row>
    <row r="912" spans="1:23" x14ac:dyDescent="0.2">
      <c r="A912" s="14" t="s">
        <v>441</v>
      </c>
      <c r="B912" s="14" t="s">
        <v>443</v>
      </c>
      <c r="C912" s="36" t="s">
        <v>192</v>
      </c>
      <c r="D912" s="37">
        <v>6</v>
      </c>
      <c r="E912" s="37">
        <v>23</v>
      </c>
      <c r="F912">
        <v>1577.662</v>
      </c>
      <c r="G912">
        <f>F912-Dashboard!$B$3</f>
        <v>1559.4402500000001</v>
      </c>
      <c r="H912">
        <f>2^(LOG(F912/Dashboard!$C$3,2)/LOG(Dashboard!$D$3/Dashboard!$C$3,2))-1</f>
        <v>-0.84645315715373881</v>
      </c>
      <c r="I912" s="14" t="s">
        <v>71</v>
      </c>
      <c r="N912" s="25">
        <v>0.17325017325020001</v>
      </c>
      <c r="O912" s="27">
        <v>0.17325017325020001</v>
      </c>
      <c r="S912" s="28">
        <v>5.4450054450050002E-2</v>
      </c>
      <c r="T912" s="39">
        <v>402.4</v>
      </c>
      <c r="V912" s="35">
        <v>40404</v>
      </c>
      <c r="W912" s="40">
        <v>9.9995049995050007E-3</v>
      </c>
    </row>
    <row r="913" spans="1:23" x14ac:dyDescent="0.2">
      <c r="A913" s="14" t="s">
        <v>441</v>
      </c>
      <c r="B913" s="14" t="s">
        <v>443</v>
      </c>
      <c r="C913" s="36" t="s">
        <v>193</v>
      </c>
      <c r="D913" s="37">
        <v>6</v>
      </c>
      <c r="E913" s="37">
        <v>24</v>
      </c>
      <c r="F913">
        <v>25.863</v>
      </c>
      <c r="G913">
        <f>F913-Dashboard!$B$3</f>
        <v>7.6412499999999994</v>
      </c>
      <c r="H913">
        <f>2^(LOG(F913/Dashboard!$C$3,2)/LOG(Dashboard!$D$3/Dashboard!$C$3,2))-1</f>
        <v>-0.99289568825705554</v>
      </c>
      <c r="I913" s="14" t="s">
        <v>445</v>
      </c>
    </row>
    <row r="914" spans="1:23" x14ac:dyDescent="0.2">
      <c r="A914" s="14" t="s">
        <v>441</v>
      </c>
      <c r="B914" s="14" t="s">
        <v>443</v>
      </c>
      <c r="C914" s="36" t="s">
        <v>194</v>
      </c>
      <c r="D914" s="37">
        <v>7</v>
      </c>
      <c r="E914" s="37">
        <v>1</v>
      </c>
      <c r="F914">
        <v>53226.68</v>
      </c>
      <c r="G914">
        <f>F914-Dashboard!$B$3</f>
        <v>53208.458250000003</v>
      </c>
      <c r="H914">
        <f>2^(LOG(F914/Dashboard!$C$3,2)/LOG(Dashboard!$D$3/Dashboard!$C$3,2))-1</f>
        <v>1.1313855444733143</v>
      </c>
      <c r="I914" s="16" t="s">
        <v>43</v>
      </c>
      <c r="J914" s="17">
        <v>0.1237501237501</v>
      </c>
      <c r="K914" s="17">
        <v>0.1237501237501</v>
      </c>
      <c r="T914" s="39">
        <v>404</v>
      </c>
      <c r="V914" s="35">
        <v>40404</v>
      </c>
      <c r="W914" s="40">
        <v>1.0001485001485001E-2</v>
      </c>
    </row>
    <row r="915" spans="1:23" x14ac:dyDescent="0.2">
      <c r="A915" s="14" t="s">
        <v>441</v>
      </c>
      <c r="B915" s="14" t="s">
        <v>443</v>
      </c>
      <c r="C915" s="36" t="s">
        <v>195</v>
      </c>
      <c r="D915" s="37">
        <v>7</v>
      </c>
      <c r="E915" s="37">
        <v>2</v>
      </c>
      <c r="F915">
        <v>45060.93</v>
      </c>
      <c r="G915">
        <f>F915-Dashboard!$B$3</f>
        <v>45042.708250000003</v>
      </c>
      <c r="H915">
        <f>2^(LOG(F915/Dashboard!$C$3,2)/LOG(Dashboard!$D$3/Dashboard!$C$3,2))-1</f>
        <v>0.8818655370576991</v>
      </c>
      <c r="I915" s="16" t="s">
        <v>43</v>
      </c>
      <c r="J915" s="17">
        <v>0.1237501237501</v>
      </c>
      <c r="K915" s="17">
        <v>0.1237501237501</v>
      </c>
      <c r="T915" s="39">
        <v>404</v>
      </c>
      <c r="V915" s="35">
        <v>40404</v>
      </c>
      <c r="W915" s="40">
        <v>1.0001485001485001E-2</v>
      </c>
    </row>
    <row r="916" spans="1:23" x14ac:dyDescent="0.2">
      <c r="A916" s="14" t="s">
        <v>441</v>
      </c>
      <c r="B916" s="14" t="s">
        <v>443</v>
      </c>
      <c r="C916" s="36" t="s">
        <v>196</v>
      </c>
      <c r="D916" s="37">
        <v>7</v>
      </c>
      <c r="E916" s="37">
        <v>3</v>
      </c>
      <c r="F916">
        <v>14109.61</v>
      </c>
      <c r="G916">
        <f>F916-Dashboard!$B$3</f>
        <v>14091.38825</v>
      </c>
      <c r="H916">
        <f>2^(LOG(F916/Dashboard!$C$3,2)/LOG(Dashboard!$D$3/Dashboard!$C$3,2))-1</f>
        <v>-0.21007775596567535</v>
      </c>
      <c r="I916" s="16" t="s">
        <v>43</v>
      </c>
      <c r="J916" s="17">
        <v>0.1237501237501</v>
      </c>
      <c r="K916" s="17">
        <v>0.1237501237501</v>
      </c>
      <c r="T916" s="39">
        <v>404</v>
      </c>
      <c r="V916" s="35">
        <v>40404</v>
      </c>
      <c r="W916" s="40">
        <v>1.0001485001485001E-2</v>
      </c>
    </row>
    <row r="917" spans="1:23" x14ac:dyDescent="0.2">
      <c r="A917" s="14" t="s">
        <v>441</v>
      </c>
      <c r="B917" s="14" t="s">
        <v>443</v>
      </c>
      <c r="C917" s="36" t="s">
        <v>197</v>
      </c>
      <c r="D917" s="37">
        <v>7</v>
      </c>
      <c r="E917" s="37">
        <v>4</v>
      </c>
      <c r="F917">
        <v>51797.15</v>
      </c>
      <c r="G917">
        <f>F917-Dashboard!$B$3</f>
        <v>51778.928250000004</v>
      </c>
      <c r="H917">
        <f>2^(LOG(F917/Dashboard!$C$3,2)/LOG(Dashboard!$D$3/Dashboard!$C$3,2))-1</f>
        <v>1.0884435526962442</v>
      </c>
      <c r="I917" s="18" t="s">
        <v>47</v>
      </c>
      <c r="J917" s="19">
        <v>4.5919544635519997E-2</v>
      </c>
      <c r="L917" s="19">
        <v>4.5919544635519997E-2</v>
      </c>
      <c r="T917" s="39">
        <v>430.8</v>
      </c>
      <c r="U917" s="39">
        <v>2688</v>
      </c>
      <c r="V917" s="35">
        <v>43118.894486340003</v>
      </c>
      <c r="W917" s="40">
        <v>9.9909797116078895E-3</v>
      </c>
    </row>
    <row r="918" spans="1:23" x14ac:dyDescent="0.2">
      <c r="A918" s="14" t="s">
        <v>441</v>
      </c>
      <c r="B918" s="14" t="s">
        <v>443</v>
      </c>
      <c r="C918" s="36" t="s">
        <v>198</v>
      </c>
      <c r="D918" s="37">
        <v>7</v>
      </c>
      <c r="E918" s="37">
        <v>5</v>
      </c>
      <c r="F918">
        <v>34292.400000000001</v>
      </c>
      <c r="G918">
        <f>F918-Dashboard!$B$3</f>
        <v>34274.178250000004</v>
      </c>
      <c r="H918">
        <f>2^(LOG(F918/Dashboard!$C$3,2)/LOG(Dashboard!$D$3/Dashboard!$C$3,2))-1</f>
        <v>0.53433917457968372</v>
      </c>
      <c r="I918" s="18" t="s">
        <v>47</v>
      </c>
      <c r="J918" s="19">
        <v>4.5919544635519997E-2</v>
      </c>
      <c r="L918" s="19">
        <v>4.5919544635519997E-2</v>
      </c>
      <c r="T918" s="39">
        <v>430.8</v>
      </c>
      <c r="U918" s="39">
        <v>2688</v>
      </c>
      <c r="V918" s="35">
        <v>43118.894486340003</v>
      </c>
      <c r="W918" s="40">
        <v>9.9909797116078895E-3</v>
      </c>
    </row>
    <row r="919" spans="1:23" x14ac:dyDescent="0.2">
      <c r="A919" s="14" t="s">
        <v>441</v>
      </c>
      <c r="B919" s="14" t="s">
        <v>443</v>
      </c>
      <c r="C919" s="36" t="s">
        <v>199</v>
      </c>
      <c r="D919" s="37">
        <v>7</v>
      </c>
      <c r="E919" s="37">
        <v>6</v>
      </c>
      <c r="F919">
        <v>42820.23</v>
      </c>
      <c r="G919">
        <f>F919-Dashboard!$B$3</f>
        <v>42802.008250000006</v>
      </c>
      <c r="H919">
        <f>2^(LOG(F919/Dashboard!$C$3,2)/LOG(Dashboard!$D$3/Dashboard!$C$3,2))-1</f>
        <v>0.81145836218149348</v>
      </c>
      <c r="I919" s="18" t="s">
        <v>47</v>
      </c>
      <c r="J919" s="19">
        <v>4.5919544635519997E-2</v>
      </c>
      <c r="L919" s="19">
        <v>4.5919544635519997E-2</v>
      </c>
      <c r="T919" s="39">
        <v>430.8</v>
      </c>
      <c r="U919" s="39">
        <v>2688</v>
      </c>
      <c r="V919" s="35">
        <v>43118.894486340003</v>
      </c>
      <c r="W919" s="40">
        <v>9.9909797116078895E-3</v>
      </c>
    </row>
    <row r="920" spans="1:23" x14ac:dyDescent="0.2">
      <c r="A920" s="14" t="s">
        <v>441</v>
      </c>
      <c r="B920" s="14" t="s">
        <v>443</v>
      </c>
      <c r="C920" s="36" t="s">
        <v>200</v>
      </c>
      <c r="D920" s="37">
        <v>7</v>
      </c>
      <c r="E920" s="37">
        <v>7</v>
      </c>
      <c r="F920">
        <v>4841.1409999999996</v>
      </c>
      <c r="G920">
        <f>F920-Dashboard!$B$3</f>
        <v>4822.9192499999999</v>
      </c>
      <c r="H920">
        <f>2^(LOG(F920/Dashboard!$C$3,2)/LOG(Dashboard!$D$3/Dashboard!$C$3,2))-1</f>
        <v>-0.64496331829899778</v>
      </c>
      <c r="I920" s="20" t="s">
        <v>51</v>
      </c>
      <c r="J920" s="21">
        <v>1.980001980002E-3</v>
      </c>
      <c r="M920" s="21">
        <v>1.980001980002E-3</v>
      </c>
      <c r="T920" s="39">
        <v>404</v>
      </c>
      <c r="V920" s="35">
        <v>40404</v>
      </c>
      <c r="W920" s="40">
        <v>0.01</v>
      </c>
    </row>
    <row r="921" spans="1:23" x14ac:dyDescent="0.2">
      <c r="A921" s="14" t="s">
        <v>441</v>
      </c>
      <c r="B921" s="14" t="s">
        <v>443</v>
      </c>
      <c r="C921" s="36" t="s">
        <v>201</v>
      </c>
      <c r="D921" s="37">
        <v>7</v>
      </c>
      <c r="E921" s="37">
        <v>8</v>
      </c>
      <c r="F921">
        <v>8838.1970000000001</v>
      </c>
      <c r="G921">
        <f>F921-Dashboard!$B$3</f>
        <v>8819.9752499999995</v>
      </c>
      <c r="H921">
        <f>2^(LOG(F921/Dashboard!$C$3,2)/LOG(Dashboard!$D$3/Dashboard!$C$3,2))-1</f>
        <v>-0.44318857699859704</v>
      </c>
      <c r="I921" s="20" t="s">
        <v>51</v>
      </c>
      <c r="J921" s="21">
        <v>1.980001980002E-3</v>
      </c>
      <c r="M921" s="21">
        <v>1.980001980002E-3</v>
      </c>
      <c r="T921" s="39">
        <v>404</v>
      </c>
      <c r="V921" s="35">
        <v>40404</v>
      </c>
      <c r="W921" s="40">
        <v>0.01</v>
      </c>
    </row>
    <row r="922" spans="1:23" x14ac:dyDescent="0.2">
      <c r="A922" s="14" t="s">
        <v>441</v>
      </c>
      <c r="B922" s="14" t="s">
        <v>443</v>
      </c>
      <c r="C922" s="36" t="s">
        <v>202</v>
      </c>
      <c r="D922" s="37">
        <v>7</v>
      </c>
      <c r="E922" s="37">
        <v>9</v>
      </c>
      <c r="F922">
        <v>7521.52</v>
      </c>
      <c r="G922">
        <f>F922-Dashboard!$B$3</f>
        <v>7503.2982500000007</v>
      </c>
      <c r="H922">
        <f>2^(LOG(F922/Dashboard!$C$3,2)/LOG(Dashboard!$D$3/Dashboard!$C$3,2))-1</f>
        <v>-0.5064483197329902</v>
      </c>
      <c r="I922" s="20" t="s">
        <v>51</v>
      </c>
      <c r="J922" s="21">
        <v>1.980001980002E-3</v>
      </c>
      <c r="M922" s="21">
        <v>1.980001980002E-3</v>
      </c>
      <c r="T922" s="39">
        <v>404</v>
      </c>
      <c r="V922" s="35">
        <v>40404</v>
      </c>
      <c r="W922" s="40">
        <v>0.01</v>
      </c>
    </row>
    <row r="923" spans="1:23" x14ac:dyDescent="0.2">
      <c r="A923" s="14" t="s">
        <v>441</v>
      </c>
      <c r="B923" s="14" t="s">
        <v>443</v>
      </c>
      <c r="C923" s="36" t="s">
        <v>203</v>
      </c>
      <c r="D923" s="37">
        <v>7</v>
      </c>
      <c r="E923" s="37">
        <v>10</v>
      </c>
      <c r="F923">
        <v>20791.75</v>
      </c>
      <c r="G923">
        <f>F923-Dashboard!$B$3</f>
        <v>20773.528249999999</v>
      </c>
      <c r="H923">
        <f>2^(LOG(F923/Dashboard!$C$3,2)/LOG(Dashboard!$D$3/Dashboard!$C$3,2))-1</f>
        <v>5.5510340517405332E-2</v>
      </c>
      <c r="I923" s="14" t="s">
        <v>55</v>
      </c>
      <c r="K923" s="17">
        <v>0.11743155243389999</v>
      </c>
      <c r="L923" s="19">
        <v>4.6502894763820003E-2</v>
      </c>
      <c r="T923" s="39">
        <v>425.6</v>
      </c>
      <c r="U923" s="39">
        <v>2152.08</v>
      </c>
      <c r="V923" s="35">
        <v>42577.994554019999</v>
      </c>
      <c r="W923" s="40">
        <v>9.9981223742204792E-3</v>
      </c>
    </row>
    <row r="924" spans="1:23" x14ac:dyDescent="0.2">
      <c r="A924" s="14" t="s">
        <v>441</v>
      </c>
      <c r="B924" s="14" t="s">
        <v>443</v>
      </c>
      <c r="C924" s="36" t="s">
        <v>204</v>
      </c>
      <c r="D924" s="37">
        <v>7</v>
      </c>
      <c r="E924" s="37">
        <v>11</v>
      </c>
      <c r="F924">
        <v>46716.18</v>
      </c>
      <c r="G924">
        <f>F924-Dashboard!$B$3</f>
        <v>46697.958250000003</v>
      </c>
      <c r="H924">
        <f>2^(LOG(F924/Dashboard!$C$3,2)/LOG(Dashboard!$D$3/Dashboard!$C$3,2))-1</f>
        <v>0.93330951338894841</v>
      </c>
      <c r="I924" s="14" t="s">
        <v>55</v>
      </c>
      <c r="K924" s="17">
        <v>0.11743155243389999</v>
      </c>
      <c r="L924" s="19">
        <v>4.6502894763820003E-2</v>
      </c>
      <c r="T924" s="39">
        <v>425.6</v>
      </c>
      <c r="U924" s="39">
        <v>2152.08</v>
      </c>
      <c r="V924" s="35">
        <v>42577.994554019999</v>
      </c>
      <c r="W924" s="40">
        <v>9.9981223742204792E-3</v>
      </c>
    </row>
    <row r="925" spans="1:23" x14ac:dyDescent="0.2">
      <c r="A925" s="14" t="s">
        <v>441</v>
      </c>
      <c r="B925" s="14" t="s">
        <v>443</v>
      </c>
      <c r="C925" s="36" t="s">
        <v>205</v>
      </c>
      <c r="D925" s="37">
        <v>7</v>
      </c>
      <c r="E925" s="37">
        <v>12</v>
      </c>
      <c r="F925">
        <v>14561.04</v>
      </c>
      <c r="G925">
        <f>F925-Dashboard!$B$3</f>
        <v>14542.81825</v>
      </c>
      <c r="H925">
        <f>2^(LOG(F925/Dashboard!$C$3,2)/LOG(Dashboard!$D$3/Dashboard!$C$3,2))-1</f>
        <v>-0.19125878697969101</v>
      </c>
      <c r="I925" s="14" t="s">
        <v>55</v>
      </c>
      <c r="K925" s="17">
        <v>0.1237501237501</v>
      </c>
      <c r="M925" s="21">
        <v>1.980001980002E-3</v>
      </c>
      <c r="T925" s="39">
        <v>404</v>
      </c>
      <c r="V925" s="35">
        <v>40404</v>
      </c>
      <c r="W925" s="40">
        <v>1.0002475002475E-2</v>
      </c>
    </row>
    <row r="926" spans="1:23" x14ac:dyDescent="0.2">
      <c r="A926" s="14" t="s">
        <v>441</v>
      </c>
      <c r="B926" s="14" t="s">
        <v>443</v>
      </c>
      <c r="C926" s="36" t="s">
        <v>206</v>
      </c>
      <c r="D926" s="37">
        <v>7</v>
      </c>
      <c r="E926" s="37">
        <v>13</v>
      </c>
      <c r="F926">
        <v>11024.82</v>
      </c>
      <c r="G926">
        <f>F926-Dashboard!$B$3</f>
        <v>11006.598249999999</v>
      </c>
      <c r="H926">
        <f>2^(LOG(F926/Dashboard!$C$3,2)/LOG(Dashboard!$D$3/Dashboard!$C$3,2))-1</f>
        <v>-0.34312351036561162</v>
      </c>
      <c r="I926" s="14" t="s">
        <v>55</v>
      </c>
      <c r="K926" s="17">
        <v>0.1237501237501</v>
      </c>
      <c r="M926" s="21">
        <v>1.980001980002E-3</v>
      </c>
      <c r="T926" s="39">
        <v>404</v>
      </c>
      <c r="V926" s="35">
        <v>40404</v>
      </c>
      <c r="W926" s="40">
        <v>1.0002475002475E-2</v>
      </c>
    </row>
    <row r="927" spans="1:23" x14ac:dyDescent="0.2">
      <c r="A927" s="14" t="s">
        <v>441</v>
      </c>
      <c r="B927" s="14" t="s">
        <v>443</v>
      </c>
      <c r="C927" s="36" t="s">
        <v>207</v>
      </c>
      <c r="D927" s="37">
        <v>7</v>
      </c>
      <c r="E927" s="37">
        <v>14</v>
      </c>
      <c r="F927">
        <v>3903.0079999999998</v>
      </c>
      <c r="G927">
        <f>F927-Dashboard!$B$3</f>
        <v>3884.7862499999997</v>
      </c>
      <c r="H927">
        <f>2^(LOG(F927/Dashboard!$C$3,2)/LOG(Dashboard!$D$3/Dashboard!$C$3,2))-1</f>
        <v>-0.69777081574326338</v>
      </c>
      <c r="I927" s="22" t="s">
        <v>60</v>
      </c>
      <c r="J927" s="23">
        <v>9.9990099990099992</v>
      </c>
      <c r="R927" s="23">
        <v>9.9990099990099992</v>
      </c>
      <c r="T927" s="39">
        <v>363.6</v>
      </c>
      <c r="V927" s="35">
        <v>40404</v>
      </c>
      <c r="W927" s="40">
        <v>9.9990099990099994E-3</v>
      </c>
    </row>
    <row r="928" spans="1:23" x14ac:dyDescent="0.2">
      <c r="A928" s="14" t="s">
        <v>441</v>
      </c>
      <c r="B928" s="14" t="s">
        <v>443</v>
      </c>
      <c r="C928" s="36" t="s">
        <v>208</v>
      </c>
      <c r="D928" s="37">
        <v>7</v>
      </c>
      <c r="E928" s="37">
        <v>15</v>
      </c>
      <c r="F928">
        <v>83413.87</v>
      </c>
      <c r="G928">
        <f>F928-Dashboard!$B$3</f>
        <v>83395.648249999998</v>
      </c>
      <c r="H928">
        <f>2^(LOG(F928/Dashboard!$C$3,2)/LOG(Dashboard!$D$3/Dashboard!$C$3,2))-1</f>
        <v>1.9821239110312701</v>
      </c>
      <c r="I928" s="14" t="s">
        <v>447</v>
      </c>
      <c r="T928" s="39">
        <v>430.8</v>
      </c>
      <c r="U928" s="39">
        <v>2688</v>
      </c>
      <c r="V928" s="35">
        <v>43118.879999999997</v>
      </c>
      <c r="W928" s="40">
        <v>9.9909830682058508E-3</v>
      </c>
    </row>
    <row r="929" spans="1:23" x14ac:dyDescent="0.2">
      <c r="A929" s="14" t="s">
        <v>441</v>
      </c>
      <c r="B929" s="14" t="s">
        <v>443</v>
      </c>
      <c r="C929" s="36" t="s">
        <v>209</v>
      </c>
      <c r="D929" s="37">
        <v>7</v>
      </c>
      <c r="E929" s="37">
        <v>16</v>
      </c>
      <c r="F929">
        <v>20704.75</v>
      </c>
      <c r="G929">
        <f>F929-Dashboard!$B$3</f>
        <v>20686.528249999999</v>
      </c>
      <c r="H929">
        <f>2^(LOG(F929/Dashboard!$C$3,2)/LOG(Dashboard!$D$3/Dashboard!$C$3,2))-1</f>
        <v>5.2206717792877777E-2</v>
      </c>
      <c r="I929" s="14" t="s">
        <v>446</v>
      </c>
      <c r="T929" s="39">
        <v>404</v>
      </c>
      <c r="V929" s="35">
        <v>40404</v>
      </c>
      <c r="W929" s="40">
        <v>9.9990099990099994E-3</v>
      </c>
    </row>
    <row r="930" spans="1:23" x14ac:dyDescent="0.2">
      <c r="A930" s="14" t="s">
        <v>441</v>
      </c>
      <c r="B930" s="14" t="s">
        <v>443</v>
      </c>
      <c r="C930" s="36" t="s">
        <v>210</v>
      </c>
      <c r="D930" s="37">
        <v>7</v>
      </c>
      <c r="E930" s="37">
        <v>17</v>
      </c>
      <c r="F930">
        <v>33645.81</v>
      </c>
      <c r="G930">
        <f>F930-Dashboard!$B$3</f>
        <v>33627.588250000001</v>
      </c>
      <c r="H930">
        <f>2^(LOG(F930/Dashboard!$C$3,2)/LOG(Dashboard!$D$3/Dashboard!$C$3,2))-1</f>
        <v>0.51265899228532175</v>
      </c>
      <c r="I930" s="14" t="s">
        <v>446</v>
      </c>
      <c r="T930" s="39">
        <v>404</v>
      </c>
      <c r="V930" s="35">
        <v>40404</v>
      </c>
      <c r="W930" s="40">
        <v>9.9990099990099994E-3</v>
      </c>
    </row>
    <row r="931" spans="1:23" x14ac:dyDescent="0.2">
      <c r="A931" s="14" t="s">
        <v>441</v>
      </c>
      <c r="B931" s="14" t="s">
        <v>443</v>
      </c>
      <c r="C931" s="36" t="s">
        <v>211</v>
      </c>
      <c r="D931" s="37">
        <v>7</v>
      </c>
      <c r="E931" s="37">
        <v>18</v>
      </c>
      <c r="F931">
        <v>56603.02</v>
      </c>
      <c r="G931">
        <f>F931-Dashboard!$B$3</f>
        <v>56584.79825</v>
      </c>
      <c r="H931">
        <f>2^(LOG(F931/Dashboard!$C$3,2)/LOG(Dashboard!$D$3/Dashboard!$C$3,2))-1</f>
        <v>1.2316732922160885</v>
      </c>
      <c r="I931" s="24" t="s">
        <v>65</v>
      </c>
      <c r="J931" s="25">
        <v>1.485001485001E-2</v>
      </c>
      <c r="N931" s="25">
        <v>1.485001485001E-2</v>
      </c>
      <c r="T931" s="39">
        <v>404</v>
      </c>
      <c r="V931" s="35">
        <v>40404</v>
      </c>
      <c r="W931" s="40">
        <v>1.0000495000495E-2</v>
      </c>
    </row>
    <row r="932" spans="1:23" x14ac:dyDescent="0.2">
      <c r="A932" s="14" t="s">
        <v>441</v>
      </c>
      <c r="B932" s="14" t="s">
        <v>443</v>
      </c>
      <c r="C932" s="36" t="s">
        <v>212</v>
      </c>
      <c r="D932" s="37">
        <v>7</v>
      </c>
      <c r="E932" s="37">
        <v>19</v>
      </c>
      <c r="F932">
        <v>37734.559999999998</v>
      </c>
      <c r="G932">
        <f>F932-Dashboard!$B$3</f>
        <v>37716.338250000001</v>
      </c>
      <c r="H932">
        <f>2^(LOG(F932/Dashboard!$C$3,2)/LOG(Dashboard!$D$3/Dashboard!$C$3,2))-1</f>
        <v>0.64807809367018088</v>
      </c>
      <c r="I932" s="24" t="s">
        <v>65</v>
      </c>
      <c r="J932" s="25">
        <v>1.485001485001E-2</v>
      </c>
      <c r="N932" s="25">
        <v>1.485001485001E-2</v>
      </c>
      <c r="T932" s="39">
        <v>404</v>
      </c>
      <c r="V932" s="35">
        <v>40404</v>
      </c>
      <c r="W932" s="40">
        <v>1.0000495000495E-2</v>
      </c>
    </row>
    <row r="933" spans="1:23" x14ac:dyDescent="0.2">
      <c r="A933" s="14" t="s">
        <v>441</v>
      </c>
      <c r="B933" s="14" t="s">
        <v>443</v>
      </c>
      <c r="C933" s="36" t="s">
        <v>213</v>
      </c>
      <c r="D933" s="37">
        <v>7</v>
      </c>
      <c r="E933" s="37">
        <v>20</v>
      </c>
      <c r="F933">
        <v>26968.38</v>
      </c>
      <c r="G933">
        <f>F933-Dashboard!$B$3</f>
        <v>26950.15825</v>
      </c>
      <c r="H933">
        <f>2^(LOG(F933/Dashboard!$C$3,2)/LOG(Dashboard!$D$3/Dashboard!$C$3,2))-1</f>
        <v>0.28207783187940083</v>
      </c>
      <c r="I933" s="26" t="s">
        <v>68</v>
      </c>
      <c r="J933" s="27">
        <v>1.485001485001E-2</v>
      </c>
      <c r="O933" s="27">
        <v>1.485001485001E-2</v>
      </c>
      <c r="T933" s="39">
        <v>404</v>
      </c>
      <c r="V933" s="35">
        <v>40404</v>
      </c>
      <c r="W933" s="40">
        <v>1.0000495000495E-2</v>
      </c>
    </row>
    <row r="934" spans="1:23" x14ac:dyDescent="0.2">
      <c r="A934" s="14" t="s">
        <v>441</v>
      </c>
      <c r="B934" s="14" t="s">
        <v>443</v>
      </c>
      <c r="C934" s="36" t="s">
        <v>214</v>
      </c>
      <c r="D934" s="37">
        <v>7</v>
      </c>
      <c r="E934" s="37">
        <v>21</v>
      </c>
      <c r="F934">
        <v>25348.39</v>
      </c>
      <c r="G934">
        <f>F934-Dashboard!$B$3</f>
        <v>25330.168249999999</v>
      </c>
      <c r="H934">
        <f>2^(LOG(F934/Dashboard!$C$3,2)/LOG(Dashboard!$D$3/Dashboard!$C$3,2))-1</f>
        <v>0.22405396996648297</v>
      </c>
      <c r="I934" s="26" t="s">
        <v>68</v>
      </c>
      <c r="J934" s="27">
        <v>1.485001485001E-2</v>
      </c>
      <c r="O934" s="27">
        <v>1.485001485001E-2</v>
      </c>
      <c r="T934" s="39">
        <v>404</v>
      </c>
      <c r="V934" s="35">
        <v>40404</v>
      </c>
      <c r="W934" s="40">
        <v>1.0000495000495E-2</v>
      </c>
    </row>
    <row r="935" spans="1:23" x14ac:dyDescent="0.2">
      <c r="A935" s="14" t="s">
        <v>441</v>
      </c>
      <c r="B935" s="14" t="s">
        <v>443</v>
      </c>
      <c r="C935" s="36" t="s">
        <v>215</v>
      </c>
      <c r="D935" s="37">
        <v>7</v>
      </c>
      <c r="E935" s="37">
        <v>22</v>
      </c>
      <c r="F935">
        <v>3178.835</v>
      </c>
      <c r="G935">
        <f>F935-Dashboard!$B$3</f>
        <v>3160.6132499999999</v>
      </c>
      <c r="H935">
        <f>2^(LOG(F935/Dashboard!$C$3,2)/LOG(Dashboard!$D$3/Dashboard!$C$3,2))-1</f>
        <v>-0.74076024412631902</v>
      </c>
      <c r="I935" s="14" t="s">
        <v>71</v>
      </c>
      <c r="N935" s="25">
        <v>0.17325017325020001</v>
      </c>
      <c r="O935" s="27">
        <v>0.17325017325020001</v>
      </c>
      <c r="S935" s="28">
        <v>1.485001485001E-2</v>
      </c>
      <c r="T935" s="39">
        <v>402.4</v>
      </c>
      <c r="V935" s="35">
        <v>40404</v>
      </c>
      <c r="W935" s="40">
        <v>9.9955449955449992E-3</v>
      </c>
    </row>
    <row r="936" spans="1:23" x14ac:dyDescent="0.2">
      <c r="A936" s="14" t="s">
        <v>441</v>
      </c>
      <c r="B936" s="14" t="s">
        <v>443</v>
      </c>
      <c r="C936" s="36" t="s">
        <v>216</v>
      </c>
      <c r="D936" s="37">
        <v>7</v>
      </c>
      <c r="E936" s="37">
        <v>23</v>
      </c>
      <c r="F936">
        <v>5120.9350000000004</v>
      </c>
      <c r="G936">
        <f>F936-Dashboard!$B$3</f>
        <v>5102.7132500000007</v>
      </c>
      <c r="H936">
        <f>2^(LOG(F936/Dashboard!$C$3,2)/LOG(Dashboard!$D$3/Dashboard!$C$3,2))-1</f>
        <v>-0.62973228715691609</v>
      </c>
      <c r="I936" s="14" t="s">
        <v>71</v>
      </c>
      <c r="N936" s="25">
        <v>0.17325017325020001</v>
      </c>
      <c r="O936" s="27">
        <v>0.17325017325020001</v>
      </c>
      <c r="S936" s="28">
        <v>1.485001485001E-2</v>
      </c>
      <c r="T936" s="39">
        <v>402.4</v>
      </c>
      <c r="V936" s="35">
        <v>40404</v>
      </c>
      <c r="W936" s="40">
        <v>9.9955449955449992E-3</v>
      </c>
    </row>
    <row r="937" spans="1:23" x14ac:dyDescent="0.2">
      <c r="A937" s="14" t="s">
        <v>441</v>
      </c>
      <c r="B937" s="14" t="s">
        <v>443</v>
      </c>
      <c r="C937" s="36" t="s">
        <v>217</v>
      </c>
      <c r="D937" s="37">
        <v>7</v>
      </c>
      <c r="E937" s="37">
        <v>24</v>
      </c>
      <c r="F937">
        <v>25.863</v>
      </c>
      <c r="G937">
        <f>F937-Dashboard!$B$3</f>
        <v>7.6412499999999994</v>
      </c>
      <c r="H937">
        <f>2^(LOG(F937/Dashboard!$C$3,2)/LOG(Dashboard!$D$3/Dashboard!$C$3,2))-1</f>
        <v>-0.99289568825705554</v>
      </c>
      <c r="I937" s="14" t="s">
        <v>445</v>
      </c>
    </row>
    <row r="938" spans="1:23" x14ac:dyDescent="0.2">
      <c r="A938" s="14" t="s">
        <v>441</v>
      </c>
      <c r="B938" s="14" t="s">
        <v>443</v>
      </c>
      <c r="C938" s="36" t="s">
        <v>218</v>
      </c>
      <c r="D938" s="37">
        <v>8</v>
      </c>
      <c r="E938" s="37">
        <v>1</v>
      </c>
      <c r="F938">
        <v>27485.64</v>
      </c>
      <c r="G938">
        <f>F938-Dashboard!$B$3</f>
        <v>27467.418249999999</v>
      </c>
      <c r="H938">
        <f>2^(LOG(F938/Dashboard!$C$3,2)/LOG(Dashboard!$D$3/Dashboard!$C$3,2))-1</f>
        <v>0.30041762132823369</v>
      </c>
      <c r="I938" s="16" t="s">
        <v>43</v>
      </c>
      <c r="J938" s="17">
        <v>2.475002475002E-2</v>
      </c>
      <c r="K938" s="17">
        <v>2.475002475002E-2</v>
      </c>
      <c r="T938" s="39">
        <v>404</v>
      </c>
      <c r="V938" s="35">
        <v>40404</v>
      </c>
      <c r="W938" s="40">
        <v>9.9995049995050007E-3</v>
      </c>
    </row>
    <row r="939" spans="1:23" x14ac:dyDescent="0.2">
      <c r="A939" s="14" t="s">
        <v>441</v>
      </c>
      <c r="B939" s="14" t="s">
        <v>443</v>
      </c>
      <c r="C939" s="36" t="s">
        <v>219</v>
      </c>
      <c r="D939" s="37">
        <v>8</v>
      </c>
      <c r="E939" s="37">
        <v>2</v>
      </c>
      <c r="F939">
        <v>18640.39</v>
      </c>
      <c r="G939">
        <f>F939-Dashboard!$B$3</f>
        <v>18622.168249999999</v>
      </c>
      <c r="H939">
        <f>2^(LOG(F939/Dashboard!$C$3,2)/LOG(Dashboard!$D$3/Dashboard!$C$3,2))-1</f>
        <v>-2.7254483119566131E-2</v>
      </c>
      <c r="I939" s="16" t="s">
        <v>43</v>
      </c>
      <c r="J939" s="17">
        <v>2.475002475002E-2</v>
      </c>
      <c r="K939" s="17">
        <v>2.475002475002E-2</v>
      </c>
      <c r="T939" s="39">
        <v>404</v>
      </c>
      <c r="V939" s="35">
        <v>40404</v>
      </c>
      <c r="W939" s="40">
        <v>9.9995049995050007E-3</v>
      </c>
    </row>
    <row r="940" spans="1:23" x14ac:dyDescent="0.2">
      <c r="A940" s="14" t="s">
        <v>441</v>
      </c>
      <c r="B940" s="14" t="s">
        <v>443</v>
      </c>
      <c r="C940" s="36" t="s">
        <v>220</v>
      </c>
      <c r="D940" s="37">
        <v>8</v>
      </c>
      <c r="E940" s="37">
        <v>3</v>
      </c>
      <c r="F940">
        <v>20166.32</v>
      </c>
      <c r="G940">
        <f>F940-Dashboard!$B$3</f>
        <v>20148.098249999999</v>
      </c>
      <c r="H940">
        <f>2^(LOG(F940/Dashboard!$C$3,2)/LOG(Dashboard!$D$3/Dashboard!$C$3,2))-1</f>
        <v>3.1682387367275799E-2</v>
      </c>
      <c r="I940" s="16" t="s">
        <v>43</v>
      </c>
      <c r="J940" s="17">
        <v>2.475002475002E-2</v>
      </c>
      <c r="K940" s="17">
        <v>2.475002475002E-2</v>
      </c>
      <c r="T940" s="39">
        <v>404</v>
      </c>
      <c r="V940" s="35">
        <v>40404</v>
      </c>
      <c r="W940" s="40">
        <v>9.9995049995050007E-3</v>
      </c>
    </row>
    <row r="941" spans="1:23" x14ac:dyDescent="0.2">
      <c r="A941" s="14" t="s">
        <v>441</v>
      </c>
      <c r="B941" s="14" t="s">
        <v>443</v>
      </c>
      <c r="C941" s="36" t="s">
        <v>221</v>
      </c>
      <c r="D941" s="37">
        <v>8</v>
      </c>
      <c r="E941" s="37">
        <v>4</v>
      </c>
      <c r="F941">
        <v>22792.63</v>
      </c>
      <c r="G941">
        <f>F941-Dashboard!$B$3</f>
        <v>22774.40825</v>
      </c>
      <c r="H941">
        <f>2^(LOG(F941/Dashboard!$C$3,2)/LOG(Dashboard!$D$3/Dashboard!$C$3,2))-1</f>
        <v>0.13056184490451339</v>
      </c>
      <c r="I941" s="18" t="s">
        <v>47</v>
      </c>
      <c r="J941" s="19">
        <v>1.0204345949820001E-2</v>
      </c>
      <c r="L941" s="19">
        <v>1.0204345949820001E-2</v>
      </c>
      <c r="T941" s="39">
        <v>430.8</v>
      </c>
      <c r="U941" s="39">
        <v>2688</v>
      </c>
      <c r="V941" s="35">
        <v>43118.883088000002</v>
      </c>
      <c r="W941" s="40">
        <v>9.9909823526920603E-3</v>
      </c>
    </row>
    <row r="942" spans="1:23" x14ac:dyDescent="0.2">
      <c r="A942" s="14" t="s">
        <v>441</v>
      </c>
      <c r="B942" s="14" t="s">
        <v>443</v>
      </c>
      <c r="C942" s="36" t="s">
        <v>222</v>
      </c>
      <c r="D942" s="37">
        <v>8</v>
      </c>
      <c r="E942" s="37">
        <v>5</v>
      </c>
      <c r="F942">
        <v>31200.55</v>
      </c>
      <c r="G942">
        <f>F942-Dashboard!$B$3</f>
        <v>31182.328249999999</v>
      </c>
      <c r="H942">
        <f>2^(LOG(F942/Dashboard!$C$3,2)/LOG(Dashboard!$D$3/Dashboard!$C$3,2))-1</f>
        <v>0.42969395499540508</v>
      </c>
      <c r="I942" s="18" t="s">
        <v>47</v>
      </c>
      <c r="J942" s="19">
        <v>1.0204345949820001E-2</v>
      </c>
      <c r="L942" s="19">
        <v>1.0204345949820001E-2</v>
      </c>
      <c r="T942" s="39">
        <v>430.8</v>
      </c>
      <c r="U942" s="39">
        <v>2688</v>
      </c>
      <c r="V942" s="35">
        <v>43118.883088000002</v>
      </c>
      <c r="W942" s="40">
        <v>9.9909823526920603E-3</v>
      </c>
    </row>
    <row r="943" spans="1:23" x14ac:dyDescent="0.2">
      <c r="A943" s="14" t="s">
        <v>441</v>
      </c>
      <c r="B943" s="14" t="s">
        <v>443</v>
      </c>
      <c r="C943" s="36" t="s">
        <v>223</v>
      </c>
      <c r="D943" s="37">
        <v>8</v>
      </c>
      <c r="E943" s="37">
        <v>6</v>
      </c>
      <c r="F943">
        <v>30300.04</v>
      </c>
      <c r="G943">
        <f>F943-Dashboard!$B$3</f>
        <v>30281.81825</v>
      </c>
      <c r="H943">
        <f>2^(LOG(F943/Dashboard!$C$3,2)/LOG(Dashboard!$D$3/Dashboard!$C$3,2))-1</f>
        <v>0.3987313330937301</v>
      </c>
      <c r="I943" s="18" t="s">
        <v>47</v>
      </c>
      <c r="J943" s="19">
        <v>1.0204345949820001E-2</v>
      </c>
      <c r="L943" s="19">
        <v>1.0204345949820001E-2</v>
      </c>
      <c r="T943" s="39">
        <v>430.8</v>
      </c>
      <c r="U943" s="39">
        <v>2688</v>
      </c>
      <c r="V943" s="35">
        <v>43118.883088000002</v>
      </c>
      <c r="W943" s="40">
        <v>9.9909823526920603E-3</v>
      </c>
    </row>
    <row r="944" spans="1:23" x14ac:dyDescent="0.2">
      <c r="A944" s="14" t="s">
        <v>441</v>
      </c>
      <c r="B944" s="14" t="s">
        <v>443</v>
      </c>
      <c r="C944" s="36" t="s">
        <v>224</v>
      </c>
      <c r="D944" s="37">
        <v>8</v>
      </c>
      <c r="E944" s="37">
        <v>7</v>
      </c>
      <c r="F944">
        <v>2913.1489999999999</v>
      </c>
      <c r="G944">
        <f>F944-Dashboard!$B$3</f>
        <v>2894.9272499999997</v>
      </c>
      <c r="H944">
        <f>2^(LOG(F944/Dashboard!$C$3,2)/LOG(Dashboard!$D$3/Dashboard!$C$3,2))-1</f>
        <v>-0.75713576718811726</v>
      </c>
      <c r="I944" s="20" t="s">
        <v>51</v>
      </c>
      <c r="J944" s="21">
        <v>6.435006435006E-4</v>
      </c>
      <c r="M944" s="21">
        <v>6.435006435006E-4</v>
      </c>
      <c r="T944" s="39">
        <v>404</v>
      </c>
      <c r="V944" s="35">
        <v>40404</v>
      </c>
      <c r="W944" s="40">
        <v>9.9993317493317496E-3</v>
      </c>
    </row>
    <row r="945" spans="1:23" x14ac:dyDescent="0.2">
      <c r="A945" s="14" t="s">
        <v>441</v>
      </c>
      <c r="B945" s="14" t="s">
        <v>443</v>
      </c>
      <c r="C945" s="36" t="s">
        <v>225</v>
      </c>
      <c r="D945" s="37">
        <v>8</v>
      </c>
      <c r="E945" s="37">
        <v>8</v>
      </c>
      <c r="F945">
        <v>9531.8040000000001</v>
      </c>
      <c r="G945">
        <f>F945-Dashboard!$B$3</f>
        <v>9513.5822499999995</v>
      </c>
      <c r="H945">
        <f>2^(LOG(F945/Dashboard!$C$3,2)/LOG(Dashboard!$D$3/Dashboard!$C$3,2))-1</f>
        <v>-0.41083355805073607</v>
      </c>
      <c r="I945" s="20" t="s">
        <v>51</v>
      </c>
      <c r="J945" s="21">
        <v>6.435006435006E-4</v>
      </c>
      <c r="M945" s="21">
        <v>6.435006435006E-4</v>
      </c>
      <c r="T945" s="39">
        <v>404</v>
      </c>
      <c r="V945" s="35">
        <v>40404</v>
      </c>
      <c r="W945" s="40">
        <v>9.9993317493317496E-3</v>
      </c>
    </row>
    <row r="946" spans="1:23" x14ac:dyDescent="0.2">
      <c r="A946" s="14" t="s">
        <v>441</v>
      </c>
      <c r="B946" s="14" t="s">
        <v>443</v>
      </c>
      <c r="C946" s="36" t="s">
        <v>226</v>
      </c>
      <c r="D946" s="37">
        <v>8</v>
      </c>
      <c r="E946" s="37">
        <v>9</v>
      </c>
      <c r="F946">
        <v>21424.22</v>
      </c>
      <c r="G946">
        <f>F946-Dashboard!$B$3</f>
        <v>21405.998250000001</v>
      </c>
      <c r="H946">
        <f>2^(LOG(F946/Dashboard!$C$3,2)/LOG(Dashboard!$D$3/Dashboard!$C$3,2))-1</f>
        <v>7.942322275422864E-2</v>
      </c>
      <c r="I946" s="20" t="s">
        <v>51</v>
      </c>
      <c r="J946" s="21">
        <v>6.435006435006E-4</v>
      </c>
      <c r="M946" s="21">
        <v>6.435006435006E-4</v>
      </c>
      <c r="T946" s="39">
        <v>404</v>
      </c>
      <c r="V946" s="35">
        <v>40404</v>
      </c>
      <c r="W946" s="40">
        <v>9.9993317493317496E-3</v>
      </c>
    </row>
    <row r="947" spans="1:23" x14ac:dyDescent="0.2">
      <c r="A947" s="14" t="s">
        <v>441</v>
      </c>
      <c r="B947" s="14" t="s">
        <v>443</v>
      </c>
      <c r="C947" s="36" t="s">
        <v>227</v>
      </c>
      <c r="D947" s="37">
        <v>8</v>
      </c>
      <c r="E947" s="37">
        <v>10</v>
      </c>
      <c r="F947">
        <v>13185.58</v>
      </c>
      <c r="G947">
        <f>F947-Dashboard!$B$3</f>
        <v>13167.358249999999</v>
      </c>
      <c r="H947">
        <f>2^(LOG(F947/Dashboard!$C$3,2)/LOG(Dashboard!$D$3/Dashboard!$C$3,2))-1</f>
        <v>-0.24908103404356718</v>
      </c>
      <c r="I947" s="14" t="s">
        <v>55</v>
      </c>
      <c r="K947" s="17">
        <v>2.3486315683779999E-2</v>
      </c>
      <c r="L947" s="19">
        <v>1.033397890086E-2</v>
      </c>
      <c r="T947" s="39">
        <v>425.6</v>
      </c>
      <c r="U947" s="39">
        <v>2152.64</v>
      </c>
      <c r="V947" s="35">
        <v>42577.985132460002</v>
      </c>
      <c r="W947" s="40">
        <v>9.9962456813284407E-3</v>
      </c>
    </row>
    <row r="948" spans="1:23" x14ac:dyDescent="0.2">
      <c r="A948" s="14" t="s">
        <v>441</v>
      </c>
      <c r="B948" s="14" t="s">
        <v>443</v>
      </c>
      <c r="C948" s="36" t="s">
        <v>228</v>
      </c>
      <c r="D948" s="37">
        <v>8</v>
      </c>
      <c r="E948" s="37">
        <v>11</v>
      </c>
      <c r="F948">
        <v>29136.19</v>
      </c>
      <c r="G948">
        <f>F948-Dashboard!$B$3</f>
        <v>29117.968249999998</v>
      </c>
      <c r="H948">
        <f>2^(LOG(F948/Dashboard!$C$3,2)/LOG(Dashboard!$D$3/Dashboard!$C$3,2))-1</f>
        <v>0.35836747755384679</v>
      </c>
      <c r="I948" s="14" t="s">
        <v>55</v>
      </c>
      <c r="K948" s="17">
        <v>2.3486315683779999E-2</v>
      </c>
      <c r="L948" s="19">
        <v>1.033397890086E-2</v>
      </c>
      <c r="T948" s="39">
        <v>425.6</v>
      </c>
      <c r="U948" s="39">
        <v>2152.64</v>
      </c>
      <c r="V948" s="35">
        <v>42577.985132460002</v>
      </c>
      <c r="W948" s="40">
        <v>9.9962456813284407E-3</v>
      </c>
    </row>
    <row r="949" spans="1:23" x14ac:dyDescent="0.2">
      <c r="A949" s="14" t="s">
        <v>441</v>
      </c>
      <c r="B949" s="14" t="s">
        <v>443</v>
      </c>
      <c r="C949" s="36" t="s">
        <v>229</v>
      </c>
      <c r="D949" s="37">
        <v>8</v>
      </c>
      <c r="E949" s="37">
        <v>12</v>
      </c>
      <c r="F949">
        <v>21238.48</v>
      </c>
      <c r="G949">
        <f>F949-Dashboard!$B$3</f>
        <v>21220.258249999999</v>
      </c>
      <c r="H949">
        <f>2^(LOG(F949/Dashboard!$C$3,2)/LOG(Dashboard!$D$3/Dashboard!$C$3,2))-1</f>
        <v>7.2419339847324293E-2</v>
      </c>
      <c r="I949" s="14" t="s">
        <v>55</v>
      </c>
      <c r="K949" s="17">
        <v>2.475002475002E-2</v>
      </c>
      <c r="M949" s="21">
        <v>6.435006435006E-4</v>
      </c>
      <c r="T949" s="39">
        <v>404</v>
      </c>
      <c r="V949" s="35">
        <v>40404</v>
      </c>
      <c r="W949" s="40">
        <v>9.9998267498267492E-3</v>
      </c>
    </row>
    <row r="950" spans="1:23" x14ac:dyDescent="0.2">
      <c r="A950" s="14" t="s">
        <v>441</v>
      </c>
      <c r="B950" s="14" t="s">
        <v>443</v>
      </c>
      <c r="C950" s="36" t="s">
        <v>230</v>
      </c>
      <c r="D950" s="37">
        <v>8</v>
      </c>
      <c r="E950" s="37">
        <v>13</v>
      </c>
      <c r="F950">
        <v>27930.02</v>
      </c>
      <c r="G950">
        <f>F950-Dashboard!$B$3</f>
        <v>27911.79825</v>
      </c>
      <c r="H950">
        <f>2^(LOG(F950/Dashboard!$C$3,2)/LOG(Dashboard!$D$3/Dashboard!$C$3,2))-1</f>
        <v>0.3161039201661926</v>
      </c>
      <c r="I950" s="14" t="s">
        <v>55</v>
      </c>
      <c r="K950" s="17">
        <v>2.475002475002E-2</v>
      </c>
      <c r="M950" s="21">
        <v>6.435006435006E-4</v>
      </c>
      <c r="T950" s="39">
        <v>404</v>
      </c>
      <c r="V950" s="35">
        <v>40404</v>
      </c>
      <c r="W950" s="40">
        <v>9.9998267498267492E-3</v>
      </c>
    </row>
    <row r="951" spans="1:23" x14ac:dyDescent="0.2">
      <c r="A951" s="14" t="s">
        <v>441</v>
      </c>
      <c r="B951" s="14" t="s">
        <v>443</v>
      </c>
      <c r="C951" s="36" t="s">
        <v>231</v>
      </c>
      <c r="D951" s="37">
        <v>8</v>
      </c>
      <c r="E951" s="37">
        <v>14</v>
      </c>
      <c r="F951">
        <v>1450.6959999999999</v>
      </c>
      <c r="G951">
        <f>F951-Dashboard!$B$3</f>
        <v>1432.47425</v>
      </c>
      <c r="H951">
        <f>2^(LOG(F951/Dashboard!$C$3,2)/LOG(Dashboard!$D$3/Dashboard!$C$3,2))-1</f>
        <v>-0.85578842204868011</v>
      </c>
      <c r="I951" s="22" t="s">
        <v>60</v>
      </c>
      <c r="J951" s="23">
        <v>9.9990099990099992</v>
      </c>
      <c r="R951" s="23">
        <v>9.9990099990099992</v>
      </c>
      <c r="T951" s="39">
        <v>363.6</v>
      </c>
      <c r="V951" s="35">
        <v>40404</v>
      </c>
      <c r="W951" s="40">
        <v>9.9990099990099994E-3</v>
      </c>
    </row>
    <row r="952" spans="1:23" x14ac:dyDescent="0.2">
      <c r="A952" s="14" t="s">
        <v>441</v>
      </c>
      <c r="B952" s="14" t="s">
        <v>443</v>
      </c>
      <c r="C952" s="36" t="s">
        <v>232</v>
      </c>
      <c r="D952" s="37">
        <v>8</v>
      </c>
      <c r="E952" s="37">
        <v>15</v>
      </c>
      <c r="F952">
        <v>21689.91</v>
      </c>
      <c r="G952">
        <f>F952-Dashboard!$B$3</f>
        <v>21671.688249999999</v>
      </c>
      <c r="H952">
        <f>2^(LOG(F952/Dashboard!$C$3,2)/LOG(Dashboard!$D$3/Dashboard!$C$3,2))-1</f>
        <v>8.9415288713510233E-2</v>
      </c>
      <c r="I952" s="14" t="s">
        <v>447</v>
      </c>
      <c r="T952" s="39">
        <v>430.8</v>
      </c>
      <c r="U952" s="39">
        <v>2688</v>
      </c>
      <c r="V952" s="35">
        <v>43118.879999999997</v>
      </c>
      <c r="W952" s="40">
        <v>9.9909830682058508E-3</v>
      </c>
    </row>
    <row r="953" spans="1:23" x14ac:dyDescent="0.2">
      <c r="A953" s="14" t="s">
        <v>441</v>
      </c>
      <c r="B953" s="14" t="s">
        <v>443</v>
      </c>
      <c r="C953" s="36" t="s">
        <v>233</v>
      </c>
      <c r="D953" s="37">
        <v>8</v>
      </c>
      <c r="E953" s="37">
        <v>16</v>
      </c>
      <c r="F953">
        <v>20523.71</v>
      </c>
      <c r="G953">
        <f>F953-Dashboard!$B$3</f>
        <v>20505.488249999999</v>
      </c>
      <c r="H953">
        <f>2^(LOG(F953/Dashboard!$C$3,2)/LOG(Dashboard!$D$3/Dashboard!$C$3,2))-1</f>
        <v>4.5320885942342404E-2</v>
      </c>
      <c r="I953" s="14" t="s">
        <v>446</v>
      </c>
      <c r="T953" s="39">
        <v>404</v>
      </c>
      <c r="V953" s="35">
        <v>40404</v>
      </c>
      <c r="W953" s="40">
        <v>9.9990099990099994E-3</v>
      </c>
    </row>
    <row r="954" spans="1:23" x14ac:dyDescent="0.2">
      <c r="A954" s="14" t="s">
        <v>441</v>
      </c>
      <c r="B954" s="14" t="s">
        <v>443</v>
      </c>
      <c r="C954" s="36" t="s">
        <v>234</v>
      </c>
      <c r="D954" s="37">
        <v>8</v>
      </c>
      <c r="E954" s="37">
        <v>17</v>
      </c>
      <c r="F954">
        <v>21414.82</v>
      </c>
      <c r="G954">
        <f>F954-Dashboard!$B$3</f>
        <v>21396.598249999999</v>
      </c>
      <c r="H954">
        <f>2^(LOG(F954/Dashboard!$C$3,2)/LOG(Dashboard!$D$3/Dashboard!$C$3,2))-1</f>
        <v>7.9069136790355543E-2</v>
      </c>
      <c r="I954" s="14" t="s">
        <v>446</v>
      </c>
      <c r="T954" s="39">
        <v>404</v>
      </c>
      <c r="V954" s="35">
        <v>40404</v>
      </c>
      <c r="W954" s="40">
        <v>9.9990099990099994E-3</v>
      </c>
    </row>
    <row r="955" spans="1:23" x14ac:dyDescent="0.2">
      <c r="A955" s="14" t="s">
        <v>441</v>
      </c>
      <c r="B955" s="14" t="s">
        <v>443</v>
      </c>
      <c r="C955" s="36" t="s">
        <v>235</v>
      </c>
      <c r="D955" s="37">
        <v>8</v>
      </c>
      <c r="E955" s="37">
        <v>18</v>
      </c>
      <c r="F955">
        <v>16521.95</v>
      </c>
      <c r="G955">
        <f>F955-Dashboard!$B$3</f>
        <v>16503.72825</v>
      </c>
      <c r="H955">
        <f>2^(LOG(F955/Dashboard!$C$3,2)/LOG(Dashboard!$D$3/Dashboard!$C$3,2))-1</f>
        <v>-0.11114761001002704</v>
      </c>
      <c r="I955" s="24" t="s">
        <v>65</v>
      </c>
      <c r="J955" s="25">
        <v>4.950004950005E-3</v>
      </c>
      <c r="N955" s="25">
        <v>4.950004950005E-3</v>
      </c>
      <c r="T955" s="39">
        <v>404</v>
      </c>
      <c r="V955" s="35">
        <v>40404</v>
      </c>
      <c r="W955" s="40">
        <v>9.9995049995050007E-3</v>
      </c>
    </row>
    <row r="956" spans="1:23" x14ac:dyDescent="0.2">
      <c r="A956" s="14" t="s">
        <v>441</v>
      </c>
      <c r="B956" s="14" t="s">
        <v>443</v>
      </c>
      <c r="C956" s="36" t="s">
        <v>236</v>
      </c>
      <c r="D956" s="37">
        <v>8</v>
      </c>
      <c r="E956" s="37">
        <v>19</v>
      </c>
      <c r="F956">
        <v>24506.66</v>
      </c>
      <c r="G956">
        <f>F956-Dashboard!$B$3</f>
        <v>24488.438249999999</v>
      </c>
      <c r="H956">
        <f>2^(LOG(F956/Dashboard!$C$3,2)/LOG(Dashboard!$D$3/Dashboard!$C$3,2))-1</f>
        <v>0.19353746234432845</v>
      </c>
      <c r="I956" s="24" t="s">
        <v>65</v>
      </c>
      <c r="J956" s="25">
        <v>4.950004950005E-3</v>
      </c>
      <c r="N956" s="25">
        <v>4.950004950005E-3</v>
      </c>
      <c r="T956" s="39">
        <v>404</v>
      </c>
      <c r="V956" s="35">
        <v>40404</v>
      </c>
      <c r="W956" s="40">
        <v>9.9995049995050007E-3</v>
      </c>
    </row>
    <row r="957" spans="1:23" x14ac:dyDescent="0.2">
      <c r="A957" s="14" t="s">
        <v>441</v>
      </c>
      <c r="B957" s="14" t="s">
        <v>443</v>
      </c>
      <c r="C957" s="36" t="s">
        <v>237</v>
      </c>
      <c r="D957" s="37">
        <v>8</v>
      </c>
      <c r="E957" s="37">
        <v>20</v>
      </c>
      <c r="F957">
        <v>25738.69</v>
      </c>
      <c r="G957">
        <f>F957-Dashboard!$B$3</f>
        <v>25720.468249999998</v>
      </c>
      <c r="H957">
        <f>2^(LOG(F957/Dashboard!$C$3,2)/LOG(Dashboard!$D$3/Dashboard!$C$3,2))-1</f>
        <v>0.2381170185439283</v>
      </c>
      <c r="I957" s="26" t="s">
        <v>68</v>
      </c>
      <c r="J957" s="27">
        <v>4.950004950005E-3</v>
      </c>
      <c r="O957" s="27">
        <v>4.950004950005E-3</v>
      </c>
      <c r="T957" s="39">
        <v>404</v>
      </c>
      <c r="V957" s="35">
        <v>40404</v>
      </c>
      <c r="W957" s="40">
        <v>9.9995049995050007E-3</v>
      </c>
    </row>
    <row r="958" spans="1:23" x14ac:dyDescent="0.2">
      <c r="A958" s="14" t="s">
        <v>441</v>
      </c>
      <c r="B958" s="14" t="s">
        <v>443</v>
      </c>
      <c r="C958" s="36" t="s">
        <v>238</v>
      </c>
      <c r="D958" s="37">
        <v>8</v>
      </c>
      <c r="E958" s="37">
        <v>21</v>
      </c>
      <c r="F958">
        <v>22362.36</v>
      </c>
      <c r="G958">
        <f>F958-Dashboard!$B$3</f>
        <v>22344.13825</v>
      </c>
      <c r="H958">
        <f>2^(LOG(F958/Dashboard!$C$3,2)/LOG(Dashboard!$D$3/Dashboard!$C$3,2))-1</f>
        <v>0.11456800856003624</v>
      </c>
      <c r="I958" s="26" t="s">
        <v>68</v>
      </c>
      <c r="J958" s="27">
        <v>4.950004950005E-3</v>
      </c>
      <c r="O958" s="27">
        <v>4.950004950005E-3</v>
      </c>
      <c r="T958" s="39">
        <v>404</v>
      </c>
      <c r="V958" s="35">
        <v>40404</v>
      </c>
      <c r="W958" s="40">
        <v>9.9995049995050007E-3</v>
      </c>
    </row>
    <row r="959" spans="1:23" x14ac:dyDescent="0.2">
      <c r="A959" s="14" t="s">
        <v>441</v>
      </c>
      <c r="B959" s="14" t="s">
        <v>443</v>
      </c>
      <c r="C959" s="36" t="s">
        <v>239</v>
      </c>
      <c r="D959" s="37">
        <v>8</v>
      </c>
      <c r="E959" s="37">
        <v>22</v>
      </c>
      <c r="F959">
        <v>3898.306</v>
      </c>
      <c r="G959">
        <f>F959-Dashboard!$B$3</f>
        <v>3880.0842499999999</v>
      </c>
      <c r="H959">
        <f>2^(LOG(F959/Dashboard!$C$3,2)/LOG(Dashboard!$D$3/Dashboard!$C$3,2))-1</f>
        <v>-0.69804305810708267</v>
      </c>
      <c r="I959" s="14" t="s">
        <v>71</v>
      </c>
      <c r="N959" s="25">
        <v>0.17325017325020001</v>
      </c>
      <c r="O959" s="27">
        <v>0.17325017325020001</v>
      </c>
      <c r="S959" s="28">
        <v>4.950004950005E-3</v>
      </c>
      <c r="T959" s="39">
        <v>402.4</v>
      </c>
      <c r="V959" s="35">
        <v>40404</v>
      </c>
      <c r="W959" s="40">
        <v>9.9945549945550001E-3</v>
      </c>
    </row>
    <row r="960" spans="1:23" x14ac:dyDescent="0.2">
      <c r="A960" s="14" t="s">
        <v>441</v>
      </c>
      <c r="B960" s="14" t="s">
        <v>443</v>
      </c>
      <c r="C960" s="36" t="s">
        <v>240</v>
      </c>
      <c r="D960" s="37">
        <v>8</v>
      </c>
      <c r="E960" s="37">
        <v>23</v>
      </c>
      <c r="F960">
        <v>5167.9589999999998</v>
      </c>
      <c r="G960">
        <f>F960-Dashboard!$B$3</f>
        <v>5149.7372500000001</v>
      </c>
      <c r="H960">
        <f>2^(LOG(F960/Dashboard!$C$3,2)/LOG(Dashboard!$D$3/Dashboard!$C$3,2))-1</f>
        <v>-0.62719333471914429</v>
      </c>
      <c r="I960" s="14" t="s">
        <v>71</v>
      </c>
      <c r="N960" s="25">
        <v>0.17325017325020001</v>
      </c>
      <c r="O960" s="27">
        <v>0.17325017325020001</v>
      </c>
      <c r="S960" s="28">
        <v>4.950004950005E-3</v>
      </c>
      <c r="T960" s="39">
        <v>402.4</v>
      </c>
      <c r="V960" s="35">
        <v>40404</v>
      </c>
      <c r="W960" s="40">
        <v>9.9945549945550001E-3</v>
      </c>
    </row>
    <row r="961" spans="1:23" x14ac:dyDescent="0.2">
      <c r="A961" s="14" t="s">
        <v>441</v>
      </c>
      <c r="B961" s="14" t="s">
        <v>443</v>
      </c>
      <c r="C961" s="36" t="s">
        <v>241</v>
      </c>
      <c r="D961" s="37">
        <v>8</v>
      </c>
      <c r="E961" s="37">
        <v>24</v>
      </c>
      <c r="F961">
        <v>18.809999999999999</v>
      </c>
      <c r="G961">
        <f>F961-Dashboard!$B$3</f>
        <v>0.58824999999999861</v>
      </c>
      <c r="H961">
        <f>2^(LOG(F961/Dashboard!$C$3,2)/LOG(Dashboard!$D$3/Dashboard!$C$3,2))-1</f>
        <v>-0.99440066896908308</v>
      </c>
      <c r="I961" s="14" t="s">
        <v>445</v>
      </c>
    </row>
    <row r="962" spans="1:23" x14ac:dyDescent="0.2">
      <c r="A962" s="14" t="s">
        <v>441</v>
      </c>
      <c r="B962" s="14" t="s">
        <v>443</v>
      </c>
      <c r="C962" s="36" t="s">
        <v>242</v>
      </c>
      <c r="D962" s="37">
        <v>9</v>
      </c>
      <c r="E962" s="37">
        <v>1</v>
      </c>
      <c r="F962">
        <v>7103.0039999999999</v>
      </c>
      <c r="G962">
        <f>F962-Dashboard!$B$3</f>
        <v>7084.7822500000002</v>
      </c>
      <c r="H962">
        <f>2^(LOG(F962/Dashboard!$C$3,2)/LOG(Dashboard!$D$3/Dashboard!$C$3,2))-1</f>
        <v>-0.52712690194524936</v>
      </c>
      <c r="I962" s="14" t="s">
        <v>55</v>
      </c>
      <c r="N962" s="25">
        <v>19.998019998019998</v>
      </c>
      <c r="O962" s="27">
        <v>19.998019998019998</v>
      </c>
      <c r="T962" s="39">
        <v>242.4</v>
      </c>
      <c r="V962" s="35">
        <v>40404</v>
      </c>
      <c r="W962" s="40">
        <v>9.9990099990099994E-3</v>
      </c>
    </row>
    <row r="963" spans="1:23" x14ac:dyDescent="0.2">
      <c r="A963" s="14" t="s">
        <v>441</v>
      </c>
      <c r="B963" s="14" t="s">
        <v>443</v>
      </c>
      <c r="C963" s="36" t="s">
        <v>243</v>
      </c>
      <c r="D963" s="37">
        <v>9</v>
      </c>
      <c r="E963" s="37">
        <v>2</v>
      </c>
      <c r="F963">
        <v>5396.0259999999998</v>
      </c>
      <c r="G963">
        <f>F963-Dashboard!$B$3</f>
        <v>5377.8042500000001</v>
      </c>
      <c r="H963">
        <f>2^(LOG(F963/Dashboard!$C$3,2)/LOG(Dashboard!$D$3/Dashboard!$C$3,2))-1</f>
        <v>-0.61496083041352301</v>
      </c>
      <c r="I963" s="14" t="s">
        <v>55</v>
      </c>
      <c r="N963" s="25">
        <v>19.998019998019998</v>
      </c>
      <c r="O963" s="27">
        <v>19.998019998019998</v>
      </c>
      <c r="T963" s="39">
        <v>242.4</v>
      </c>
      <c r="V963" s="35">
        <v>40404</v>
      </c>
      <c r="W963" s="40">
        <v>9.9990099990099994E-3</v>
      </c>
    </row>
    <row r="964" spans="1:23" x14ac:dyDescent="0.2">
      <c r="A964" s="14" t="s">
        <v>441</v>
      </c>
      <c r="B964" s="14" t="s">
        <v>443</v>
      </c>
      <c r="C964" s="36" t="s">
        <v>244</v>
      </c>
      <c r="D964" s="37">
        <v>9</v>
      </c>
      <c r="E964" s="37">
        <v>3</v>
      </c>
      <c r="F964">
        <v>169.28700000000001</v>
      </c>
      <c r="G964">
        <f>F964-Dashboard!$B$3</f>
        <v>151.06524999999999</v>
      </c>
      <c r="H964">
        <f>2^(LOG(F964/Dashboard!$C$3,2)/LOG(Dashboard!$D$3/Dashboard!$C$3,2))-1</f>
        <v>-0.97105834479869235</v>
      </c>
      <c r="I964" s="14" t="s">
        <v>55</v>
      </c>
      <c r="N964" s="25">
        <v>19.998019998019998</v>
      </c>
      <c r="P964" s="29">
        <v>19.998019998019998</v>
      </c>
      <c r="T964" s="39">
        <v>242.4</v>
      </c>
      <c r="V964" s="35">
        <v>40404</v>
      </c>
      <c r="W964" s="40">
        <v>9.9990099990099994E-3</v>
      </c>
    </row>
    <row r="965" spans="1:23" x14ac:dyDescent="0.2">
      <c r="A965" s="14" t="s">
        <v>441</v>
      </c>
      <c r="B965" s="14" t="s">
        <v>443</v>
      </c>
      <c r="C965" s="36" t="s">
        <v>245</v>
      </c>
      <c r="D965" s="37">
        <v>9</v>
      </c>
      <c r="E965" s="37">
        <v>4</v>
      </c>
      <c r="F965">
        <v>171.63800000000001</v>
      </c>
      <c r="G965">
        <f>F965-Dashboard!$B$3</f>
        <v>153.41624999999999</v>
      </c>
      <c r="H965">
        <f>2^(LOG(F965/Dashboard!$C$3,2)/LOG(Dashboard!$D$3/Dashboard!$C$3,2))-1</f>
        <v>-0.97075838363971645</v>
      </c>
      <c r="I965" s="14" t="s">
        <v>55</v>
      </c>
      <c r="N965" s="25">
        <v>19.998019998019998</v>
      </c>
      <c r="P965" s="29">
        <v>19.998019998019998</v>
      </c>
      <c r="T965" s="39">
        <v>242.4</v>
      </c>
      <c r="V965" s="35">
        <v>40404</v>
      </c>
      <c r="W965" s="40">
        <v>9.9990099990099994E-3</v>
      </c>
    </row>
    <row r="966" spans="1:23" x14ac:dyDescent="0.2">
      <c r="A966" s="14" t="s">
        <v>441</v>
      </c>
      <c r="B966" s="14" t="s">
        <v>443</v>
      </c>
      <c r="C966" s="36" t="s">
        <v>246</v>
      </c>
      <c r="D966" s="37">
        <v>9</v>
      </c>
      <c r="E966" s="37">
        <v>5</v>
      </c>
      <c r="F966">
        <v>4168.6949999999997</v>
      </c>
      <c r="G966">
        <f>F966-Dashboard!$B$3</f>
        <v>4150.47325</v>
      </c>
      <c r="H966">
        <f>2^(LOG(F966/Dashboard!$C$3,2)/LOG(Dashboard!$D$3/Dashboard!$C$3,2))-1</f>
        <v>-0.68251858629412165</v>
      </c>
      <c r="I966" s="30" t="s">
        <v>247</v>
      </c>
      <c r="J966" s="29">
        <v>19.998019998019998</v>
      </c>
      <c r="P966" s="29">
        <v>19.998019998019998</v>
      </c>
      <c r="T966" s="39">
        <v>323.2</v>
      </c>
      <c r="V966" s="35">
        <v>40404</v>
      </c>
      <c r="W966" s="40">
        <v>9.9990099990099994E-3</v>
      </c>
    </row>
    <row r="967" spans="1:23" x14ac:dyDescent="0.2">
      <c r="A967" s="14" t="s">
        <v>441</v>
      </c>
      <c r="B967" s="14" t="s">
        <v>443</v>
      </c>
      <c r="C967" s="36" t="s">
        <v>248</v>
      </c>
      <c r="D967" s="37">
        <v>9</v>
      </c>
      <c r="E967" s="37">
        <v>6</v>
      </c>
      <c r="F967">
        <v>4638.9369999999999</v>
      </c>
      <c r="G967">
        <f>F967-Dashboard!$B$3</f>
        <v>4620.7152500000002</v>
      </c>
      <c r="H967">
        <f>2^(LOG(F967/Dashboard!$C$3,2)/LOG(Dashboard!$D$3/Dashboard!$C$3,2))-1</f>
        <v>-0.65610906467544428</v>
      </c>
      <c r="I967" s="30" t="s">
        <v>247</v>
      </c>
      <c r="J967" s="29">
        <v>19.998019998019998</v>
      </c>
      <c r="P967" s="29">
        <v>19.998019998019998</v>
      </c>
      <c r="T967" s="39">
        <v>323.2</v>
      </c>
      <c r="V967" s="35">
        <v>40404</v>
      </c>
      <c r="W967" s="40">
        <v>9.9990099990099994E-3</v>
      </c>
    </row>
    <row r="968" spans="1:23" x14ac:dyDescent="0.2">
      <c r="A968" s="14" t="s">
        <v>441</v>
      </c>
      <c r="B968" s="14" t="s">
        <v>443</v>
      </c>
      <c r="C968" s="36" t="s">
        <v>249</v>
      </c>
      <c r="D968" s="37">
        <v>9</v>
      </c>
      <c r="E968" s="37">
        <v>7</v>
      </c>
      <c r="F968">
        <v>1062.7470000000001</v>
      </c>
      <c r="G968">
        <f>F968-Dashboard!$B$3</f>
        <v>1044.5252500000001</v>
      </c>
      <c r="H968">
        <f>2^(LOG(F968/Dashboard!$C$3,2)/LOG(Dashboard!$D$3/Dashboard!$C$3,2))-1</f>
        <v>-0.88572153308883261</v>
      </c>
      <c r="I968" s="14" t="s">
        <v>55</v>
      </c>
      <c r="O968" s="27">
        <v>19.998019998019998</v>
      </c>
      <c r="P968" s="29">
        <v>19.998019998019998</v>
      </c>
      <c r="T968" s="39">
        <v>242.4</v>
      </c>
      <c r="V968" s="35">
        <v>40404</v>
      </c>
      <c r="W968" s="40">
        <v>9.9990099990099994E-3</v>
      </c>
    </row>
    <row r="969" spans="1:23" x14ac:dyDescent="0.2">
      <c r="A969" s="14" t="s">
        <v>441</v>
      </c>
      <c r="B969" s="14" t="s">
        <v>443</v>
      </c>
      <c r="C969" s="36" t="s">
        <v>250</v>
      </c>
      <c r="D969" s="37">
        <v>9</v>
      </c>
      <c r="E969" s="37">
        <v>8</v>
      </c>
      <c r="F969">
        <v>568.99300000000005</v>
      </c>
      <c r="G969">
        <f>F969-Dashboard!$B$3</f>
        <v>550.77125000000001</v>
      </c>
      <c r="H969">
        <f>2^(LOG(F969/Dashboard!$C$3,2)/LOG(Dashboard!$D$3/Dashboard!$C$3,2))-1</f>
        <v>-0.92836537447238676</v>
      </c>
      <c r="I969" s="14" t="s">
        <v>55</v>
      </c>
      <c r="O969" s="27">
        <v>19.998019998019998</v>
      </c>
      <c r="P969" s="29">
        <v>19.998019998019998</v>
      </c>
      <c r="T969" s="39">
        <v>242.4</v>
      </c>
      <c r="V969" s="35">
        <v>40404</v>
      </c>
      <c r="W969" s="40">
        <v>9.9990099990099994E-3</v>
      </c>
    </row>
    <row r="970" spans="1:23" x14ac:dyDescent="0.2">
      <c r="A970" s="14" t="s">
        <v>441</v>
      </c>
      <c r="B970" s="14" t="s">
        <v>443</v>
      </c>
      <c r="C970" s="36" t="s">
        <v>251</v>
      </c>
      <c r="D970" s="37">
        <v>9</v>
      </c>
      <c r="E970" s="37">
        <v>9</v>
      </c>
      <c r="F970">
        <v>5515.9380000000001</v>
      </c>
      <c r="G970">
        <f>F970-Dashboard!$B$3</f>
        <v>5497.7162500000004</v>
      </c>
      <c r="H970">
        <f>2^(LOG(F970/Dashboard!$C$3,2)/LOG(Dashboard!$D$3/Dashboard!$C$3,2))-1</f>
        <v>-0.60858179339488605</v>
      </c>
      <c r="I970" s="31" t="s">
        <v>252</v>
      </c>
      <c r="J970" s="32">
        <v>19.998019998019998</v>
      </c>
      <c r="Q970" s="32">
        <v>19.998019998019998</v>
      </c>
      <c r="T970" s="39">
        <v>323.2</v>
      </c>
      <c r="V970" s="35">
        <v>40404</v>
      </c>
      <c r="W970" s="40">
        <v>9.9990099990099994E-3</v>
      </c>
    </row>
    <row r="971" spans="1:23" x14ac:dyDescent="0.2">
      <c r="A971" s="14" t="s">
        <v>441</v>
      </c>
      <c r="B971" s="14" t="s">
        <v>443</v>
      </c>
      <c r="C971" s="36" t="s">
        <v>253</v>
      </c>
      <c r="D971" s="37">
        <v>9</v>
      </c>
      <c r="E971" s="37">
        <v>10</v>
      </c>
      <c r="F971">
        <v>5475.9669999999996</v>
      </c>
      <c r="G971">
        <f>F971-Dashboard!$B$3</f>
        <v>5457.7452499999999</v>
      </c>
      <c r="H971">
        <f>2^(LOG(F971/Dashboard!$C$3,2)/LOG(Dashboard!$D$3/Dashboard!$C$3,2))-1</f>
        <v>-0.61070423091595383</v>
      </c>
      <c r="I971" s="31" t="s">
        <v>252</v>
      </c>
      <c r="J971" s="32">
        <v>19.998019998019998</v>
      </c>
      <c r="Q971" s="32">
        <v>19.998019998019998</v>
      </c>
      <c r="T971" s="39">
        <v>323.2</v>
      </c>
      <c r="V971" s="35">
        <v>40404</v>
      </c>
      <c r="W971" s="40">
        <v>9.9990099990099994E-3</v>
      </c>
    </row>
    <row r="972" spans="1:23" x14ac:dyDescent="0.2">
      <c r="A972" s="14" t="s">
        <v>441</v>
      </c>
      <c r="B972" s="14" t="s">
        <v>443</v>
      </c>
      <c r="C972" s="36" t="s">
        <v>254</v>
      </c>
      <c r="D972" s="37">
        <v>9</v>
      </c>
      <c r="E972" s="37">
        <v>11</v>
      </c>
      <c r="F972">
        <v>75.239000000000004</v>
      </c>
      <c r="G972">
        <f>F972-Dashboard!$B$3</f>
        <v>57.017250000000004</v>
      </c>
      <c r="H972">
        <f>2^(LOG(F972/Dashboard!$C$3,2)/LOG(Dashboard!$D$3/Dashboard!$C$3,2))-1</f>
        <v>-0.98421543265215505</v>
      </c>
      <c r="I972" s="14" t="s">
        <v>55</v>
      </c>
      <c r="M972" s="21">
        <v>1.999801999802</v>
      </c>
      <c r="Q972" s="32">
        <v>19.998019998019998</v>
      </c>
      <c r="T972" s="39">
        <v>282.8</v>
      </c>
      <c r="V972" s="35">
        <v>40404</v>
      </c>
      <c r="W972" s="40">
        <v>9.9990099990099994E-3</v>
      </c>
    </row>
    <row r="973" spans="1:23" x14ac:dyDescent="0.2">
      <c r="A973" s="14" t="s">
        <v>441</v>
      </c>
      <c r="B973" s="14" t="s">
        <v>443</v>
      </c>
      <c r="C973" s="36" t="s">
        <v>255</v>
      </c>
      <c r="D973" s="37">
        <v>9</v>
      </c>
      <c r="E973" s="37">
        <v>12</v>
      </c>
      <c r="F973">
        <v>94.048000000000002</v>
      </c>
      <c r="G973">
        <f>F973-Dashboard!$B$3</f>
        <v>75.826250000000002</v>
      </c>
      <c r="H973">
        <f>2^(LOG(F973/Dashboard!$C$3,2)/LOG(Dashboard!$D$3/Dashboard!$C$3,2))-1</f>
        <v>-0.98134994364315575</v>
      </c>
      <c r="I973" s="14" t="s">
        <v>55</v>
      </c>
      <c r="M973" s="21">
        <v>1.999801999802</v>
      </c>
      <c r="Q973" s="32">
        <v>19.998019998019998</v>
      </c>
      <c r="T973" s="39">
        <v>282.8</v>
      </c>
      <c r="V973" s="35">
        <v>40404</v>
      </c>
      <c r="W973" s="40">
        <v>9.9990099990099994E-3</v>
      </c>
    </row>
    <row r="974" spans="1:23" x14ac:dyDescent="0.2">
      <c r="A974" s="14" t="s">
        <v>441</v>
      </c>
      <c r="B974" s="14" t="s">
        <v>443</v>
      </c>
      <c r="C974" s="36" t="s">
        <v>256</v>
      </c>
      <c r="D974" s="37">
        <v>9</v>
      </c>
      <c r="E974" s="37">
        <v>13</v>
      </c>
      <c r="F974">
        <v>197.50200000000001</v>
      </c>
      <c r="G974">
        <f>F974-Dashboard!$B$3</f>
        <v>179.28025000000002</v>
      </c>
      <c r="H974">
        <f>2^(LOG(F974/Dashboard!$C$3,2)/LOG(Dashboard!$D$3/Dashboard!$C$3,2))-1</f>
        <v>-0.9675231651710261</v>
      </c>
      <c r="I974" s="14" t="s">
        <v>55</v>
      </c>
      <c r="K974" s="17">
        <v>1000.005</v>
      </c>
      <c r="Q974" s="32">
        <v>19.9512</v>
      </c>
      <c r="V974" s="35">
        <v>40899.795501020002</v>
      </c>
      <c r="W974" s="40">
        <v>2.1995219999999999E-2</v>
      </c>
    </row>
    <row r="975" spans="1:23" x14ac:dyDescent="0.2">
      <c r="A975" s="14" t="s">
        <v>441</v>
      </c>
      <c r="B975" s="14" t="s">
        <v>443</v>
      </c>
      <c r="C975" s="36" t="s">
        <v>257</v>
      </c>
      <c r="D975" s="37">
        <v>9</v>
      </c>
      <c r="E975" s="37">
        <v>14</v>
      </c>
      <c r="F975">
        <v>258.63299999999998</v>
      </c>
      <c r="G975">
        <f>F975-Dashboard!$B$3</f>
        <v>240.41125</v>
      </c>
      <c r="H975">
        <f>2^(LOG(F975/Dashboard!$C$3,2)/LOG(Dashboard!$D$3/Dashboard!$C$3,2))-1</f>
        <v>-0.96026921802097132</v>
      </c>
      <c r="I975" s="14" t="s">
        <v>55</v>
      </c>
      <c r="K975" s="17">
        <v>1000.005</v>
      </c>
      <c r="Q975" s="32">
        <v>19.9512</v>
      </c>
      <c r="V975" s="35">
        <v>40899.795501020002</v>
      </c>
      <c r="W975" s="40">
        <v>2.1995219999999999E-2</v>
      </c>
    </row>
    <row r="976" spans="1:23" x14ac:dyDescent="0.2">
      <c r="A976" s="14" t="s">
        <v>441</v>
      </c>
      <c r="B976" s="14" t="s">
        <v>443</v>
      </c>
      <c r="C976" s="36" t="s">
        <v>258</v>
      </c>
      <c r="D976" s="37">
        <v>9</v>
      </c>
      <c r="E976" s="37">
        <v>15</v>
      </c>
      <c r="F976">
        <v>155.18</v>
      </c>
      <c r="G976">
        <f>F976-Dashboard!$B$3</f>
        <v>136.95825000000002</v>
      </c>
      <c r="H976">
        <f>2^(LOG(F976/Dashboard!$C$3,2)/LOG(Dashboard!$D$3/Dashboard!$C$3,2))-1</f>
        <v>-0.97288103505769608</v>
      </c>
      <c r="I976" s="22" t="s">
        <v>60</v>
      </c>
      <c r="J976" s="23">
        <v>19.998019998019998</v>
      </c>
      <c r="R976" s="23">
        <v>19.998019998019998</v>
      </c>
      <c r="T976" s="39">
        <v>323.2</v>
      </c>
      <c r="V976" s="35">
        <v>40404</v>
      </c>
      <c r="W976" s="40">
        <v>9.9990099990099994E-3</v>
      </c>
    </row>
    <row r="977" spans="1:23" x14ac:dyDescent="0.2">
      <c r="A977" s="14" t="s">
        <v>441</v>
      </c>
      <c r="B977" s="14" t="s">
        <v>443</v>
      </c>
      <c r="C977" s="36" t="s">
        <v>259</v>
      </c>
      <c r="D977" s="37">
        <v>9</v>
      </c>
      <c r="E977" s="37">
        <v>16</v>
      </c>
      <c r="F977">
        <v>150.477</v>
      </c>
      <c r="G977">
        <f>F977-Dashboard!$B$3</f>
        <v>132.25524999999999</v>
      </c>
      <c r="H977">
        <f>2^(LOG(F977/Dashboard!$C$3,2)/LOG(Dashboard!$D$3/Dashboard!$C$3,2))-1</f>
        <v>-0.97349785951158008</v>
      </c>
      <c r="I977" s="22" t="s">
        <v>60</v>
      </c>
      <c r="J977" s="23">
        <v>19.998019998019998</v>
      </c>
      <c r="R977" s="23">
        <v>19.998019998019998</v>
      </c>
      <c r="T977" s="39">
        <v>323.2</v>
      </c>
      <c r="V977" s="35">
        <v>40404</v>
      </c>
      <c r="W977" s="40">
        <v>9.9990099990099994E-3</v>
      </c>
    </row>
    <row r="978" spans="1:23" x14ac:dyDescent="0.2">
      <c r="A978" s="14" t="s">
        <v>441</v>
      </c>
      <c r="B978" s="14" t="s">
        <v>443</v>
      </c>
      <c r="C978" s="36" t="s">
        <v>260</v>
      </c>
      <c r="D978" s="37">
        <v>9</v>
      </c>
      <c r="E978" s="37">
        <v>17</v>
      </c>
      <c r="F978">
        <v>110.50700000000001</v>
      </c>
      <c r="G978">
        <f>F978-Dashboard!$B$3</f>
        <v>92.285250000000005</v>
      </c>
      <c r="H978">
        <f>2^(LOG(F978/Dashboard!$C$3,2)/LOG(Dashboard!$D$3/Dashboard!$C$3,2))-1</f>
        <v>-0.97896016575627076</v>
      </c>
      <c r="I978" s="14" t="s">
        <v>55</v>
      </c>
      <c r="P978" s="29">
        <v>19.998019998019998</v>
      </c>
      <c r="R978" s="23">
        <v>19.998019998019998</v>
      </c>
      <c r="T978" s="39">
        <v>242.4</v>
      </c>
      <c r="V978" s="35">
        <v>40404</v>
      </c>
      <c r="W978" s="40">
        <v>9.9990099990099994E-3</v>
      </c>
    </row>
    <row r="979" spans="1:23" x14ac:dyDescent="0.2">
      <c r="A979" s="14" t="s">
        <v>441</v>
      </c>
      <c r="B979" s="14" t="s">
        <v>443</v>
      </c>
      <c r="C979" s="36" t="s">
        <v>261</v>
      </c>
      <c r="D979" s="37">
        <v>9</v>
      </c>
      <c r="E979" s="37">
        <v>18</v>
      </c>
      <c r="F979">
        <v>37.619</v>
      </c>
      <c r="G979">
        <f>F979-Dashboard!$B$3</f>
        <v>19.39725</v>
      </c>
      <c r="H979">
        <f>2^(LOG(F979/Dashboard!$C$3,2)/LOG(Dashboard!$D$3/Dashboard!$C$3,2))-1</f>
        <v>-0.9905989158508729</v>
      </c>
      <c r="I979" s="14" t="s">
        <v>55</v>
      </c>
      <c r="P979" s="29">
        <v>19.998019998019998</v>
      </c>
      <c r="R979" s="23">
        <v>19.998019998019998</v>
      </c>
      <c r="T979" s="39">
        <v>242.4</v>
      </c>
      <c r="V979" s="35">
        <v>40404</v>
      </c>
      <c r="W979" s="40">
        <v>9.9990099990099994E-3</v>
      </c>
    </row>
    <row r="980" spans="1:23" x14ac:dyDescent="0.2">
      <c r="A980" s="14" t="s">
        <v>441</v>
      </c>
      <c r="B980" s="14" t="s">
        <v>443</v>
      </c>
      <c r="C980" s="36" t="s">
        <v>262</v>
      </c>
      <c r="D980" s="37">
        <v>9</v>
      </c>
      <c r="E980" s="37">
        <v>19</v>
      </c>
      <c r="F980">
        <v>63.482999999999997</v>
      </c>
      <c r="G980">
        <f>F980-Dashboard!$B$3</f>
        <v>45.261249999999997</v>
      </c>
      <c r="H980">
        <f>2^(LOG(F980/Dashboard!$C$3,2)/LOG(Dashboard!$D$3/Dashboard!$C$3,2))-1</f>
        <v>-0.98609821749557935</v>
      </c>
      <c r="I980" s="14" t="s">
        <v>55</v>
      </c>
      <c r="R980" s="23">
        <v>19.998019998019998</v>
      </c>
      <c r="S980" s="28">
        <v>19.998019998019998</v>
      </c>
      <c r="T980" s="39">
        <v>242.4</v>
      </c>
      <c r="V980" s="35">
        <v>40404</v>
      </c>
      <c r="W980" s="40">
        <v>9.9990099990099994E-3</v>
      </c>
    </row>
    <row r="981" spans="1:23" x14ac:dyDescent="0.2">
      <c r="A981" s="14" t="s">
        <v>441</v>
      </c>
      <c r="B981" s="14" t="s">
        <v>443</v>
      </c>
      <c r="C981" s="36" t="s">
        <v>263</v>
      </c>
      <c r="D981" s="37">
        <v>9</v>
      </c>
      <c r="E981" s="37">
        <v>20</v>
      </c>
      <c r="F981">
        <v>68.185000000000002</v>
      </c>
      <c r="G981">
        <f>F981-Dashboard!$B$3</f>
        <v>49.963250000000002</v>
      </c>
      <c r="H981">
        <f>2^(LOG(F981/Dashboard!$C$3,2)/LOG(Dashboard!$D$3/Dashboard!$C$3,2))-1</f>
        <v>-0.98533542071559388</v>
      </c>
      <c r="I981" s="14" t="s">
        <v>55</v>
      </c>
      <c r="R981" s="23">
        <v>19.998019998019998</v>
      </c>
      <c r="S981" s="28">
        <v>19.998019998019998</v>
      </c>
      <c r="T981" s="39">
        <v>242.4</v>
      </c>
      <c r="V981" s="35">
        <v>40404</v>
      </c>
      <c r="W981" s="40">
        <v>9.9990099990099994E-3</v>
      </c>
    </row>
    <row r="982" spans="1:23" x14ac:dyDescent="0.2">
      <c r="A982" s="14" t="s">
        <v>441</v>
      </c>
      <c r="B982" s="14" t="s">
        <v>443</v>
      </c>
      <c r="C982" s="36" t="s">
        <v>264</v>
      </c>
      <c r="D982" s="37">
        <v>9</v>
      </c>
      <c r="E982" s="37">
        <v>21</v>
      </c>
      <c r="F982">
        <v>858.19200000000001</v>
      </c>
      <c r="G982">
        <f>F982-Dashboard!$B$3</f>
        <v>839.97024999999996</v>
      </c>
      <c r="H982">
        <f>2^(LOG(F982/Dashboard!$C$3,2)/LOG(Dashboard!$D$3/Dashboard!$C$3,2))-1</f>
        <v>-0.90260132675030169</v>
      </c>
      <c r="I982" s="33" t="s">
        <v>265</v>
      </c>
      <c r="J982" s="28">
        <v>19.998019998019998</v>
      </c>
      <c r="S982" s="28">
        <v>19.998019998019998</v>
      </c>
      <c r="T982" s="39">
        <v>323.2</v>
      </c>
      <c r="V982" s="35">
        <v>40404</v>
      </c>
      <c r="W982" s="40">
        <v>9.9990099990099994E-3</v>
      </c>
    </row>
    <row r="983" spans="1:23" x14ac:dyDescent="0.2">
      <c r="A983" s="14" t="s">
        <v>441</v>
      </c>
      <c r="B983" s="14" t="s">
        <v>443</v>
      </c>
      <c r="C983" s="36" t="s">
        <v>266</v>
      </c>
      <c r="D983" s="37">
        <v>9</v>
      </c>
      <c r="E983" s="37">
        <v>22</v>
      </c>
      <c r="F983">
        <v>531.37300000000005</v>
      </c>
      <c r="G983">
        <f>F983-Dashboard!$B$3</f>
        <v>513.15125</v>
      </c>
      <c r="H983">
        <f>2^(LOG(F983/Dashboard!$C$3,2)/LOG(Dashboard!$D$3/Dashboard!$C$3,2))-1</f>
        <v>-0.93193659480265412</v>
      </c>
      <c r="I983" s="33" t="s">
        <v>265</v>
      </c>
      <c r="J983" s="28">
        <v>19.998019998019998</v>
      </c>
      <c r="S983" s="28">
        <v>19.998019998019998</v>
      </c>
      <c r="T983" s="39">
        <v>323.2</v>
      </c>
      <c r="V983" s="35">
        <v>40404</v>
      </c>
      <c r="W983" s="40">
        <v>9.9990099990099994E-3</v>
      </c>
    </row>
    <row r="984" spans="1:23" x14ac:dyDescent="0.2">
      <c r="A984" s="14" t="s">
        <v>441</v>
      </c>
      <c r="B984" s="14" t="s">
        <v>443</v>
      </c>
      <c r="C984" s="36" t="s">
        <v>267</v>
      </c>
      <c r="D984" s="37">
        <v>9</v>
      </c>
      <c r="E984" s="37">
        <v>23</v>
      </c>
      <c r="F984">
        <v>35.268000000000001</v>
      </c>
      <c r="G984">
        <f>F984-Dashboard!$B$3</f>
        <v>17.046250000000001</v>
      </c>
      <c r="H984">
        <f>2^(LOG(F984/Dashboard!$C$3,2)/LOG(Dashboard!$D$3/Dashboard!$C$3,2))-1</f>
        <v>-0.99104170509970191</v>
      </c>
      <c r="I984" s="14" t="s">
        <v>55</v>
      </c>
      <c r="P984" s="29">
        <v>19.998019998019998</v>
      </c>
      <c r="S984" s="28">
        <v>19.998019998019998</v>
      </c>
      <c r="T984" s="39">
        <v>242.4</v>
      </c>
      <c r="V984" s="35">
        <v>40404</v>
      </c>
      <c r="W984" s="40">
        <v>9.9990099990099994E-3</v>
      </c>
    </row>
    <row r="985" spans="1:23" x14ac:dyDescent="0.2">
      <c r="A985" s="14" t="s">
        <v>441</v>
      </c>
      <c r="B985" s="14" t="s">
        <v>443</v>
      </c>
      <c r="C985" s="36" t="s">
        <v>268</v>
      </c>
      <c r="D985" s="37">
        <v>9</v>
      </c>
      <c r="E985" s="37">
        <v>24</v>
      </c>
      <c r="F985">
        <v>11.756</v>
      </c>
      <c r="G985">
        <f>F985-Dashboard!$B$3</f>
        <v>-6.4657499999999999</v>
      </c>
      <c r="H985">
        <f>2^(LOG(F985/Dashboard!$C$3,2)/LOG(Dashboard!$D$3/Dashboard!$C$3,2))-1</f>
        <v>-0.99605970382272846</v>
      </c>
      <c r="I985" s="14" t="s">
        <v>55</v>
      </c>
      <c r="P985" s="29">
        <v>19.998019998019998</v>
      </c>
      <c r="S985" s="28">
        <v>19.998019998019998</v>
      </c>
      <c r="T985" s="39">
        <v>242.4</v>
      </c>
      <c r="V985" s="35">
        <v>40404</v>
      </c>
      <c r="W985" s="40">
        <v>9.9990099990099994E-3</v>
      </c>
    </row>
    <row r="986" spans="1:23" x14ac:dyDescent="0.2">
      <c r="A986" s="14" t="s">
        <v>441</v>
      </c>
      <c r="B986" s="14" t="s">
        <v>443</v>
      </c>
      <c r="C986" s="36" t="s">
        <v>269</v>
      </c>
      <c r="D986" s="37">
        <v>10</v>
      </c>
      <c r="E986" s="37">
        <v>1</v>
      </c>
      <c r="F986">
        <v>15783.67</v>
      </c>
      <c r="G986">
        <f>F986-Dashboard!$B$3</f>
        <v>15765.448249999999</v>
      </c>
      <c r="H986">
        <f>2^(LOG(F986/Dashboard!$C$3,2)/LOG(Dashboard!$D$3/Dashboard!$C$3,2))-1</f>
        <v>-0.14101163281059848</v>
      </c>
      <c r="I986" s="14" t="s">
        <v>55</v>
      </c>
      <c r="N986" s="25">
        <v>6.1380061380060003</v>
      </c>
      <c r="O986" s="27">
        <v>6.1380061380060003</v>
      </c>
      <c r="T986" s="39">
        <v>354.4</v>
      </c>
      <c r="V986" s="35">
        <v>40404</v>
      </c>
      <c r="W986" s="40">
        <v>9.9990099990099994E-3</v>
      </c>
    </row>
    <row r="987" spans="1:23" x14ac:dyDescent="0.2">
      <c r="A987" s="14" t="s">
        <v>441</v>
      </c>
      <c r="B987" s="14" t="s">
        <v>443</v>
      </c>
      <c r="C987" s="36" t="s">
        <v>270</v>
      </c>
      <c r="D987" s="37">
        <v>10</v>
      </c>
      <c r="E987" s="37">
        <v>2</v>
      </c>
      <c r="F987">
        <v>16496.09</v>
      </c>
      <c r="G987">
        <f>F987-Dashboard!$B$3</f>
        <v>16477.86825</v>
      </c>
      <c r="H987">
        <f>2^(LOG(F987/Dashboard!$C$3,2)/LOG(Dashboard!$D$3/Dashboard!$C$3,2))-1</f>
        <v>-0.11218789603103929</v>
      </c>
      <c r="I987" s="14" t="s">
        <v>55</v>
      </c>
      <c r="N987" s="25">
        <v>6.1380061380060003</v>
      </c>
      <c r="O987" s="27">
        <v>6.1380061380060003</v>
      </c>
      <c r="T987" s="39">
        <v>354.4</v>
      </c>
      <c r="V987" s="35">
        <v>40404</v>
      </c>
      <c r="W987" s="40">
        <v>9.9990099990099994E-3</v>
      </c>
    </row>
    <row r="988" spans="1:23" x14ac:dyDescent="0.2">
      <c r="A988" s="14" t="s">
        <v>441</v>
      </c>
      <c r="B988" s="14" t="s">
        <v>443</v>
      </c>
      <c r="C988" s="36" t="s">
        <v>271</v>
      </c>
      <c r="D988" s="37">
        <v>10</v>
      </c>
      <c r="E988" s="37">
        <v>3</v>
      </c>
      <c r="F988">
        <v>7425.12</v>
      </c>
      <c r="G988">
        <f>F988-Dashboard!$B$3</f>
        <v>7406.8982500000002</v>
      </c>
      <c r="H988">
        <f>2^(LOG(F988/Dashboard!$C$3,2)/LOG(Dashboard!$D$3/Dashboard!$C$3,2))-1</f>
        <v>-0.51118506228589289</v>
      </c>
      <c r="I988" s="14" t="s">
        <v>55</v>
      </c>
      <c r="N988" s="25">
        <v>6.1380061380060003</v>
      </c>
      <c r="P988" s="29">
        <v>6.1380061380060003</v>
      </c>
      <c r="T988" s="39">
        <v>354.4</v>
      </c>
      <c r="V988" s="35">
        <v>40404</v>
      </c>
      <c r="W988" s="40">
        <v>9.9990099990099994E-3</v>
      </c>
    </row>
    <row r="989" spans="1:23" x14ac:dyDescent="0.2">
      <c r="A989" s="14" t="s">
        <v>441</v>
      </c>
      <c r="B989" s="14" t="s">
        <v>443</v>
      </c>
      <c r="C989" s="36" t="s">
        <v>272</v>
      </c>
      <c r="D989" s="37">
        <v>10</v>
      </c>
      <c r="E989" s="37">
        <v>4</v>
      </c>
      <c r="F989">
        <v>8302.1209999999992</v>
      </c>
      <c r="G989">
        <f>F989-Dashboard!$B$3</f>
        <v>8283.8992499999986</v>
      </c>
      <c r="H989">
        <f>2^(LOG(F989/Dashboard!$C$3,2)/LOG(Dashboard!$D$3/Dashboard!$C$3,2))-1</f>
        <v>-0.46863572183447355</v>
      </c>
      <c r="I989" s="14" t="s">
        <v>55</v>
      </c>
      <c r="N989" s="25">
        <v>6.1380061380060003</v>
      </c>
      <c r="P989" s="29">
        <v>6.1380061380060003</v>
      </c>
      <c r="T989" s="39">
        <v>354.4</v>
      </c>
      <c r="V989" s="35">
        <v>40404</v>
      </c>
      <c r="W989" s="40">
        <v>9.9990099990099994E-3</v>
      </c>
    </row>
    <row r="990" spans="1:23" x14ac:dyDescent="0.2">
      <c r="A990" s="14" t="s">
        <v>441</v>
      </c>
      <c r="B990" s="14" t="s">
        <v>443</v>
      </c>
      <c r="C990" s="36" t="s">
        <v>273</v>
      </c>
      <c r="D990" s="37">
        <v>10</v>
      </c>
      <c r="E990" s="37">
        <v>5</v>
      </c>
      <c r="F990">
        <v>20721.21</v>
      </c>
      <c r="G990">
        <f>F990-Dashboard!$B$3</f>
        <v>20702.988249999999</v>
      </c>
      <c r="H990">
        <f>2^(LOG(F990/Dashboard!$C$3,2)/LOG(Dashboard!$D$3/Dashboard!$C$3,2))-1</f>
        <v>5.2832016340666144E-2</v>
      </c>
      <c r="I990" s="30" t="s">
        <v>247</v>
      </c>
      <c r="J990" s="29">
        <v>6.1380061380060003</v>
      </c>
      <c r="P990" s="29">
        <v>6.1380061380060003</v>
      </c>
      <c r="T990" s="39">
        <v>379.2</v>
      </c>
      <c r="V990" s="35">
        <v>40404</v>
      </c>
      <c r="W990" s="40">
        <v>9.9990099990099994E-3</v>
      </c>
    </row>
    <row r="991" spans="1:23" x14ac:dyDescent="0.2">
      <c r="A991" s="14" t="s">
        <v>441</v>
      </c>
      <c r="B991" s="14" t="s">
        <v>443</v>
      </c>
      <c r="C991" s="36" t="s">
        <v>274</v>
      </c>
      <c r="D991" s="37">
        <v>10</v>
      </c>
      <c r="E991" s="37">
        <v>6</v>
      </c>
      <c r="F991">
        <v>18362.95</v>
      </c>
      <c r="G991">
        <f>F991-Dashboard!$B$3</f>
        <v>18344.72825</v>
      </c>
      <c r="H991">
        <f>2^(LOG(F991/Dashboard!$C$3,2)/LOG(Dashboard!$D$3/Dashboard!$C$3,2))-1</f>
        <v>-3.8098831770432828E-2</v>
      </c>
      <c r="I991" s="30" t="s">
        <v>247</v>
      </c>
      <c r="J991" s="29">
        <v>6.1380061380060003</v>
      </c>
      <c r="P991" s="29">
        <v>6.1380061380060003</v>
      </c>
      <c r="T991" s="39">
        <v>379.2</v>
      </c>
      <c r="V991" s="35">
        <v>40404</v>
      </c>
      <c r="W991" s="40">
        <v>9.9990099990099994E-3</v>
      </c>
    </row>
    <row r="992" spans="1:23" x14ac:dyDescent="0.2">
      <c r="A992" s="14" t="s">
        <v>441</v>
      </c>
      <c r="B992" s="14" t="s">
        <v>443</v>
      </c>
      <c r="C992" s="36" t="s">
        <v>275</v>
      </c>
      <c r="D992" s="37">
        <v>10</v>
      </c>
      <c r="E992" s="37">
        <v>7</v>
      </c>
      <c r="F992">
        <v>6004.9889999999996</v>
      </c>
      <c r="G992">
        <f>F992-Dashboard!$B$3</f>
        <v>5986.7672499999999</v>
      </c>
      <c r="H992">
        <f>2^(LOG(F992/Dashboard!$C$3,2)/LOG(Dashboard!$D$3/Dashboard!$C$3,2))-1</f>
        <v>-0.58291731622821663</v>
      </c>
      <c r="I992" s="14" t="s">
        <v>55</v>
      </c>
      <c r="O992" s="27">
        <v>6.1380061380060003</v>
      </c>
      <c r="P992" s="29">
        <v>6.1380061380060003</v>
      </c>
      <c r="T992" s="39">
        <v>354.4</v>
      </c>
      <c r="V992" s="35">
        <v>40404</v>
      </c>
      <c r="W992" s="40">
        <v>9.9990099990099994E-3</v>
      </c>
    </row>
    <row r="993" spans="1:23" x14ac:dyDescent="0.2">
      <c r="A993" s="14" t="s">
        <v>441</v>
      </c>
      <c r="B993" s="14" t="s">
        <v>443</v>
      </c>
      <c r="C993" s="36" t="s">
        <v>276</v>
      </c>
      <c r="D993" s="37">
        <v>10</v>
      </c>
      <c r="E993" s="37">
        <v>8</v>
      </c>
      <c r="F993">
        <v>5487.723</v>
      </c>
      <c r="G993">
        <f>F993-Dashboard!$B$3</f>
        <v>5469.5012500000003</v>
      </c>
      <c r="H993">
        <f>2^(LOG(F993/Dashboard!$C$3,2)/LOG(Dashboard!$D$3/Dashboard!$C$3,2))-1</f>
        <v>-0.61007958927247896</v>
      </c>
      <c r="I993" s="14" t="s">
        <v>55</v>
      </c>
      <c r="O993" s="27">
        <v>6.1380061380060003</v>
      </c>
      <c r="P993" s="29">
        <v>6.1380061380060003</v>
      </c>
      <c r="T993" s="39">
        <v>354.4</v>
      </c>
      <c r="V993" s="35">
        <v>40404</v>
      </c>
      <c r="W993" s="40">
        <v>9.9990099990099994E-3</v>
      </c>
    </row>
    <row r="994" spans="1:23" x14ac:dyDescent="0.2">
      <c r="A994" s="14" t="s">
        <v>441</v>
      </c>
      <c r="B994" s="14" t="s">
        <v>443</v>
      </c>
      <c r="C994" s="36" t="s">
        <v>277</v>
      </c>
      <c r="D994" s="37">
        <v>10</v>
      </c>
      <c r="E994" s="37">
        <v>9</v>
      </c>
      <c r="F994">
        <v>5941.5069999999996</v>
      </c>
      <c r="G994">
        <f>F994-Dashboard!$B$3</f>
        <v>5923.2852499999999</v>
      </c>
      <c r="H994">
        <f>2^(LOG(F994/Dashboard!$C$3,2)/LOG(Dashboard!$D$3/Dashboard!$C$3,2))-1</f>
        <v>-0.58621806292599066</v>
      </c>
      <c r="I994" s="31" t="s">
        <v>252</v>
      </c>
      <c r="J994" s="32">
        <v>6.1380061380060003</v>
      </c>
      <c r="Q994" s="32">
        <v>6.1380061380060003</v>
      </c>
      <c r="T994" s="39">
        <v>379.2</v>
      </c>
      <c r="V994" s="35">
        <v>40404</v>
      </c>
      <c r="W994" s="40">
        <v>9.9990099990099994E-3</v>
      </c>
    </row>
    <row r="995" spans="1:23" x14ac:dyDescent="0.2">
      <c r="A995" s="14" t="s">
        <v>441</v>
      </c>
      <c r="B995" s="14" t="s">
        <v>443</v>
      </c>
      <c r="C995" s="36" t="s">
        <v>278</v>
      </c>
      <c r="D995" s="37">
        <v>10</v>
      </c>
      <c r="E995" s="37">
        <v>10</v>
      </c>
      <c r="F995">
        <v>8511.3790000000008</v>
      </c>
      <c r="G995">
        <f>F995-Dashboard!$B$3</f>
        <v>8493.1572500000002</v>
      </c>
      <c r="H995">
        <f>2^(LOG(F995/Dashboard!$C$3,2)/LOG(Dashboard!$D$3/Dashboard!$C$3,2))-1</f>
        <v>-0.45865444353655127</v>
      </c>
      <c r="I995" s="31" t="s">
        <v>252</v>
      </c>
      <c r="J995" s="32">
        <v>6.1380061380060003</v>
      </c>
      <c r="Q995" s="32">
        <v>6.1380061380060003</v>
      </c>
      <c r="T995" s="39">
        <v>379.2</v>
      </c>
      <c r="V995" s="35">
        <v>40404</v>
      </c>
      <c r="W995" s="40">
        <v>9.9990099990099994E-3</v>
      </c>
    </row>
    <row r="996" spans="1:23" x14ac:dyDescent="0.2">
      <c r="A996" s="14" t="s">
        <v>441</v>
      </c>
      <c r="B996" s="14" t="s">
        <v>443</v>
      </c>
      <c r="C996" s="36" t="s">
        <v>279</v>
      </c>
      <c r="D996" s="37">
        <v>10</v>
      </c>
      <c r="E996" s="37">
        <v>11</v>
      </c>
      <c r="F996">
        <v>265.68700000000001</v>
      </c>
      <c r="G996">
        <f>F996-Dashboard!$B$3</f>
        <v>247.46525000000003</v>
      </c>
      <c r="H996">
        <f>2^(LOG(F996/Dashboard!$C$3,2)/LOG(Dashboard!$D$3/Dashboard!$C$3,2))-1</f>
        <v>-0.95946185638548953</v>
      </c>
      <c r="I996" s="14" t="s">
        <v>55</v>
      </c>
      <c r="M996" s="21">
        <v>0.63360063360060004</v>
      </c>
      <c r="Q996" s="32">
        <v>6.1380061380060003</v>
      </c>
      <c r="T996" s="39">
        <v>366.4</v>
      </c>
      <c r="V996" s="35">
        <v>40404</v>
      </c>
      <c r="W996" s="40">
        <v>9.9990099990099994E-3</v>
      </c>
    </row>
    <row r="997" spans="1:23" x14ac:dyDescent="0.2">
      <c r="A997" s="14" t="s">
        <v>441</v>
      </c>
      <c r="B997" s="14" t="s">
        <v>443</v>
      </c>
      <c r="C997" s="36" t="s">
        <v>280</v>
      </c>
      <c r="D997" s="37">
        <v>10</v>
      </c>
      <c r="E997" s="37">
        <v>12</v>
      </c>
      <c r="F997">
        <v>310.36</v>
      </c>
      <c r="G997">
        <f>F997-Dashboard!$B$3</f>
        <v>292.13825000000003</v>
      </c>
      <c r="H997">
        <f>2^(LOG(F997/Dashboard!$C$3,2)/LOG(Dashboard!$D$3/Dashboard!$C$3,2))-1</f>
        <v>-0.95446728607345166</v>
      </c>
      <c r="I997" s="14" t="s">
        <v>55</v>
      </c>
      <c r="M997" s="21">
        <v>0.63360063360060004</v>
      </c>
      <c r="Q997" s="32">
        <v>6.1380061380060003</v>
      </c>
      <c r="T997" s="39">
        <v>366.4</v>
      </c>
      <c r="V997" s="35">
        <v>40404</v>
      </c>
      <c r="W997" s="40">
        <v>9.9990099990099994E-3</v>
      </c>
    </row>
    <row r="998" spans="1:23" x14ac:dyDescent="0.2">
      <c r="A998" s="14" t="s">
        <v>441</v>
      </c>
      <c r="B998" s="14" t="s">
        <v>443</v>
      </c>
      <c r="C998" s="36" t="s">
        <v>281</v>
      </c>
      <c r="D998" s="37">
        <v>10</v>
      </c>
      <c r="E998" s="37">
        <v>13</v>
      </c>
      <c r="F998">
        <v>6990.1459999999997</v>
      </c>
      <c r="G998">
        <f>F998-Dashboard!$B$3</f>
        <v>6971.92425</v>
      </c>
      <c r="H998">
        <f>2^(LOG(F998/Dashboard!$C$3,2)/LOG(Dashboard!$D$3/Dashboard!$C$3,2))-1</f>
        <v>-0.53275524730712409</v>
      </c>
      <c r="I998" s="14" t="s">
        <v>55</v>
      </c>
      <c r="K998" s="17">
        <v>221.26522126520001</v>
      </c>
      <c r="Q998" s="32">
        <v>6.1380061380060003</v>
      </c>
      <c r="T998" s="39">
        <v>200.4</v>
      </c>
      <c r="V998" s="35">
        <v>40404</v>
      </c>
      <c r="W998" s="40">
        <v>9.9990099990099907E-3</v>
      </c>
    </row>
    <row r="999" spans="1:23" x14ac:dyDescent="0.2">
      <c r="A999" s="14" t="s">
        <v>441</v>
      </c>
      <c r="B999" s="14" t="s">
        <v>443</v>
      </c>
      <c r="C999" s="36" t="s">
        <v>282</v>
      </c>
      <c r="D999" s="37">
        <v>10</v>
      </c>
      <c r="E999" s="37">
        <v>14</v>
      </c>
      <c r="F999">
        <v>8791.1730000000007</v>
      </c>
      <c r="G999">
        <f>F999-Dashboard!$B$3</f>
        <v>8772.9512500000001</v>
      </c>
      <c r="H999">
        <f>2^(LOG(F999/Dashboard!$C$3,2)/LOG(Dashboard!$D$3/Dashboard!$C$3,2))-1</f>
        <v>-0.44540486530142043</v>
      </c>
      <c r="I999" s="14" t="s">
        <v>55</v>
      </c>
      <c r="K999" s="17">
        <v>221.26522126520001</v>
      </c>
      <c r="Q999" s="32">
        <v>6.1380061380060003</v>
      </c>
      <c r="T999" s="39">
        <v>200.4</v>
      </c>
      <c r="V999" s="35">
        <v>40404</v>
      </c>
      <c r="W999" s="40">
        <v>9.9990099990099907E-3</v>
      </c>
    </row>
    <row r="1000" spans="1:23" x14ac:dyDescent="0.2">
      <c r="A1000" s="14" t="s">
        <v>441</v>
      </c>
      <c r="B1000" s="14" t="s">
        <v>443</v>
      </c>
      <c r="C1000" s="36" t="s">
        <v>283</v>
      </c>
      <c r="D1000" s="37">
        <v>10</v>
      </c>
      <c r="E1000" s="37">
        <v>15</v>
      </c>
      <c r="F1000">
        <v>31997.61</v>
      </c>
      <c r="G1000">
        <f>F1000-Dashboard!$B$3</f>
        <v>31979.38825</v>
      </c>
      <c r="H1000">
        <f>2^(LOG(F1000/Dashboard!$C$3,2)/LOG(Dashboard!$D$3/Dashboard!$C$3,2))-1</f>
        <v>0.45691183440793015</v>
      </c>
      <c r="I1000" s="22" t="s">
        <v>60</v>
      </c>
      <c r="J1000" s="23">
        <v>6.1380061380060003</v>
      </c>
      <c r="R1000" s="23">
        <v>6.1380061380060003</v>
      </c>
      <c r="T1000" s="39">
        <v>379.2</v>
      </c>
      <c r="V1000" s="35">
        <v>40404</v>
      </c>
      <c r="W1000" s="40">
        <v>9.9990099990099994E-3</v>
      </c>
    </row>
    <row r="1001" spans="1:23" x14ac:dyDescent="0.2">
      <c r="A1001" s="14" t="s">
        <v>441</v>
      </c>
      <c r="B1001" s="14" t="s">
        <v>443</v>
      </c>
      <c r="C1001" s="36" t="s">
        <v>284</v>
      </c>
      <c r="D1001" s="37">
        <v>10</v>
      </c>
      <c r="E1001" s="37">
        <v>16</v>
      </c>
      <c r="F1001">
        <v>29832.15</v>
      </c>
      <c r="G1001">
        <f>F1001-Dashboard!$B$3</f>
        <v>29813.928250000001</v>
      </c>
      <c r="H1001">
        <f>2^(LOG(F1001/Dashboard!$C$3,2)/LOG(Dashboard!$D$3/Dashboard!$C$3,2))-1</f>
        <v>0.38255217428417443</v>
      </c>
      <c r="I1001" s="22" t="s">
        <v>60</v>
      </c>
      <c r="J1001" s="23">
        <v>6.1380061380060003</v>
      </c>
      <c r="R1001" s="23">
        <v>6.1380061380060003</v>
      </c>
      <c r="T1001" s="39">
        <v>379.2</v>
      </c>
      <c r="V1001" s="35">
        <v>40404</v>
      </c>
      <c r="W1001" s="40">
        <v>9.9990099990099994E-3</v>
      </c>
    </row>
    <row r="1002" spans="1:23" x14ac:dyDescent="0.2">
      <c r="A1002" s="14" t="s">
        <v>441</v>
      </c>
      <c r="B1002" s="14" t="s">
        <v>443</v>
      </c>
      <c r="C1002" s="36" t="s">
        <v>285</v>
      </c>
      <c r="D1002" s="37">
        <v>10</v>
      </c>
      <c r="E1002" s="37">
        <v>17</v>
      </c>
      <c r="F1002">
        <v>3830.1210000000001</v>
      </c>
      <c r="G1002">
        <f>F1002-Dashboard!$B$3</f>
        <v>3811.8992499999999</v>
      </c>
      <c r="H1002">
        <f>2^(LOG(F1002/Dashboard!$C$3,2)/LOG(Dashboard!$D$3/Dashboard!$C$3,2))-1</f>
        <v>-0.70200030038773709</v>
      </c>
      <c r="I1002" s="14" t="s">
        <v>55</v>
      </c>
      <c r="P1002" s="29">
        <v>6.1380061380060003</v>
      </c>
      <c r="R1002" s="23">
        <v>6.1380061380060003</v>
      </c>
      <c r="T1002" s="39">
        <v>354.4</v>
      </c>
      <c r="V1002" s="35">
        <v>40404</v>
      </c>
      <c r="W1002" s="40">
        <v>9.9990099990099994E-3</v>
      </c>
    </row>
    <row r="1003" spans="1:23" x14ac:dyDescent="0.2">
      <c r="A1003" s="14" t="s">
        <v>441</v>
      </c>
      <c r="B1003" s="14" t="s">
        <v>443</v>
      </c>
      <c r="C1003" s="36" t="s">
        <v>286</v>
      </c>
      <c r="D1003" s="37">
        <v>10</v>
      </c>
      <c r="E1003" s="37">
        <v>18</v>
      </c>
      <c r="F1003">
        <v>2508.741</v>
      </c>
      <c r="G1003">
        <f>F1003-Dashboard!$B$3</f>
        <v>2490.5192499999998</v>
      </c>
      <c r="H1003">
        <f>2^(LOG(F1003/Dashboard!$C$3,2)/LOG(Dashboard!$D$3/Dashboard!$C$3,2))-1</f>
        <v>-0.78281036441246155</v>
      </c>
      <c r="I1003" s="14" t="s">
        <v>55</v>
      </c>
      <c r="P1003" s="29">
        <v>6.1380061380060003</v>
      </c>
      <c r="R1003" s="23">
        <v>6.1380061380060003</v>
      </c>
      <c r="T1003" s="39">
        <v>354.4</v>
      </c>
      <c r="V1003" s="35">
        <v>40404</v>
      </c>
      <c r="W1003" s="40">
        <v>9.9990099990099994E-3</v>
      </c>
    </row>
    <row r="1004" spans="1:23" x14ac:dyDescent="0.2">
      <c r="A1004" s="14" t="s">
        <v>441</v>
      </c>
      <c r="B1004" s="14" t="s">
        <v>443</v>
      </c>
      <c r="C1004" s="36" t="s">
        <v>287</v>
      </c>
      <c r="D1004" s="37">
        <v>10</v>
      </c>
      <c r="E1004" s="37">
        <v>19</v>
      </c>
      <c r="F1004">
        <v>58.78</v>
      </c>
      <c r="G1004">
        <f>F1004-Dashboard!$B$3</f>
        <v>40.558250000000001</v>
      </c>
      <c r="H1004">
        <f>2^(LOG(F1004/Dashboard!$C$3,2)/LOG(Dashboard!$D$3/Dashboard!$C$3,2))-1</f>
        <v>-0.98687559037433292</v>
      </c>
      <c r="I1004" s="14" t="s">
        <v>55</v>
      </c>
      <c r="R1004" s="23">
        <v>6.1380061380060003</v>
      </c>
      <c r="S1004" s="28">
        <v>6.1380061380060003</v>
      </c>
      <c r="T1004" s="39">
        <v>354.4</v>
      </c>
      <c r="V1004" s="35">
        <v>40404</v>
      </c>
      <c r="W1004" s="40">
        <v>9.9990099990099994E-3</v>
      </c>
    </row>
    <row r="1005" spans="1:23" x14ac:dyDescent="0.2">
      <c r="A1005" s="14" t="s">
        <v>441</v>
      </c>
      <c r="B1005" s="14" t="s">
        <v>443</v>
      </c>
      <c r="C1005" s="36" t="s">
        <v>288</v>
      </c>
      <c r="D1005" s="37">
        <v>10</v>
      </c>
      <c r="E1005" s="37">
        <v>20</v>
      </c>
      <c r="F1005">
        <v>126.965</v>
      </c>
      <c r="G1005">
        <f>F1005-Dashboard!$B$3</f>
        <v>108.74325</v>
      </c>
      <c r="H1005">
        <f>2^(LOG(F1005/Dashboard!$C$3,2)/LOG(Dashboard!$D$3/Dashboard!$C$3,2))-1</f>
        <v>-0.97665905907405792</v>
      </c>
      <c r="I1005" s="14" t="s">
        <v>55</v>
      </c>
      <c r="R1005" s="23">
        <v>6.1380061380060003</v>
      </c>
      <c r="S1005" s="28">
        <v>6.1380061380060003</v>
      </c>
      <c r="T1005" s="39">
        <v>354.4</v>
      </c>
      <c r="V1005" s="35">
        <v>40404</v>
      </c>
      <c r="W1005" s="40">
        <v>9.9990099990099994E-3</v>
      </c>
    </row>
    <row r="1006" spans="1:23" x14ac:dyDescent="0.2">
      <c r="A1006" s="14" t="s">
        <v>441</v>
      </c>
      <c r="B1006" s="14" t="s">
        <v>443</v>
      </c>
      <c r="C1006" s="36" t="s">
        <v>289</v>
      </c>
      <c r="D1006" s="37">
        <v>10</v>
      </c>
      <c r="E1006" s="37">
        <v>21</v>
      </c>
      <c r="F1006">
        <v>2668.623</v>
      </c>
      <c r="G1006">
        <f>F1006-Dashboard!$B$3</f>
        <v>2650.4012499999999</v>
      </c>
      <c r="H1006">
        <f>2^(LOG(F1006/Dashboard!$C$3,2)/LOG(Dashboard!$D$3/Dashboard!$C$3,2))-1</f>
        <v>-0.77254353511464258</v>
      </c>
      <c r="I1006" s="33" t="s">
        <v>265</v>
      </c>
      <c r="J1006" s="28">
        <v>6.1380061380060003</v>
      </c>
      <c r="S1006" s="28">
        <v>6.1380061380060003</v>
      </c>
      <c r="T1006" s="39">
        <v>379.2</v>
      </c>
      <c r="V1006" s="35">
        <v>40404</v>
      </c>
      <c r="W1006" s="40">
        <v>9.9990099990099994E-3</v>
      </c>
    </row>
    <row r="1007" spans="1:23" x14ac:dyDescent="0.2">
      <c r="A1007" s="14" t="s">
        <v>441</v>
      </c>
      <c r="B1007" s="14" t="s">
        <v>443</v>
      </c>
      <c r="C1007" s="36" t="s">
        <v>290</v>
      </c>
      <c r="D1007" s="37">
        <v>10</v>
      </c>
      <c r="E1007" s="37">
        <v>22</v>
      </c>
      <c r="F1007">
        <v>1993.826</v>
      </c>
      <c r="G1007">
        <f>F1007-Dashboard!$B$3</f>
        <v>1975.6042500000001</v>
      </c>
      <c r="H1007">
        <f>2^(LOG(F1007/Dashboard!$C$3,2)/LOG(Dashboard!$D$3/Dashboard!$C$3,2))-1</f>
        <v>-0.81708388087269834</v>
      </c>
      <c r="I1007" s="33" t="s">
        <v>265</v>
      </c>
      <c r="J1007" s="28">
        <v>6.1380061380060003</v>
      </c>
      <c r="S1007" s="28">
        <v>6.1380061380060003</v>
      </c>
      <c r="T1007" s="39">
        <v>379.2</v>
      </c>
      <c r="V1007" s="35">
        <v>40404</v>
      </c>
      <c r="W1007" s="40">
        <v>9.9990099990099994E-3</v>
      </c>
    </row>
    <row r="1008" spans="1:23" x14ac:dyDescent="0.2">
      <c r="A1008" s="14" t="s">
        <v>441</v>
      </c>
      <c r="B1008" s="14" t="s">
        <v>443</v>
      </c>
      <c r="C1008" s="36" t="s">
        <v>291</v>
      </c>
      <c r="D1008" s="37">
        <v>10</v>
      </c>
      <c r="E1008" s="37">
        <v>23</v>
      </c>
      <c r="F1008">
        <v>432.62299999999999</v>
      </c>
      <c r="G1008">
        <f>F1008-Dashboard!$B$3</f>
        <v>414.40125</v>
      </c>
      <c r="H1008">
        <f>2^(LOG(F1008/Dashboard!$C$3,2)/LOG(Dashboard!$D$3/Dashboard!$C$3,2))-1</f>
        <v>-0.94163393153361152</v>
      </c>
      <c r="I1008" s="14" t="s">
        <v>55</v>
      </c>
      <c r="P1008" s="29">
        <v>6.1380061380060003</v>
      </c>
      <c r="S1008" s="28">
        <v>6.1380061380060003</v>
      </c>
      <c r="T1008" s="39">
        <v>354.4</v>
      </c>
      <c r="V1008" s="35">
        <v>40404</v>
      </c>
      <c r="W1008" s="40">
        <v>9.9990099990099994E-3</v>
      </c>
    </row>
    <row r="1009" spans="1:23" x14ac:dyDescent="0.2">
      <c r="A1009" s="14" t="s">
        <v>441</v>
      </c>
      <c r="B1009" s="14" t="s">
        <v>443</v>
      </c>
      <c r="C1009" s="36" t="s">
        <v>292</v>
      </c>
      <c r="D1009" s="37">
        <v>10</v>
      </c>
      <c r="E1009" s="37">
        <v>24</v>
      </c>
      <c r="F1009">
        <v>298.60399999999998</v>
      </c>
      <c r="G1009">
        <f>F1009-Dashboard!$B$3</f>
        <v>280.38225</v>
      </c>
      <c r="H1009">
        <f>2^(LOG(F1009/Dashboard!$C$3,2)/LOG(Dashboard!$D$3/Dashboard!$C$3,2))-1</f>
        <v>-0.95576294865545974</v>
      </c>
      <c r="I1009" s="14" t="s">
        <v>55</v>
      </c>
      <c r="P1009" s="29">
        <v>6.1380061380060003</v>
      </c>
      <c r="S1009" s="28">
        <v>6.1380061380060003</v>
      </c>
      <c r="T1009" s="39">
        <v>354.4</v>
      </c>
      <c r="V1009" s="35">
        <v>40404</v>
      </c>
      <c r="W1009" s="40">
        <v>9.9990099990099994E-3</v>
      </c>
    </row>
    <row r="1010" spans="1:23" x14ac:dyDescent="0.2">
      <c r="A1010" s="14" t="s">
        <v>441</v>
      </c>
      <c r="B1010" s="14" t="s">
        <v>443</v>
      </c>
      <c r="C1010" s="36" t="s">
        <v>293</v>
      </c>
      <c r="D1010" s="37">
        <v>11</v>
      </c>
      <c r="E1010" s="37">
        <v>1</v>
      </c>
      <c r="F1010">
        <v>21184.400000000001</v>
      </c>
      <c r="G1010">
        <f>F1010-Dashboard!$B$3</f>
        <v>21166.178250000001</v>
      </c>
      <c r="H1010">
        <f>2^(LOG(F1010/Dashboard!$C$3,2)/LOG(Dashboard!$D$3/Dashboard!$C$3,2))-1</f>
        <v>7.0377189833898512E-2</v>
      </c>
      <c r="I1010" s="14" t="s">
        <v>55</v>
      </c>
      <c r="N1010" s="25">
        <v>1.8810018810019999</v>
      </c>
      <c r="O1010" s="27">
        <v>1.8810018810019999</v>
      </c>
      <c r="T1010" s="39">
        <v>388.8</v>
      </c>
      <c r="V1010" s="35">
        <v>40404</v>
      </c>
      <c r="W1010" s="40">
        <v>9.9990099990099994E-3</v>
      </c>
    </row>
    <row r="1011" spans="1:23" x14ac:dyDescent="0.2">
      <c r="A1011" s="14" t="s">
        <v>441</v>
      </c>
      <c r="B1011" s="14" t="s">
        <v>443</v>
      </c>
      <c r="C1011" s="36" t="s">
        <v>294</v>
      </c>
      <c r="D1011" s="37">
        <v>11</v>
      </c>
      <c r="E1011" s="37">
        <v>2</v>
      </c>
      <c r="F1011">
        <v>19303.43</v>
      </c>
      <c r="G1011">
        <f>F1011-Dashboard!$B$3</f>
        <v>19285.20825</v>
      </c>
      <c r="H1011">
        <f>2^(LOG(F1011/Dashboard!$C$3,2)/LOG(Dashboard!$D$3/Dashboard!$C$3,2))-1</f>
        <v>-1.5014344006702984E-3</v>
      </c>
      <c r="I1011" s="14" t="s">
        <v>55</v>
      </c>
      <c r="N1011" s="25">
        <v>1.8810018810019999</v>
      </c>
      <c r="O1011" s="27">
        <v>1.8810018810019999</v>
      </c>
      <c r="T1011" s="39">
        <v>388.8</v>
      </c>
      <c r="V1011" s="35">
        <v>40404</v>
      </c>
      <c r="W1011" s="40">
        <v>9.9990099990099994E-3</v>
      </c>
    </row>
    <row r="1012" spans="1:23" x14ac:dyDescent="0.2">
      <c r="A1012" s="14" t="s">
        <v>441</v>
      </c>
      <c r="B1012" s="14" t="s">
        <v>443</v>
      </c>
      <c r="C1012" s="36" t="s">
        <v>295</v>
      </c>
      <c r="D1012" s="37">
        <v>11</v>
      </c>
      <c r="E1012" s="37">
        <v>3</v>
      </c>
      <c r="F1012">
        <v>19439.8</v>
      </c>
      <c r="G1012">
        <f>F1012-Dashboard!$B$3</f>
        <v>19421.578249999999</v>
      </c>
      <c r="H1012">
        <f>2^(LOG(F1012/Dashboard!$C$3,2)/LOG(Dashboard!$D$3/Dashboard!$C$3,2))-1</f>
        <v>3.767413286496879E-3</v>
      </c>
      <c r="I1012" s="14" t="s">
        <v>55</v>
      </c>
      <c r="N1012" s="25">
        <v>1.8810018810019999</v>
      </c>
      <c r="P1012" s="29">
        <v>1.8810018810019999</v>
      </c>
      <c r="T1012" s="39">
        <v>388.8</v>
      </c>
      <c r="V1012" s="35">
        <v>40404</v>
      </c>
      <c r="W1012" s="40">
        <v>9.9990099990099994E-3</v>
      </c>
    </row>
    <row r="1013" spans="1:23" x14ac:dyDescent="0.2">
      <c r="A1013" s="14" t="s">
        <v>441</v>
      </c>
      <c r="B1013" s="14" t="s">
        <v>443</v>
      </c>
      <c r="C1013" s="36" t="s">
        <v>296</v>
      </c>
      <c r="D1013" s="37">
        <v>11</v>
      </c>
      <c r="E1013" s="37">
        <v>4</v>
      </c>
      <c r="F1013">
        <v>19895.939999999999</v>
      </c>
      <c r="G1013">
        <f>F1013-Dashboard!$B$3</f>
        <v>19877.718249999998</v>
      </c>
      <c r="H1013">
        <f>2^(LOG(F1013/Dashboard!$C$3,2)/LOG(Dashboard!$D$3/Dashboard!$C$3,2))-1</f>
        <v>2.1323756783313108E-2</v>
      </c>
      <c r="I1013" s="14" t="s">
        <v>55</v>
      </c>
      <c r="N1013" s="25">
        <v>1.8810018810019999</v>
      </c>
      <c r="P1013" s="29">
        <v>1.8810018810019999</v>
      </c>
      <c r="T1013" s="39">
        <v>388.8</v>
      </c>
      <c r="V1013" s="35">
        <v>40404</v>
      </c>
      <c r="W1013" s="40">
        <v>9.9990099990099994E-3</v>
      </c>
    </row>
    <row r="1014" spans="1:23" x14ac:dyDescent="0.2">
      <c r="A1014" s="14" t="s">
        <v>441</v>
      </c>
      <c r="B1014" s="14" t="s">
        <v>443</v>
      </c>
      <c r="C1014" s="36" t="s">
        <v>297</v>
      </c>
      <c r="D1014" s="37">
        <v>11</v>
      </c>
      <c r="E1014" s="37">
        <v>5</v>
      </c>
      <c r="F1014">
        <v>39100.620000000003</v>
      </c>
      <c r="G1014">
        <f>F1014-Dashboard!$B$3</f>
        <v>39082.398250000006</v>
      </c>
      <c r="H1014">
        <f>2^(LOG(F1014/Dashboard!$C$3,2)/LOG(Dashboard!$D$3/Dashboard!$C$3,2))-1</f>
        <v>0.69248179564677037</v>
      </c>
      <c r="I1014" s="30" t="s">
        <v>247</v>
      </c>
      <c r="J1014" s="29">
        <v>1.8810018810019999</v>
      </c>
      <c r="P1014" s="29">
        <v>1.8810018810019999</v>
      </c>
      <c r="T1014" s="39">
        <v>396.4</v>
      </c>
      <c r="V1014" s="35">
        <v>40404</v>
      </c>
      <c r="W1014" s="40">
        <v>9.9990099990099994E-3</v>
      </c>
    </row>
    <row r="1015" spans="1:23" x14ac:dyDescent="0.2">
      <c r="A1015" s="14" t="s">
        <v>441</v>
      </c>
      <c r="B1015" s="14" t="s">
        <v>443</v>
      </c>
      <c r="C1015" s="36" t="s">
        <v>298</v>
      </c>
      <c r="D1015" s="37">
        <v>11</v>
      </c>
      <c r="E1015" s="37">
        <v>6</v>
      </c>
      <c r="F1015">
        <v>45063.29</v>
      </c>
      <c r="G1015">
        <f>F1015-Dashboard!$B$3</f>
        <v>45045.068250000004</v>
      </c>
      <c r="H1015">
        <f>2^(LOG(F1015/Dashboard!$C$3,2)/LOG(Dashboard!$D$3/Dashboard!$C$3,2))-1</f>
        <v>0.88193922011538772</v>
      </c>
      <c r="I1015" s="30" t="s">
        <v>247</v>
      </c>
      <c r="J1015" s="29">
        <v>1.8810018810019999</v>
      </c>
      <c r="P1015" s="29">
        <v>1.8810018810019999</v>
      </c>
      <c r="T1015" s="39">
        <v>396.4</v>
      </c>
      <c r="V1015" s="35">
        <v>40404</v>
      </c>
      <c r="W1015" s="40">
        <v>9.9990099990099994E-3</v>
      </c>
    </row>
    <row r="1016" spans="1:23" x14ac:dyDescent="0.2">
      <c r="A1016" s="14" t="s">
        <v>441</v>
      </c>
      <c r="B1016" s="14" t="s">
        <v>443</v>
      </c>
      <c r="C1016" s="36" t="s">
        <v>299</v>
      </c>
      <c r="D1016" s="37">
        <v>11</v>
      </c>
      <c r="E1016" s="37">
        <v>7</v>
      </c>
      <c r="F1016">
        <v>9806.8960000000006</v>
      </c>
      <c r="G1016">
        <f>F1016-Dashboard!$B$3</f>
        <v>9788.67425</v>
      </c>
      <c r="H1016">
        <f>2^(LOG(F1016/Dashboard!$C$3,2)/LOG(Dashboard!$D$3/Dashboard!$C$3,2))-1</f>
        <v>-0.39816739456209904</v>
      </c>
      <c r="I1016" s="14" t="s">
        <v>55</v>
      </c>
      <c r="O1016" s="27">
        <v>1.8810018810019999</v>
      </c>
      <c r="P1016" s="29">
        <v>1.8810018810019999</v>
      </c>
      <c r="T1016" s="39">
        <v>388.8</v>
      </c>
      <c r="V1016" s="35">
        <v>40404</v>
      </c>
      <c r="W1016" s="40">
        <v>9.9990099990099994E-3</v>
      </c>
    </row>
    <row r="1017" spans="1:23" x14ac:dyDescent="0.2">
      <c r="A1017" s="14" t="s">
        <v>441</v>
      </c>
      <c r="B1017" s="14" t="s">
        <v>443</v>
      </c>
      <c r="C1017" s="36" t="s">
        <v>300</v>
      </c>
      <c r="D1017" s="37">
        <v>11</v>
      </c>
      <c r="E1017" s="37">
        <v>8</v>
      </c>
      <c r="F1017">
        <v>9623.5010000000002</v>
      </c>
      <c r="G1017">
        <f>F1017-Dashboard!$B$3</f>
        <v>9605.2792499999996</v>
      </c>
      <c r="H1017">
        <f>2^(LOG(F1017/Dashboard!$C$3,2)/LOG(Dashboard!$D$3/Dashboard!$C$3,2))-1</f>
        <v>-0.40660139269754814</v>
      </c>
      <c r="I1017" s="14" t="s">
        <v>55</v>
      </c>
      <c r="O1017" s="27">
        <v>1.8810018810019999</v>
      </c>
      <c r="P1017" s="29">
        <v>1.8810018810019999</v>
      </c>
      <c r="T1017" s="39">
        <v>388.8</v>
      </c>
      <c r="V1017" s="35">
        <v>40404</v>
      </c>
      <c r="W1017" s="40">
        <v>9.9990099990099994E-3</v>
      </c>
    </row>
    <row r="1018" spans="1:23" x14ac:dyDescent="0.2">
      <c r="A1018" s="14" t="s">
        <v>441</v>
      </c>
      <c r="B1018" s="14" t="s">
        <v>443</v>
      </c>
      <c r="C1018" s="36" t="s">
        <v>301</v>
      </c>
      <c r="D1018" s="37">
        <v>11</v>
      </c>
      <c r="E1018" s="37">
        <v>9</v>
      </c>
      <c r="F1018">
        <v>5092.72</v>
      </c>
      <c r="G1018">
        <f>F1018-Dashboard!$B$3</f>
        <v>5074.4982500000006</v>
      </c>
      <c r="H1018">
        <f>2^(LOG(F1018/Dashboard!$C$3,2)/LOG(Dashboard!$D$3/Dashboard!$C$3,2))-1</f>
        <v>-0.6312585146440034</v>
      </c>
      <c r="I1018" s="31" t="s">
        <v>252</v>
      </c>
      <c r="J1018" s="32">
        <v>1.8810018810019999</v>
      </c>
      <c r="Q1018" s="32">
        <v>1.8810018810019999</v>
      </c>
      <c r="T1018" s="39">
        <v>396.4</v>
      </c>
      <c r="V1018" s="35">
        <v>40404</v>
      </c>
      <c r="W1018" s="40">
        <v>9.9990099990099994E-3</v>
      </c>
    </row>
    <row r="1019" spans="1:23" x14ac:dyDescent="0.2">
      <c r="A1019" s="14" t="s">
        <v>441</v>
      </c>
      <c r="B1019" s="14" t="s">
        <v>443</v>
      </c>
      <c r="C1019" s="36" t="s">
        <v>302</v>
      </c>
      <c r="D1019" s="37">
        <v>11</v>
      </c>
      <c r="E1019" s="37">
        <v>10</v>
      </c>
      <c r="F1019">
        <v>4526.0789999999997</v>
      </c>
      <c r="G1019">
        <f>F1019-Dashboard!$B$3</f>
        <v>4507.85725</v>
      </c>
      <c r="H1019">
        <f>2^(LOG(F1019/Dashboard!$C$3,2)/LOG(Dashboard!$D$3/Dashboard!$C$3,2))-1</f>
        <v>-0.66238313962355799</v>
      </c>
      <c r="I1019" s="31" t="s">
        <v>252</v>
      </c>
      <c r="J1019" s="32">
        <v>1.8810018810019999</v>
      </c>
      <c r="Q1019" s="32">
        <v>1.8810018810019999</v>
      </c>
      <c r="T1019" s="39">
        <v>396.4</v>
      </c>
      <c r="V1019" s="35">
        <v>40404</v>
      </c>
      <c r="W1019" s="40">
        <v>9.9990099990099994E-3</v>
      </c>
    </row>
    <row r="1020" spans="1:23" x14ac:dyDescent="0.2">
      <c r="A1020" s="14" t="s">
        <v>441</v>
      </c>
      <c r="B1020" s="14" t="s">
        <v>443</v>
      </c>
      <c r="C1020" s="36" t="s">
        <v>303</v>
      </c>
      <c r="D1020" s="37">
        <v>11</v>
      </c>
      <c r="E1020" s="37">
        <v>11</v>
      </c>
      <c r="F1020">
        <v>1069.8</v>
      </c>
      <c r="G1020">
        <f>F1020-Dashboard!$B$3</f>
        <v>1051.57825</v>
      </c>
      <c r="H1020">
        <f>2^(LOG(F1020/Dashboard!$C$3,2)/LOG(Dashboard!$D$3/Dashboard!$C$3,2))-1</f>
        <v>-0.88515501264341645</v>
      </c>
      <c r="I1020" s="14" t="s">
        <v>55</v>
      </c>
      <c r="M1020" s="21">
        <v>0.1980001980002</v>
      </c>
      <c r="Q1020" s="32">
        <v>1.8810018810019999</v>
      </c>
      <c r="T1020" s="39">
        <v>392.4</v>
      </c>
      <c r="V1020" s="35">
        <v>40404</v>
      </c>
      <c r="W1020" s="40">
        <v>9.9990099990099994E-3</v>
      </c>
    </row>
    <row r="1021" spans="1:23" x14ac:dyDescent="0.2">
      <c r="A1021" s="14" t="s">
        <v>441</v>
      </c>
      <c r="B1021" s="14" t="s">
        <v>443</v>
      </c>
      <c r="C1021" s="36" t="s">
        <v>304</v>
      </c>
      <c r="D1021" s="37">
        <v>11</v>
      </c>
      <c r="E1021" s="37">
        <v>12</v>
      </c>
      <c r="F1021">
        <v>853.48900000000003</v>
      </c>
      <c r="G1021">
        <f>F1021-Dashboard!$B$3</f>
        <v>835.26724999999999</v>
      </c>
      <c r="H1021">
        <f>2^(LOG(F1021/Dashboard!$C$3,2)/LOG(Dashboard!$D$3/Dashboard!$C$3,2))-1</f>
        <v>-0.90300064077612918</v>
      </c>
      <c r="I1021" s="14" t="s">
        <v>55</v>
      </c>
      <c r="M1021" s="21">
        <v>0.1980001980002</v>
      </c>
      <c r="Q1021" s="32">
        <v>1.8810018810019999</v>
      </c>
      <c r="T1021" s="39">
        <v>392.4</v>
      </c>
      <c r="V1021" s="35">
        <v>40404</v>
      </c>
      <c r="W1021" s="40">
        <v>9.9990099990099994E-3</v>
      </c>
    </row>
    <row r="1022" spans="1:23" x14ac:dyDescent="0.2">
      <c r="A1022" s="14" t="s">
        <v>441</v>
      </c>
      <c r="B1022" s="14" t="s">
        <v>443</v>
      </c>
      <c r="C1022" s="36" t="s">
        <v>305</v>
      </c>
      <c r="D1022" s="37">
        <v>11</v>
      </c>
      <c r="E1022" s="37">
        <v>13</v>
      </c>
      <c r="F1022">
        <v>8567.8080000000009</v>
      </c>
      <c r="G1022">
        <f>F1022-Dashboard!$B$3</f>
        <v>8549.5862500000003</v>
      </c>
      <c r="H1022">
        <f>2^(LOG(F1022/Dashboard!$C$3,2)/LOG(Dashboard!$D$3/Dashboard!$C$3,2))-1</f>
        <v>-0.45597351921288476</v>
      </c>
      <c r="I1022" s="14" t="s">
        <v>55</v>
      </c>
      <c r="K1022" s="17">
        <v>49.005049005049997</v>
      </c>
      <c r="Q1022" s="32">
        <v>1.8810018810019999</v>
      </c>
      <c r="T1022" s="39">
        <v>356.8</v>
      </c>
      <c r="V1022" s="35">
        <v>40404</v>
      </c>
      <c r="W1022" s="40">
        <v>9.9990099990099994E-3</v>
      </c>
    </row>
    <row r="1023" spans="1:23" x14ac:dyDescent="0.2">
      <c r="A1023" s="14" t="s">
        <v>441</v>
      </c>
      <c r="B1023" s="14" t="s">
        <v>443</v>
      </c>
      <c r="C1023" s="36" t="s">
        <v>306</v>
      </c>
      <c r="D1023" s="37">
        <v>11</v>
      </c>
      <c r="E1023" s="37">
        <v>14</v>
      </c>
      <c r="F1023">
        <v>8332.6869999999999</v>
      </c>
      <c r="G1023">
        <f>F1023-Dashboard!$B$3</f>
        <v>8314.4652499999993</v>
      </c>
      <c r="H1023">
        <f>2^(LOG(F1023/Dashboard!$C$3,2)/LOG(Dashboard!$D$3/Dashboard!$C$3,2))-1</f>
        <v>-0.46717384612215129</v>
      </c>
      <c r="I1023" s="14" t="s">
        <v>55</v>
      </c>
      <c r="K1023" s="17">
        <v>49.005049005049997</v>
      </c>
      <c r="Q1023" s="32">
        <v>1.8810018810019999</v>
      </c>
      <c r="T1023" s="39">
        <v>356.8</v>
      </c>
      <c r="V1023" s="35">
        <v>40404</v>
      </c>
      <c r="W1023" s="40">
        <v>9.9990099990099994E-3</v>
      </c>
    </row>
    <row r="1024" spans="1:23" x14ac:dyDescent="0.2">
      <c r="A1024" s="14" t="s">
        <v>441</v>
      </c>
      <c r="B1024" s="14" t="s">
        <v>443</v>
      </c>
      <c r="C1024" s="36" t="s">
        <v>307</v>
      </c>
      <c r="D1024" s="37">
        <v>11</v>
      </c>
      <c r="E1024" s="37">
        <v>15</v>
      </c>
      <c r="F1024">
        <v>50854.31</v>
      </c>
      <c r="G1024">
        <f>F1024-Dashboard!$B$3</f>
        <v>50836.088250000001</v>
      </c>
      <c r="H1024">
        <f>2^(LOG(F1024/Dashboard!$C$3,2)/LOG(Dashboard!$D$3/Dashboard!$C$3,2))-1</f>
        <v>1.059957709305237</v>
      </c>
      <c r="I1024" s="22" t="s">
        <v>60</v>
      </c>
      <c r="J1024" s="23">
        <v>1.8810018810019999</v>
      </c>
      <c r="R1024" s="23">
        <v>1.8810018810019999</v>
      </c>
      <c r="T1024" s="39">
        <v>396.4</v>
      </c>
      <c r="V1024" s="35">
        <v>40404</v>
      </c>
      <c r="W1024" s="40">
        <v>9.9990099990099994E-3</v>
      </c>
    </row>
    <row r="1025" spans="1:23" x14ac:dyDescent="0.2">
      <c r="A1025" s="14" t="s">
        <v>441</v>
      </c>
      <c r="B1025" s="14" t="s">
        <v>443</v>
      </c>
      <c r="C1025" s="36" t="s">
        <v>308</v>
      </c>
      <c r="D1025" s="37">
        <v>11</v>
      </c>
      <c r="E1025" s="37">
        <v>16</v>
      </c>
      <c r="F1025">
        <v>43915.9</v>
      </c>
      <c r="G1025">
        <f>F1025-Dashboard!$B$3</f>
        <v>43897.678250000004</v>
      </c>
      <c r="H1025">
        <f>2^(LOG(F1025/Dashboard!$C$3,2)/LOG(Dashboard!$D$3/Dashboard!$C$3,2))-1</f>
        <v>0.84599971522456285</v>
      </c>
      <c r="I1025" s="22" t="s">
        <v>60</v>
      </c>
      <c r="J1025" s="23">
        <v>1.8810018810019999</v>
      </c>
      <c r="R1025" s="23">
        <v>1.8810018810019999</v>
      </c>
      <c r="T1025" s="39">
        <v>396.4</v>
      </c>
      <c r="V1025" s="35">
        <v>40404</v>
      </c>
      <c r="W1025" s="40">
        <v>9.9990099990099994E-3</v>
      </c>
    </row>
    <row r="1026" spans="1:23" x14ac:dyDescent="0.2">
      <c r="A1026" s="14" t="s">
        <v>441</v>
      </c>
      <c r="B1026" s="14" t="s">
        <v>443</v>
      </c>
      <c r="C1026" s="36" t="s">
        <v>309</v>
      </c>
      <c r="D1026" s="37">
        <v>11</v>
      </c>
      <c r="E1026" s="37">
        <v>17</v>
      </c>
      <c r="F1026">
        <v>27694.9</v>
      </c>
      <c r="G1026">
        <f>F1026-Dashboard!$B$3</f>
        <v>27676.678250000001</v>
      </c>
      <c r="H1026">
        <f>2^(LOG(F1026/Dashboard!$C$3,2)/LOG(Dashboard!$D$3/Dashboard!$C$3,2))-1</f>
        <v>0.30781226291285657</v>
      </c>
      <c r="I1026" s="14" t="s">
        <v>55</v>
      </c>
      <c r="P1026" s="29">
        <v>1.8810018810019999</v>
      </c>
      <c r="R1026" s="23">
        <v>1.8810018810019999</v>
      </c>
      <c r="T1026" s="39">
        <v>388.8</v>
      </c>
      <c r="V1026" s="35">
        <v>40404</v>
      </c>
      <c r="W1026" s="40">
        <v>9.9990099990099994E-3</v>
      </c>
    </row>
    <row r="1027" spans="1:23" x14ac:dyDescent="0.2">
      <c r="A1027" s="14" t="s">
        <v>441</v>
      </c>
      <c r="B1027" s="14" t="s">
        <v>443</v>
      </c>
      <c r="C1027" s="36" t="s">
        <v>310</v>
      </c>
      <c r="D1027" s="37">
        <v>11</v>
      </c>
      <c r="E1027" s="37">
        <v>18</v>
      </c>
      <c r="F1027">
        <v>18080.8</v>
      </c>
      <c r="G1027">
        <f>F1027-Dashboard!$B$3</f>
        <v>18062.578249999999</v>
      </c>
      <c r="H1027">
        <f>2^(LOG(F1027/Dashboard!$C$3,2)/LOG(Dashboard!$D$3/Dashboard!$C$3,2))-1</f>
        <v>-4.9169781450732364E-2</v>
      </c>
      <c r="I1027" s="14" t="s">
        <v>55</v>
      </c>
      <c r="P1027" s="29">
        <v>1.8810018810019999</v>
      </c>
      <c r="R1027" s="23">
        <v>1.8810018810019999</v>
      </c>
      <c r="T1027" s="39">
        <v>388.8</v>
      </c>
      <c r="V1027" s="35">
        <v>40404</v>
      </c>
      <c r="W1027" s="40">
        <v>9.9990099990099994E-3</v>
      </c>
    </row>
    <row r="1028" spans="1:23" x14ac:dyDescent="0.2">
      <c r="A1028" s="14" t="s">
        <v>441</v>
      </c>
      <c r="B1028" s="14" t="s">
        <v>443</v>
      </c>
      <c r="C1028" s="36" t="s">
        <v>311</v>
      </c>
      <c r="D1028" s="37">
        <v>11</v>
      </c>
      <c r="E1028" s="37">
        <v>19</v>
      </c>
      <c r="F1028">
        <v>514.91499999999996</v>
      </c>
      <c r="G1028">
        <f>F1028-Dashboard!$B$3</f>
        <v>496.69324999999998</v>
      </c>
      <c r="H1028">
        <f>2^(LOG(F1028/Dashboard!$C$3,2)/LOG(Dashboard!$D$3/Dashboard!$C$3,2))-1</f>
        <v>-0.93351885460817663</v>
      </c>
      <c r="I1028" s="14" t="s">
        <v>55</v>
      </c>
      <c r="R1028" s="23">
        <v>1.8810018810019999</v>
      </c>
      <c r="S1028" s="28">
        <v>1.8810018810019999</v>
      </c>
      <c r="T1028" s="39">
        <v>388.8</v>
      </c>
      <c r="V1028" s="35">
        <v>40404</v>
      </c>
      <c r="W1028" s="40">
        <v>9.9990099990099994E-3</v>
      </c>
    </row>
    <row r="1029" spans="1:23" x14ac:dyDescent="0.2">
      <c r="A1029" s="14" t="s">
        <v>441</v>
      </c>
      <c r="B1029" s="14" t="s">
        <v>443</v>
      </c>
      <c r="C1029" s="36" t="s">
        <v>312</v>
      </c>
      <c r="D1029" s="37">
        <v>11</v>
      </c>
      <c r="E1029" s="37">
        <v>20</v>
      </c>
      <c r="F1029">
        <v>437.32499999999999</v>
      </c>
      <c r="G1029">
        <f>F1029-Dashboard!$B$3</f>
        <v>419.10325</v>
      </c>
      <c r="H1029">
        <f>2^(LOG(F1029/Dashboard!$C$3,2)/LOG(Dashboard!$D$3/Dashboard!$C$3,2))-1</f>
        <v>-0.94116033324019865</v>
      </c>
      <c r="I1029" s="14" t="s">
        <v>55</v>
      </c>
      <c r="R1029" s="23">
        <v>1.8810018810019999</v>
      </c>
      <c r="S1029" s="28">
        <v>1.8810018810019999</v>
      </c>
      <c r="T1029" s="39">
        <v>388.8</v>
      </c>
      <c r="V1029" s="35">
        <v>40404</v>
      </c>
      <c r="W1029" s="40">
        <v>9.9990099990099994E-3</v>
      </c>
    </row>
    <row r="1030" spans="1:23" x14ac:dyDescent="0.2">
      <c r="A1030" s="14" t="s">
        <v>441</v>
      </c>
      <c r="B1030" s="14" t="s">
        <v>443</v>
      </c>
      <c r="C1030" s="36" t="s">
        <v>313</v>
      </c>
      <c r="D1030" s="37">
        <v>11</v>
      </c>
      <c r="E1030" s="37">
        <v>21</v>
      </c>
      <c r="F1030">
        <v>3188.24</v>
      </c>
      <c r="G1030">
        <f>F1030-Dashboard!$B$3</f>
        <v>3170.0182499999996</v>
      </c>
      <c r="H1030">
        <f>2^(LOG(F1030/Dashboard!$C$3,2)/LOG(Dashboard!$D$3/Dashboard!$C$3,2))-1</f>
        <v>-0.74018705162432319</v>
      </c>
      <c r="I1030" s="33" t="s">
        <v>265</v>
      </c>
      <c r="J1030" s="28">
        <v>1.8810018810019999</v>
      </c>
      <c r="S1030" s="28">
        <v>1.8810018810019999</v>
      </c>
      <c r="T1030" s="39">
        <v>396.4</v>
      </c>
      <c r="V1030" s="35">
        <v>40404</v>
      </c>
      <c r="W1030" s="40">
        <v>9.9990099990099994E-3</v>
      </c>
    </row>
    <row r="1031" spans="1:23" x14ac:dyDescent="0.2">
      <c r="A1031" s="14" t="s">
        <v>441</v>
      </c>
      <c r="B1031" s="14" t="s">
        <v>443</v>
      </c>
      <c r="C1031" s="36" t="s">
        <v>314</v>
      </c>
      <c r="D1031" s="37">
        <v>11</v>
      </c>
      <c r="E1031" s="37">
        <v>22</v>
      </c>
      <c r="F1031">
        <v>3428.0639999999999</v>
      </c>
      <c r="G1031">
        <f>F1031-Dashboard!$B$3</f>
        <v>3409.8422499999997</v>
      </c>
      <c r="H1031">
        <f>2^(LOG(F1031/Dashboard!$C$3,2)/LOG(Dashboard!$D$3/Dashboard!$C$3,2))-1</f>
        <v>-0.72571082083952332</v>
      </c>
      <c r="I1031" s="33" t="s">
        <v>265</v>
      </c>
      <c r="J1031" s="28">
        <v>1.8810018810019999</v>
      </c>
      <c r="S1031" s="28">
        <v>1.8810018810019999</v>
      </c>
      <c r="T1031" s="39">
        <v>396.4</v>
      </c>
      <c r="V1031" s="35">
        <v>40404</v>
      </c>
      <c r="W1031" s="40">
        <v>9.9990099990099994E-3</v>
      </c>
    </row>
    <row r="1032" spans="1:23" x14ac:dyDescent="0.2">
      <c r="A1032" s="14" t="s">
        <v>441</v>
      </c>
      <c r="B1032" s="14" t="s">
        <v>443</v>
      </c>
      <c r="C1032" s="36" t="s">
        <v>315</v>
      </c>
      <c r="D1032" s="37">
        <v>11</v>
      </c>
      <c r="E1032" s="37">
        <v>23</v>
      </c>
      <c r="F1032">
        <v>1528.2860000000001</v>
      </c>
      <c r="G1032">
        <f>F1032-Dashboard!$B$3</f>
        <v>1510.0642500000001</v>
      </c>
      <c r="H1032">
        <f>2^(LOG(F1032/Dashboard!$C$3,2)/LOG(Dashboard!$D$3/Dashboard!$C$3,2))-1</f>
        <v>-0.85006016890908109</v>
      </c>
      <c r="I1032" s="14" t="s">
        <v>55</v>
      </c>
      <c r="P1032" s="29">
        <v>1.8810018810019999</v>
      </c>
      <c r="S1032" s="28">
        <v>1.8810018810019999</v>
      </c>
      <c r="T1032" s="39">
        <v>388.8</v>
      </c>
      <c r="V1032" s="35">
        <v>40404</v>
      </c>
      <c r="W1032" s="40">
        <v>9.9990099990099994E-3</v>
      </c>
    </row>
    <row r="1033" spans="1:23" x14ac:dyDescent="0.2">
      <c r="A1033" s="14" t="s">
        <v>441</v>
      </c>
      <c r="B1033" s="14" t="s">
        <v>443</v>
      </c>
      <c r="C1033" s="36" t="s">
        <v>316</v>
      </c>
      <c r="D1033" s="37">
        <v>11</v>
      </c>
      <c r="E1033" s="37">
        <v>24</v>
      </c>
      <c r="F1033">
        <v>919.32299999999998</v>
      </c>
      <c r="G1033">
        <f>F1033-Dashboard!$B$3</f>
        <v>901.10124999999994</v>
      </c>
      <c r="H1033">
        <f>2^(LOG(F1033/Dashboard!$C$3,2)/LOG(Dashboard!$D$3/Dashboard!$C$3,2))-1</f>
        <v>-0.89745981230569016</v>
      </c>
      <c r="I1033" s="14" t="s">
        <v>55</v>
      </c>
      <c r="P1033" s="29">
        <v>1.8810018810019999</v>
      </c>
      <c r="S1033" s="28">
        <v>1.8810018810019999</v>
      </c>
      <c r="T1033" s="39">
        <v>388.8</v>
      </c>
      <c r="V1033" s="35">
        <v>40404</v>
      </c>
      <c r="W1033" s="40">
        <v>9.9990099990099994E-3</v>
      </c>
    </row>
    <row r="1034" spans="1:23" x14ac:dyDescent="0.2">
      <c r="A1034" s="14" t="s">
        <v>441</v>
      </c>
      <c r="B1034" s="14" t="s">
        <v>443</v>
      </c>
      <c r="C1034" s="36" t="s">
        <v>317</v>
      </c>
      <c r="D1034" s="37">
        <v>12</v>
      </c>
      <c r="E1034" s="37">
        <v>1</v>
      </c>
      <c r="F1034">
        <v>22776.17</v>
      </c>
      <c r="G1034">
        <f>F1034-Dashboard!$B$3</f>
        <v>22757.948249999998</v>
      </c>
      <c r="H1034">
        <f>2^(LOG(F1034/Dashboard!$C$3,2)/LOG(Dashboard!$D$3/Dashboard!$C$3,2))-1</f>
        <v>0.12995140997811072</v>
      </c>
      <c r="I1034" s="14" t="s">
        <v>55</v>
      </c>
      <c r="N1034" s="25">
        <v>0.5742005742006</v>
      </c>
      <c r="O1034" s="27">
        <v>0.5742005742006</v>
      </c>
      <c r="T1034" s="39">
        <v>399.2</v>
      </c>
      <c r="V1034" s="35">
        <v>40404</v>
      </c>
      <c r="W1034" s="40">
        <v>9.9950499950499996E-3</v>
      </c>
    </row>
    <row r="1035" spans="1:23" x14ac:dyDescent="0.2">
      <c r="A1035" s="14" t="s">
        <v>441</v>
      </c>
      <c r="B1035" s="14" t="s">
        <v>443</v>
      </c>
      <c r="C1035" s="36" t="s">
        <v>318</v>
      </c>
      <c r="D1035" s="37">
        <v>12</v>
      </c>
      <c r="E1035" s="37">
        <v>2</v>
      </c>
      <c r="F1035">
        <v>30671.53</v>
      </c>
      <c r="G1035">
        <f>F1035-Dashboard!$B$3</f>
        <v>30653.308249999998</v>
      </c>
      <c r="H1035">
        <f>2^(LOG(F1035/Dashboard!$C$3,2)/LOG(Dashboard!$D$3/Dashboard!$C$3,2))-1</f>
        <v>0.41153219570031907</v>
      </c>
      <c r="I1035" s="14" t="s">
        <v>55</v>
      </c>
      <c r="N1035" s="25">
        <v>0.5742005742006</v>
      </c>
      <c r="O1035" s="27">
        <v>0.5742005742006</v>
      </c>
      <c r="T1035" s="39">
        <v>399.2</v>
      </c>
      <c r="V1035" s="35">
        <v>40404</v>
      </c>
      <c r="W1035" s="40">
        <v>9.9950499950499996E-3</v>
      </c>
    </row>
    <row r="1036" spans="1:23" x14ac:dyDescent="0.2">
      <c r="A1036" s="14" t="s">
        <v>441</v>
      </c>
      <c r="B1036" s="14" t="s">
        <v>443</v>
      </c>
      <c r="C1036" s="36" t="s">
        <v>319</v>
      </c>
      <c r="D1036" s="37">
        <v>12</v>
      </c>
      <c r="E1036" s="37">
        <v>3</v>
      </c>
      <c r="F1036">
        <v>33490.629999999997</v>
      </c>
      <c r="G1036">
        <f>F1036-Dashboard!$B$3</f>
        <v>33472.40825</v>
      </c>
      <c r="H1036">
        <f>2^(LOG(F1036/Dashboard!$C$3,2)/LOG(Dashboard!$D$3/Dashboard!$C$3,2))-1</f>
        <v>0.50744021145955021</v>
      </c>
      <c r="I1036" s="14" t="s">
        <v>55</v>
      </c>
      <c r="N1036" s="25">
        <v>0.5742005742006</v>
      </c>
      <c r="P1036" s="29">
        <v>0.5742005742006</v>
      </c>
      <c r="T1036" s="39">
        <v>399.2</v>
      </c>
      <c r="V1036" s="35">
        <v>40404</v>
      </c>
      <c r="W1036" s="40">
        <v>9.9950499950499996E-3</v>
      </c>
    </row>
    <row r="1037" spans="1:23" x14ac:dyDescent="0.2">
      <c r="A1037" s="14" t="s">
        <v>441</v>
      </c>
      <c r="B1037" s="14" t="s">
        <v>443</v>
      </c>
      <c r="C1037" s="36" t="s">
        <v>320</v>
      </c>
      <c r="D1037" s="37">
        <v>12</v>
      </c>
      <c r="E1037" s="37">
        <v>4</v>
      </c>
      <c r="F1037">
        <v>39208.769999999997</v>
      </c>
      <c r="G1037">
        <f>F1037-Dashboard!$B$3</f>
        <v>39190.54825</v>
      </c>
      <c r="H1037">
        <f>2^(LOG(F1037/Dashboard!$C$3,2)/LOG(Dashboard!$D$3/Dashboard!$C$3,2))-1</f>
        <v>0.69598032489203066</v>
      </c>
      <c r="I1037" s="14" t="s">
        <v>55</v>
      </c>
      <c r="N1037" s="25">
        <v>0.5742005742006</v>
      </c>
      <c r="P1037" s="29">
        <v>0.5742005742006</v>
      </c>
      <c r="T1037" s="39">
        <v>399.2</v>
      </c>
      <c r="V1037" s="35">
        <v>40404</v>
      </c>
      <c r="W1037" s="40">
        <v>9.9950499950499996E-3</v>
      </c>
    </row>
    <row r="1038" spans="1:23" x14ac:dyDescent="0.2">
      <c r="A1038" s="14" t="s">
        <v>441</v>
      </c>
      <c r="B1038" s="14" t="s">
        <v>443</v>
      </c>
      <c r="C1038" s="36" t="s">
        <v>321</v>
      </c>
      <c r="D1038" s="37">
        <v>12</v>
      </c>
      <c r="E1038" s="37">
        <v>5</v>
      </c>
      <c r="F1038">
        <v>76468.39</v>
      </c>
      <c r="G1038">
        <f>F1038-Dashboard!$B$3</f>
        <v>76450.168250000002</v>
      </c>
      <c r="H1038">
        <f>2^(LOG(F1038/Dashboard!$C$3,2)/LOG(Dashboard!$D$3/Dashboard!$C$3,2))-1</f>
        <v>1.7944671354044317</v>
      </c>
      <c r="I1038" s="30" t="s">
        <v>247</v>
      </c>
      <c r="J1038" s="29">
        <v>0.5742005742006</v>
      </c>
      <c r="P1038" s="29">
        <v>0.5742005742006</v>
      </c>
      <c r="T1038" s="39">
        <v>401.6</v>
      </c>
      <c r="V1038" s="35">
        <v>40404</v>
      </c>
      <c r="W1038" s="40">
        <v>9.9970299970299995E-3</v>
      </c>
    </row>
    <row r="1039" spans="1:23" x14ac:dyDescent="0.2">
      <c r="A1039" s="14" t="s">
        <v>441</v>
      </c>
      <c r="B1039" s="14" t="s">
        <v>443</v>
      </c>
      <c r="C1039" s="36" t="s">
        <v>322</v>
      </c>
      <c r="D1039" s="37">
        <v>12</v>
      </c>
      <c r="E1039" s="37">
        <v>6</v>
      </c>
      <c r="F1039">
        <v>68302.64</v>
      </c>
      <c r="G1039">
        <f>F1039-Dashboard!$B$3</f>
        <v>68284.418250000002</v>
      </c>
      <c r="H1039">
        <f>2^(LOG(F1039/Dashboard!$C$3,2)/LOG(Dashboard!$D$3/Dashboard!$C$3,2))-1</f>
        <v>1.5682263962343357</v>
      </c>
      <c r="I1039" s="30" t="s">
        <v>247</v>
      </c>
      <c r="J1039" s="29">
        <v>0.5742005742006</v>
      </c>
      <c r="P1039" s="29">
        <v>0.5742005742006</v>
      </c>
      <c r="T1039" s="39">
        <v>401.6</v>
      </c>
      <c r="V1039" s="35">
        <v>40404</v>
      </c>
      <c r="W1039" s="40">
        <v>9.9970299970299995E-3</v>
      </c>
    </row>
    <row r="1040" spans="1:23" x14ac:dyDescent="0.2">
      <c r="A1040" s="14" t="s">
        <v>441</v>
      </c>
      <c r="B1040" s="14" t="s">
        <v>443</v>
      </c>
      <c r="C1040" s="36" t="s">
        <v>323</v>
      </c>
      <c r="D1040" s="37">
        <v>12</v>
      </c>
      <c r="E1040" s="37">
        <v>7</v>
      </c>
      <c r="F1040">
        <v>17152.07</v>
      </c>
      <c r="G1040">
        <f>F1040-Dashboard!$B$3</f>
        <v>17133.848249999999</v>
      </c>
      <c r="H1040">
        <f>2^(LOG(F1040/Dashboard!$C$3,2)/LOG(Dashboard!$D$3/Dashboard!$C$3,2))-1</f>
        <v>-8.5924473374676902E-2</v>
      </c>
      <c r="I1040" s="14" t="s">
        <v>55</v>
      </c>
      <c r="O1040" s="27">
        <v>0.5742005742006</v>
      </c>
      <c r="P1040" s="29">
        <v>0.5742005742006</v>
      </c>
      <c r="T1040" s="39">
        <v>399.2</v>
      </c>
      <c r="V1040" s="35">
        <v>40404</v>
      </c>
      <c r="W1040" s="40">
        <v>9.9950499950499996E-3</v>
      </c>
    </row>
    <row r="1041" spans="1:23" x14ac:dyDescent="0.2">
      <c r="A1041" s="14" t="s">
        <v>441</v>
      </c>
      <c r="B1041" s="14" t="s">
        <v>443</v>
      </c>
      <c r="C1041" s="36" t="s">
        <v>324</v>
      </c>
      <c r="D1041" s="37">
        <v>12</v>
      </c>
      <c r="E1041" s="37">
        <v>8</v>
      </c>
      <c r="F1041">
        <v>16660.669999999998</v>
      </c>
      <c r="G1041">
        <f>F1041-Dashboard!$B$3</f>
        <v>16642.448249999998</v>
      </c>
      <c r="H1041">
        <f>2^(LOG(F1041/Dashboard!$C$3,2)/LOG(Dashboard!$D$3/Dashboard!$C$3,2))-1</f>
        <v>-0.10557422965657104</v>
      </c>
      <c r="I1041" s="14" t="s">
        <v>55</v>
      </c>
      <c r="O1041" s="27">
        <v>0.5742005742006</v>
      </c>
      <c r="P1041" s="29">
        <v>0.5742005742006</v>
      </c>
      <c r="T1041" s="39">
        <v>399.2</v>
      </c>
      <c r="V1041" s="35">
        <v>40404</v>
      </c>
      <c r="W1041" s="40">
        <v>9.9950499950499996E-3</v>
      </c>
    </row>
    <row r="1042" spans="1:23" x14ac:dyDescent="0.2">
      <c r="A1042" s="14" t="s">
        <v>441</v>
      </c>
      <c r="B1042" s="14" t="s">
        <v>443</v>
      </c>
      <c r="C1042" s="36" t="s">
        <v>325</v>
      </c>
      <c r="D1042" s="37">
        <v>12</v>
      </c>
      <c r="E1042" s="37">
        <v>9</v>
      </c>
      <c r="F1042">
        <v>3625.5650000000001</v>
      </c>
      <c r="G1042">
        <f>F1042-Dashboard!$B$3</f>
        <v>3607.3432499999999</v>
      </c>
      <c r="H1042">
        <f>2^(LOG(F1042/Dashboard!$C$3,2)/LOG(Dashboard!$D$3/Dashboard!$C$3,2))-1</f>
        <v>-0.71398065760196094</v>
      </c>
      <c r="I1042" s="31" t="s">
        <v>252</v>
      </c>
      <c r="J1042" s="32">
        <v>0.5742005742006</v>
      </c>
      <c r="Q1042" s="32">
        <v>0.5742005742006</v>
      </c>
      <c r="T1042" s="39">
        <v>401.6</v>
      </c>
      <c r="V1042" s="35">
        <v>40404</v>
      </c>
      <c r="W1042" s="40">
        <v>9.9970299970299995E-3</v>
      </c>
    </row>
    <row r="1043" spans="1:23" x14ac:dyDescent="0.2">
      <c r="A1043" s="14" t="s">
        <v>441</v>
      </c>
      <c r="B1043" s="14" t="s">
        <v>443</v>
      </c>
      <c r="C1043" s="36" t="s">
        <v>326</v>
      </c>
      <c r="D1043" s="37">
        <v>12</v>
      </c>
      <c r="E1043" s="37">
        <v>10</v>
      </c>
      <c r="F1043">
        <v>2950.768</v>
      </c>
      <c r="G1043">
        <f>F1043-Dashboard!$B$3</f>
        <v>2932.5462499999999</v>
      </c>
      <c r="H1043">
        <f>2^(LOG(F1043/Dashboard!$C$3,2)/LOG(Dashboard!$D$3/Dashboard!$C$3,2))-1</f>
        <v>-0.75479491692268819</v>
      </c>
      <c r="I1043" s="31" t="s">
        <v>252</v>
      </c>
      <c r="J1043" s="32">
        <v>0.5742005742006</v>
      </c>
      <c r="Q1043" s="32">
        <v>0.5742005742006</v>
      </c>
      <c r="T1043" s="39">
        <v>401.6</v>
      </c>
      <c r="V1043" s="35">
        <v>40404</v>
      </c>
      <c r="W1043" s="40">
        <v>9.9970299970299995E-3</v>
      </c>
    </row>
    <row r="1044" spans="1:23" x14ac:dyDescent="0.2">
      <c r="A1044" s="14" t="s">
        <v>441</v>
      </c>
      <c r="B1044" s="14" t="s">
        <v>443</v>
      </c>
      <c r="C1044" s="36" t="s">
        <v>327</v>
      </c>
      <c r="D1044" s="37">
        <v>12</v>
      </c>
      <c r="E1044" s="37">
        <v>11</v>
      </c>
      <c r="F1044">
        <v>665.39200000000005</v>
      </c>
      <c r="G1044">
        <f>F1044-Dashboard!$B$3</f>
        <v>647.17025000000001</v>
      </c>
      <c r="H1044">
        <f>2^(LOG(F1044/Dashboard!$C$3,2)/LOG(Dashboard!$D$3/Dashboard!$C$3,2))-1</f>
        <v>-0.91947366289210819</v>
      </c>
      <c r="I1044" s="14" t="s">
        <v>55</v>
      </c>
      <c r="M1044" s="21">
        <v>6.4350064350059993E-2</v>
      </c>
      <c r="Q1044" s="32">
        <v>0.5742005742006</v>
      </c>
      <c r="T1044" s="39">
        <v>400.4</v>
      </c>
      <c r="V1044" s="35">
        <v>40404</v>
      </c>
      <c r="W1044" s="40">
        <v>9.9995049995050007E-3</v>
      </c>
    </row>
    <row r="1045" spans="1:23" x14ac:dyDescent="0.2">
      <c r="A1045" s="14" t="s">
        <v>441</v>
      </c>
      <c r="B1045" s="14" t="s">
        <v>443</v>
      </c>
      <c r="C1045" s="36" t="s">
        <v>328</v>
      </c>
      <c r="D1045" s="37">
        <v>12</v>
      </c>
      <c r="E1045" s="37">
        <v>12</v>
      </c>
      <c r="F1045">
        <v>797.06</v>
      </c>
      <c r="G1045">
        <f>F1045-Dashboard!$B$3</f>
        <v>778.8382499999999</v>
      </c>
      <c r="H1045">
        <f>2^(LOG(F1045/Dashboard!$C$3,2)/LOG(Dashboard!$D$3/Dashboard!$C$3,2))-1</f>
        <v>-0.90783629243760777</v>
      </c>
      <c r="I1045" s="14" t="s">
        <v>55</v>
      </c>
      <c r="M1045" s="21">
        <v>6.4350064350059993E-2</v>
      </c>
      <c r="Q1045" s="32">
        <v>0.5742005742006</v>
      </c>
      <c r="T1045" s="39">
        <v>400.4</v>
      </c>
      <c r="V1045" s="35">
        <v>40404</v>
      </c>
      <c r="W1045" s="40">
        <v>9.9995049995050007E-3</v>
      </c>
    </row>
    <row r="1046" spans="1:23" x14ac:dyDescent="0.2">
      <c r="A1046" s="14" t="s">
        <v>441</v>
      </c>
      <c r="B1046" s="14" t="s">
        <v>443</v>
      </c>
      <c r="C1046" s="36" t="s">
        <v>329</v>
      </c>
      <c r="D1046" s="37">
        <v>12</v>
      </c>
      <c r="E1046" s="37">
        <v>13</v>
      </c>
      <c r="F1046">
        <v>6496.3919999999998</v>
      </c>
      <c r="G1046">
        <f>F1046-Dashboard!$B$3</f>
        <v>6478.1702500000001</v>
      </c>
      <c r="H1046">
        <f>2^(LOG(F1046/Dashboard!$C$3,2)/LOG(Dashboard!$D$3/Dashboard!$C$3,2))-1</f>
        <v>-0.55765591321103591</v>
      </c>
      <c r="I1046" s="14" t="s">
        <v>55</v>
      </c>
      <c r="K1046" s="17">
        <v>10.89001089001</v>
      </c>
      <c r="Q1046" s="32">
        <v>0.5742005742006</v>
      </c>
      <c r="T1046" s="39">
        <v>392.8</v>
      </c>
      <c r="V1046" s="35">
        <v>40404</v>
      </c>
      <c r="W1046" s="40">
        <v>9.9970299970299995E-3</v>
      </c>
    </row>
    <row r="1047" spans="1:23" x14ac:dyDescent="0.2">
      <c r="A1047" s="14" t="s">
        <v>441</v>
      </c>
      <c r="B1047" s="14" t="s">
        <v>443</v>
      </c>
      <c r="C1047" s="36" t="s">
        <v>330</v>
      </c>
      <c r="D1047" s="37">
        <v>12</v>
      </c>
      <c r="E1047" s="37">
        <v>14</v>
      </c>
      <c r="F1047">
        <v>6425.8559999999998</v>
      </c>
      <c r="G1047">
        <f>F1047-Dashboard!$B$3</f>
        <v>6407.6342500000001</v>
      </c>
      <c r="H1047">
        <f>2^(LOG(F1047/Dashboard!$C$3,2)/LOG(Dashboard!$D$3/Dashboard!$C$3,2))-1</f>
        <v>-0.56125147113231677</v>
      </c>
      <c r="I1047" s="14" t="s">
        <v>55</v>
      </c>
      <c r="K1047" s="17">
        <v>10.89001089001</v>
      </c>
      <c r="Q1047" s="32">
        <v>0.5742005742006</v>
      </c>
      <c r="T1047" s="39">
        <v>392.8</v>
      </c>
      <c r="V1047" s="35">
        <v>40404</v>
      </c>
      <c r="W1047" s="40">
        <v>9.9970299970299995E-3</v>
      </c>
    </row>
    <row r="1048" spans="1:23" x14ac:dyDescent="0.2">
      <c r="A1048" s="14" t="s">
        <v>441</v>
      </c>
      <c r="B1048" s="14" t="s">
        <v>443</v>
      </c>
      <c r="C1048" s="36" t="s">
        <v>331</v>
      </c>
      <c r="D1048" s="37">
        <v>12</v>
      </c>
      <c r="E1048" s="37">
        <v>15</v>
      </c>
      <c r="F1048">
        <v>64881.63</v>
      </c>
      <c r="G1048">
        <f>F1048-Dashboard!$B$3</f>
        <v>64863.40825</v>
      </c>
      <c r="H1048">
        <f>2^(LOG(F1048/Dashboard!$C$3,2)/LOG(Dashboard!$D$3/Dashboard!$C$3,2))-1</f>
        <v>1.4714397624573778</v>
      </c>
      <c r="I1048" s="22" t="s">
        <v>60</v>
      </c>
      <c r="J1048" s="23">
        <v>0.5742005742006</v>
      </c>
      <c r="R1048" s="23">
        <v>0.5742005742006</v>
      </c>
      <c r="T1048" s="39">
        <v>401.6</v>
      </c>
      <c r="V1048" s="35">
        <v>40404</v>
      </c>
      <c r="W1048" s="40">
        <v>9.9970299970299995E-3</v>
      </c>
    </row>
    <row r="1049" spans="1:23" x14ac:dyDescent="0.2">
      <c r="A1049" s="14" t="s">
        <v>441</v>
      </c>
      <c r="B1049" s="14" t="s">
        <v>443</v>
      </c>
      <c r="C1049" s="36" t="s">
        <v>332</v>
      </c>
      <c r="D1049" s="37">
        <v>12</v>
      </c>
      <c r="E1049" s="37">
        <v>16</v>
      </c>
      <c r="F1049">
        <v>52921.03</v>
      </c>
      <c r="G1049">
        <f>F1049-Dashboard!$B$3</f>
        <v>52902.808250000002</v>
      </c>
      <c r="H1049">
        <f>2^(LOG(F1049/Dashboard!$C$3,2)/LOG(Dashboard!$D$3/Dashboard!$C$3,2))-1</f>
        <v>1.12222877083512</v>
      </c>
      <c r="I1049" s="22" t="s">
        <v>60</v>
      </c>
      <c r="J1049" s="23">
        <v>0.5742005742006</v>
      </c>
      <c r="R1049" s="23">
        <v>0.5742005742006</v>
      </c>
      <c r="T1049" s="39">
        <v>401.6</v>
      </c>
      <c r="V1049" s="35">
        <v>40404</v>
      </c>
      <c r="W1049" s="40">
        <v>9.9970299970299995E-3</v>
      </c>
    </row>
    <row r="1050" spans="1:23" x14ac:dyDescent="0.2">
      <c r="A1050" s="14" t="s">
        <v>441</v>
      </c>
      <c r="B1050" s="14" t="s">
        <v>443</v>
      </c>
      <c r="C1050" s="36" t="s">
        <v>333</v>
      </c>
      <c r="D1050" s="37">
        <v>12</v>
      </c>
      <c r="E1050" s="37">
        <v>17</v>
      </c>
      <c r="F1050">
        <v>59095.31</v>
      </c>
      <c r="G1050">
        <f>F1050-Dashboard!$B$3</f>
        <v>59077.088250000001</v>
      </c>
      <c r="H1050">
        <f>2^(LOG(F1050/Dashboard!$C$3,2)/LOG(Dashboard!$D$3/Dashboard!$C$3,2))-1</f>
        <v>1.3047338893352789</v>
      </c>
      <c r="I1050" s="14" t="s">
        <v>55</v>
      </c>
      <c r="P1050" s="29">
        <v>0.5742005742006</v>
      </c>
      <c r="R1050" s="23">
        <v>0.5742005742006</v>
      </c>
      <c r="T1050" s="39">
        <v>399.2</v>
      </c>
      <c r="V1050" s="35">
        <v>40404</v>
      </c>
      <c r="W1050" s="40">
        <v>9.9950499950499996E-3</v>
      </c>
    </row>
    <row r="1051" spans="1:23" x14ac:dyDescent="0.2">
      <c r="A1051" s="14" t="s">
        <v>441</v>
      </c>
      <c r="B1051" s="14" t="s">
        <v>443</v>
      </c>
      <c r="C1051" s="36" t="s">
        <v>334</v>
      </c>
      <c r="D1051" s="37">
        <v>12</v>
      </c>
      <c r="E1051" s="37">
        <v>18</v>
      </c>
      <c r="F1051">
        <v>28910.48</v>
      </c>
      <c r="G1051">
        <f>F1051-Dashboard!$B$3</f>
        <v>28892.258249999999</v>
      </c>
      <c r="H1051">
        <f>2^(LOG(F1051/Dashboard!$C$3,2)/LOG(Dashboard!$D$3/Dashboard!$C$3,2))-1</f>
        <v>0.35049282983015506</v>
      </c>
      <c r="I1051" s="14" t="s">
        <v>55</v>
      </c>
      <c r="P1051" s="29">
        <v>0.5742005742006</v>
      </c>
      <c r="R1051" s="23">
        <v>0.5742005742006</v>
      </c>
      <c r="T1051" s="39">
        <v>399.2</v>
      </c>
      <c r="V1051" s="35">
        <v>40404</v>
      </c>
      <c r="W1051" s="40">
        <v>9.9950499950499996E-3</v>
      </c>
    </row>
    <row r="1052" spans="1:23" x14ac:dyDescent="0.2">
      <c r="A1052" s="14" t="s">
        <v>441</v>
      </c>
      <c r="B1052" s="14" t="s">
        <v>443</v>
      </c>
      <c r="C1052" s="36" t="s">
        <v>335</v>
      </c>
      <c r="D1052" s="37">
        <v>12</v>
      </c>
      <c r="E1052" s="37">
        <v>19</v>
      </c>
      <c r="F1052">
        <v>1547.096</v>
      </c>
      <c r="G1052">
        <f>F1052-Dashboard!$B$3</f>
        <v>1528.8742500000001</v>
      </c>
      <c r="H1052">
        <f>2^(LOG(F1052/Dashboard!$C$3,2)/LOG(Dashboard!$D$3/Dashboard!$C$3,2))-1</f>
        <v>-0.84868264355012502</v>
      </c>
      <c r="I1052" s="14" t="s">
        <v>55</v>
      </c>
      <c r="R1052" s="23">
        <v>0.5742005742006</v>
      </c>
      <c r="S1052" s="28">
        <v>0.5742005742006</v>
      </c>
      <c r="T1052" s="39">
        <v>399.2</v>
      </c>
      <c r="V1052" s="35">
        <v>40404</v>
      </c>
      <c r="W1052" s="40">
        <v>9.9950499950499996E-3</v>
      </c>
    </row>
    <row r="1053" spans="1:23" x14ac:dyDescent="0.2">
      <c r="A1053" s="14" t="s">
        <v>441</v>
      </c>
      <c r="B1053" s="14" t="s">
        <v>443</v>
      </c>
      <c r="C1053" s="36" t="s">
        <v>336</v>
      </c>
      <c r="D1053" s="37">
        <v>12</v>
      </c>
      <c r="E1053" s="37">
        <v>20</v>
      </c>
      <c r="F1053">
        <v>1996.1769999999999</v>
      </c>
      <c r="G1053">
        <f>F1053-Dashboard!$B$3</f>
        <v>1977.95525</v>
      </c>
      <c r="H1053">
        <f>2^(LOG(F1053/Dashboard!$C$3,2)/LOG(Dashboard!$D$3/Dashboard!$C$3,2))-1</f>
        <v>-0.81692265942272257</v>
      </c>
      <c r="I1053" s="14" t="s">
        <v>55</v>
      </c>
      <c r="R1053" s="23">
        <v>0.5742005742006</v>
      </c>
      <c r="S1053" s="28">
        <v>0.5742005742006</v>
      </c>
      <c r="T1053" s="39">
        <v>399.2</v>
      </c>
      <c r="V1053" s="35">
        <v>40404</v>
      </c>
      <c r="W1053" s="40">
        <v>9.9950499950499996E-3</v>
      </c>
    </row>
    <row r="1054" spans="1:23" x14ac:dyDescent="0.2">
      <c r="A1054" s="14" t="s">
        <v>441</v>
      </c>
      <c r="B1054" s="14" t="s">
        <v>443</v>
      </c>
      <c r="C1054" s="36" t="s">
        <v>337</v>
      </c>
      <c r="D1054" s="37">
        <v>12</v>
      </c>
      <c r="E1054" s="37">
        <v>21</v>
      </c>
      <c r="F1054">
        <v>3477.4389999999999</v>
      </c>
      <c r="G1054">
        <f>F1054-Dashboard!$B$3</f>
        <v>3459.2172499999997</v>
      </c>
      <c r="H1054">
        <f>2^(LOG(F1054/Dashboard!$C$3,2)/LOG(Dashboard!$D$3/Dashboard!$C$3,2))-1</f>
        <v>-0.72276265760895786</v>
      </c>
      <c r="I1054" s="33" t="s">
        <v>265</v>
      </c>
      <c r="J1054" s="28">
        <v>0.5742005742006</v>
      </c>
      <c r="S1054" s="28">
        <v>0.5742005742006</v>
      </c>
      <c r="T1054" s="39">
        <v>401.6</v>
      </c>
      <c r="V1054" s="35">
        <v>40404</v>
      </c>
      <c r="W1054" s="40">
        <v>9.9970299970299995E-3</v>
      </c>
    </row>
    <row r="1055" spans="1:23" x14ac:dyDescent="0.2">
      <c r="A1055" s="14" t="s">
        <v>441</v>
      </c>
      <c r="B1055" s="14" t="s">
        <v>443</v>
      </c>
      <c r="C1055" s="36" t="s">
        <v>338</v>
      </c>
      <c r="D1055" s="37">
        <v>12</v>
      </c>
      <c r="E1055" s="37">
        <v>22</v>
      </c>
      <c r="F1055">
        <v>3430.415</v>
      </c>
      <c r="G1055">
        <f>F1055-Dashboard!$B$3</f>
        <v>3412.1932499999998</v>
      </c>
      <c r="H1055">
        <f>2^(LOG(F1055/Dashboard!$C$3,2)/LOG(Dashboard!$D$3/Dashboard!$C$3,2))-1</f>
        <v>-0.72557020155848995</v>
      </c>
      <c r="I1055" s="33" t="s">
        <v>265</v>
      </c>
      <c r="J1055" s="28">
        <v>0.5742005742006</v>
      </c>
      <c r="S1055" s="28">
        <v>0.5742005742006</v>
      </c>
      <c r="T1055" s="39">
        <v>401.6</v>
      </c>
      <c r="V1055" s="35">
        <v>40404</v>
      </c>
      <c r="W1055" s="40">
        <v>9.9970299970299995E-3</v>
      </c>
    </row>
    <row r="1056" spans="1:23" x14ac:dyDescent="0.2">
      <c r="A1056" s="14" t="s">
        <v>441</v>
      </c>
      <c r="B1056" s="14" t="s">
        <v>443</v>
      </c>
      <c r="C1056" s="36" t="s">
        <v>339</v>
      </c>
      <c r="D1056" s="37">
        <v>12</v>
      </c>
      <c r="E1056" s="37">
        <v>23</v>
      </c>
      <c r="F1056">
        <v>3564.4340000000002</v>
      </c>
      <c r="G1056">
        <f>F1056-Dashboard!$B$3</f>
        <v>3546.21225</v>
      </c>
      <c r="H1056">
        <f>2^(LOG(F1056/Dashboard!$C$3,2)/LOG(Dashboard!$D$3/Dashboard!$C$3,2))-1</f>
        <v>-0.7175937657926833</v>
      </c>
      <c r="I1056" s="14" t="s">
        <v>55</v>
      </c>
      <c r="P1056" s="29">
        <v>0.5742005742006</v>
      </c>
      <c r="S1056" s="28">
        <v>0.5742005742006</v>
      </c>
      <c r="T1056" s="39">
        <v>399.2</v>
      </c>
      <c r="V1056" s="35">
        <v>40404</v>
      </c>
      <c r="W1056" s="40">
        <v>9.9950499950499996E-3</v>
      </c>
    </row>
    <row r="1057" spans="1:23" x14ac:dyDescent="0.2">
      <c r="A1057" s="14" t="s">
        <v>441</v>
      </c>
      <c r="B1057" s="14" t="s">
        <v>443</v>
      </c>
      <c r="C1057" s="36" t="s">
        <v>340</v>
      </c>
      <c r="D1057" s="37">
        <v>12</v>
      </c>
      <c r="E1057" s="37">
        <v>24</v>
      </c>
      <c r="F1057">
        <v>2847.3150000000001</v>
      </c>
      <c r="G1057">
        <f>F1057-Dashboard!$B$3</f>
        <v>2829.0932499999999</v>
      </c>
      <c r="H1057">
        <f>2^(LOG(F1057/Dashboard!$C$3,2)/LOG(Dashboard!$D$3/Dashboard!$C$3,2))-1</f>
        <v>-0.76125076688165638</v>
      </c>
      <c r="I1057" s="14" t="s">
        <v>55</v>
      </c>
      <c r="P1057" s="29">
        <v>0.5742005742006</v>
      </c>
      <c r="S1057" s="28">
        <v>0.5742005742006</v>
      </c>
      <c r="T1057" s="39">
        <v>399.2</v>
      </c>
      <c r="V1057" s="35">
        <v>40404</v>
      </c>
      <c r="W1057" s="40">
        <v>9.9950499950499996E-3</v>
      </c>
    </row>
    <row r="1058" spans="1:23" x14ac:dyDescent="0.2">
      <c r="A1058" s="14" t="s">
        <v>441</v>
      </c>
      <c r="B1058" s="14" t="s">
        <v>443</v>
      </c>
      <c r="C1058" s="36" t="s">
        <v>341</v>
      </c>
      <c r="D1058" s="37">
        <v>13</v>
      </c>
      <c r="E1058" s="37">
        <v>1</v>
      </c>
      <c r="F1058">
        <v>22698.58</v>
      </c>
      <c r="G1058">
        <f>F1058-Dashboard!$B$3</f>
        <v>22680.358250000001</v>
      </c>
      <c r="H1058">
        <f>2^(LOG(F1058/Dashboard!$C$3,2)/LOG(Dashboard!$D$3/Dashboard!$C$3,2))-1</f>
        <v>0.12707240889059856</v>
      </c>
      <c r="I1058" s="14" t="s">
        <v>55</v>
      </c>
      <c r="N1058" s="25">
        <v>0.17325017325020001</v>
      </c>
      <c r="O1058" s="27">
        <v>0.17325017325020001</v>
      </c>
      <c r="T1058" s="39">
        <v>402.4</v>
      </c>
      <c r="V1058" s="35">
        <v>40404</v>
      </c>
      <c r="W1058" s="40">
        <v>9.9940599940599902E-3</v>
      </c>
    </row>
    <row r="1059" spans="1:23" x14ac:dyDescent="0.2">
      <c r="A1059" s="14" t="s">
        <v>441</v>
      </c>
      <c r="B1059" s="14" t="s">
        <v>443</v>
      </c>
      <c r="C1059" s="36" t="s">
        <v>342</v>
      </c>
      <c r="D1059" s="37">
        <v>13</v>
      </c>
      <c r="E1059" s="37">
        <v>2</v>
      </c>
      <c r="F1059">
        <v>26110.18</v>
      </c>
      <c r="G1059">
        <f>F1059-Dashboard!$B$3</f>
        <v>26091.95825</v>
      </c>
      <c r="H1059">
        <f>2^(LOG(F1059/Dashboard!$C$3,2)/LOG(Dashboard!$D$3/Dashboard!$C$3,2))-1</f>
        <v>0.25145239927118057</v>
      </c>
      <c r="I1059" s="14" t="s">
        <v>55</v>
      </c>
      <c r="N1059" s="25">
        <v>0.17325017325020001</v>
      </c>
      <c r="O1059" s="27">
        <v>0.17325017325020001</v>
      </c>
      <c r="T1059" s="39">
        <v>402.4</v>
      </c>
      <c r="V1059" s="35">
        <v>40404</v>
      </c>
      <c r="W1059" s="40">
        <v>9.9940599940599902E-3</v>
      </c>
    </row>
    <row r="1060" spans="1:23" x14ac:dyDescent="0.2">
      <c r="A1060" s="14" t="s">
        <v>441</v>
      </c>
      <c r="B1060" s="14" t="s">
        <v>443</v>
      </c>
      <c r="C1060" s="36" t="s">
        <v>343</v>
      </c>
      <c r="D1060" s="37">
        <v>13</v>
      </c>
      <c r="E1060" s="37">
        <v>3</v>
      </c>
      <c r="F1060">
        <v>35016.57</v>
      </c>
      <c r="G1060">
        <f>F1060-Dashboard!$B$3</f>
        <v>34998.348250000003</v>
      </c>
      <c r="H1060">
        <f>2^(LOG(F1060/Dashboard!$C$3,2)/LOG(Dashboard!$D$3/Dashboard!$C$3,2))-1</f>
        <v>0.55849852512550036</v>
      </c>
      <c r="I1060" s="14" t="s">
        <v>55</v>
      </c>
      <c r="N1060" s="25">
        <v>0.17325017325020001</v>
      </c>
      <c r="P1060" s="29">
        <v>0.17325017325020001</v>
      </c>
      <c r="T1060" s="39">
        <v>402.4</v>
      </c>
      <c r="V1060" s="35">
        <v>40404</v>
      </c>
      <c r="W1060" s="40">
        <v>9.9940599940599902E-3</v>
      </c>
    </row>
    <row r="1061" spans="1:23" x14ac:dyDescent="0.2">
      <c r="A1061" s="14" t="s">
        <v>441</v>
      </c>
      <c r="B1061" s="14" t="s">
        <v>443</v>
      </c>
      <c r="C1061" s="36" t="s">
        <v>344</v>
      </c>
      <c r="D1061" s="37">
        <v>13</v>
      </c>
      <c r="E1061" s="37">
        <v>4</v>
      </c>
      <c r="F1061">
        <v>32665.360000000001</v>
      </c>
      <c r="G1061">
        <f>F1061-Dashboard!$B$3</f>
        <v>32647.13825</v>
      </c>
      <c r="H1061">
        <f>2^(LOG(F1061/Dashboard!$C$3,2)/LOG(Dashboard!$D$3/Dashboard!$C$3,2))-1</f>
        <v>0.47958250124686685</v>
      </c>
      <c r="I1061" s="14" t="s">
        <v>55</v>
      </c>
      <c r="N1061" s="25">
        <v>0.17325017325020001</v>
      </c>
      <c r="P1061" s="29">
        <v>0.17325017325020001</v>
      </c>
      <c r="T1061" s="39">
        <v>402.4</v>
      </c>
      <c r="V1061" s="35">
        <v>40404</v>
      </c>
      <c r="W1061" s="40">
        <v>9.9940599940599902E-3</v>
      </c>
    </row>
    <row r="1062" spans="1:23" x14ac:dyDescent="0.2">
      <c r="A1062" s="14" t="s">
        <v>441</v>
      </c>
      <c r="B1062" s="14" t="s">
        <v>443</v>
      </c>
      <c r="C1062" s="36" t="s">
        <v>345</v>
      </c>
      <c r="D1062" s="37">
        <v>13</v>
      </c>
      <c r="E1062" s="37">
        <v>5</v>
      </c>
      <c r="F1062">
        <v>49913.83</v>
      </c>
      <c r="G1062">
        <f>F1062-Dashboard!$B$3</f>
        <v>49895.608250000005</v>
      </c>
      <c r="H1062">
        <f>2^(LOG(F1062/Dashboard!$C$3,2)/LOG(Dashboard!$D$3/Dashboard!$C$3,2))-1</f>
        <v>1.0314100521662133</v>
      </c>
      <c r="I1062" s="30" t="s">
        <v>247</v>
      </c>
      <c r="J1062" s="29">
        <v>0.17325017325020001</v>
      </c>
      <c r="P1062" s="29">
        <v>0.17325017325020001</v>
      </c>
      <c r="T1062" s="39">
        <v>403.2</v>
      </c>
      <c r="V1062" s="35">
        <v>40404</v>
      </c>
      <c r="W1062" s="40">
        <v>9.996534996535E-3</v>
      </c>
    </row>
    <row r="1063" spans="1:23" x14ac:dyDescent="0.2">
      <c r="A1063" s="14" t="s">
        <v>441</v>
      </c>
      <c r="B1063" s="14" t="s">
        <v>443</v>
      </c>
      <c r="C1063" s="36" t="s">
        <v>346</v>
      </c>
      <c r="D1063" s="37">
        <v>13</v>
      </c>
      <c r="E1063" s="37">
        <v>6</v>
      </c>
      <c r="F1063">
        <v>37466.53</v>
      </c>
      <c r="G1063">
        <f>F1063-Dashboard!$B$3</f>
        <v>37448.308250000002</v>
      </c>
      <c r="H1063">
        <f>2^(LOG(F1063/Dashboard!$C$3,2)/LOG(Dashboard!$D$3/Dashboard!$C$3,2))-1</f>
        <v>0.63931853438251141</v>
      </c>
      <c r="I1063" s="30" t="s">
        <v>247</v>
      </c>
      <c r="J1063" s="29">
        <v>0.17325017325020001</v>
      </c>
      <c r="P1063" s="29">
        <v>0.17325017325020001</v>
      </c>
      <c r="T1063" s="39">
        <v>403.2</v>
      </c>
      <c r="V1063" s="35">
        <v>40404</v>
      </c>
      <c r="W1063" s="40">
        <v>9.996534996535E-3</v>
      </c>
    </row>
    <row r="1064" spans="1:23" x14ac:dyDescent="0.2">
      <c r="A1064" s="14" t="s">
        <v>441</v>
      </c>
      <c r="B1064" s="14" t="s">
        <v>443</v>
      </c>
      <c r="C1064" s="36" t="s">
        <v>347</v>
      </c>
      <c r="D1064" s="37">
        <v>13</v>
      </c>
      <c r="E1064" s="37">
        <v>7</v>
      </c>
      <c r="F1064">
        <v>19750.16</v>
      </c>
      <c r="G1064">
        <f>F1064-Dashboard!$B$3</f>
        <v>19731.938249999999</v>
      </c>
      <c r="H1064">
        <f>2^(LOG(F1064/Dashboard!$C$3,2)/LOG(Dashboard!$D$3/Dashboard!$C$3,2))-1</f>
        <v>1.5723994181699563E-2</v>
      </c>
      <c r="I1064" s="14" t="s">
        <v>55</v>
      </c>
      <c r="O1064" s="27">
        <v>0.17325017325020001</v>
      </c>
      <c r="P1064" s="29">
        <v>0.17325017325020001</v>
      </c>
      <c r="T1064" s="39">
        <v>402.4</v>
      </c>
      <c r="V1064" s="35">
        <v>40404</v>
      </c>
      <c r="W1064" s="40">
        <v>9.9940599940599902E-3</v>
      </c>
    </row>
    <row r="1065" spans="1:23" x14ac:dyDescent="0.2">
      <c r="A1065" s="14" t="s">
        <v>441</v>
      </c>
      <c r="B1065" s="14" t="s">
        <v>443</v>
      </c>
      <c r="C1065" s="36" t="s">
        <v>348</v>
      </c>
      <c r="D1065" s="37">
        <v>13</v>
      </c>
      <c r="E1065" s="37">
        <v>8</v>
      </c>
      <c r="F1065">
        <v>18548.689999999999</v>
      </c>
      <c r="G1065">
        <f>F1065-Dashboard!$B$3</f>
        <v>18530.468249999998</v>
      </c>
      <c r="H1065">
        <f>2^(LOG(F1065/Dashboard!$C$3,2)/LOG(Dashboard!$D$3/Dashboard!$C$3,2))-1</f>
        <v>-3.0834241723507683E-2</v>
      </c>
      <c r="I1065" s="14" t="s">
        <v>55</v>
      </c>
      <c r="O1065" s="27">
        <v>0.17325017325020001</v>
      </c>
      <c r="P1065" s="29">
        <v>0.17325017325020001</v>
      </c>
      <c r="T1065" s="39">
        <v>402.4</v>
      </c>
      <c r="V1065" s="35">
        <v>40404</v>
      </c>
      <c r="W1065" s="40">
        <v>9.9940599940599902E-3</v>
      </c>
    </row>
    <row r="1066" spans="1:23" x14ac:dyDescent="0.2">
      <c r="A1066" s="14" t="s">
        <v>441</v>
      </c>
      <c r="B1066" s="14" t="s">
        <v>443</v>
      </c>
      <c r="C1066" s="36" t="s">
        <v>349</v>
      </c>
      <c r="D1066" s="37">
        <v>13</v>
      </c>
      <c r="E1066" s="37">
        <v>9</v>
      </c>
      <c r="F1066">
        <v>3077.7330000000002</v>
      </c>
      <c r="G1066">
        <f>F1066-Dashboard!$B$3</f>
        <v>3059.51125</v>
      </c>
      <c r="H1066">
        <f>2^(LOG(F1066/Dashboard!$C$3,2)/LOG(Dashboard!$D$3/Dashboard!$C$3,2))-1</f>
        <v>-0.74694933074710801</v>
      </c>
      <c r="I1066" s="31" t="s">
        <v>252</v>
      </c>
      <c r="J1066" s="32">
        <v>0.17325017325020001</v>
      </c>
      <c r="Q1066" s="32">
        <v>0.17325017325020001</v>
      </c>
      <c r="T1066" s="39">
        <v>403.2</v>
      </c>
      <c r="V1066" s="35">
        <v>40404</v>
      </c>
      <c r="W1066" s="40">
        <v>9.996534996535E-3</v>
      </c>
    </row>
    <row r="1067" spans="1:23" x14ac:dyDescent="0.2">
      <c r="A1067" s="14" t="s">
        <v>441</v>
      </c>
      <c r="B1067" s="14" t="s">
        <v>443</v>
      </c>
      <c r="C1067" s="36" t="s">
        <v>350</v>
      </c>
      <c r="D1067" s="37">
        <v>13</v>
      </c>
      <c r="E1067" s="37">
        <v>10</v>
      </c>
      <c r="F1067">
        <v>2257.1610000000001</v>
      </c>
      <c r="G1067">
        <f>F1067-Dashboard!$B$3</f>
        <v>2238.9392499999999</v>
      </c>
      <c r="H1067">
        <f>2^(LOG(F1067/Dashboard!$C$3,2)/LOG(Dashboard!$D$3/Dashboard!$C$3,2))-1</f>
        <v>-0.79930839234970641</v>
      </c>
      <c r="I1067" s="31" t="s">
        <v>252</v>
      </c>
      <c r="J1067" s="32">
        <v>0.17325017325020001</v>
      </c>
      <c r="Q1067" s="32">
        <v>0.17325017325020001</v>
      </c>
      <c r="T1067" s="39">
        <v>403.2</v>
      </c>
      <c r="V1067" s="35">
        <v>40404</v>
      </c>
      <c r="W1067" s="40">
        <v>9.996534996535E-3</v>
      </c>
    </row>
    <row r="1068" spans="1:23" x14ac:dyDescent="0.2">
      <c r="A1068" s="14" t="s">
        <v>441</v>
      </c>
      <c r="B1068" s="14" t="s">
        <v>443</v>
      </c>
      <c r="C1068" s="36" t="s">
        <v>351</v>
      </c>
      <c r="D1068" s="37">
        <v>13</v>
      </c>
      <c r="E1068" s="37">
        <v>11</v>
      </c>
      <c r="F1068">
        <v>691.25599999999997</v>
      </c>
      <c r="G1068">
        <f>F1068-Dashboard!$B$3</f>
        <v>673.03424999999993</v>
      </c>
      <c r="H1068">
        <f>2^(LOG(F1068/Dashboard!$C$3,2)/LOG(Dashboard!$D$3/Dashboard!$C$3,2))-1</f>
        <v>-0.91714490417472083</v>
      </c>
      <c r="I1068" s="14" t="s">
        <v>55</v>
      </c>
      <c r="M1068" s="21">
        <v>2.079002079002E-2</v>
      </c>
      <c r="Q1068" s="32">
        <v>0.17325017325020001</v>
      </c>
      <c r="T1068" s="39">
        <v>402.8</v>
      </c>
      <c r="V1068" s="35">
        <v>40404</v>
      </c>
      <c r="W1068" s="40">
        <v>9.9970299970299995E-3</v>
      </c>
    </row>
    <row r="1069" spans="1:23" x14ac:dyDescent="0.2">
      <c r="A1069" s="14" t="s">
        <v>441</v>
      </c>
      <c r="B1069" s="14" t="s">
        <v>443</v>
      </c>
      <c r="C1069" s="36" t="s">
        <v>352</v>
      </c>
      <c r="D1069" s="37">
        <v>13</v>
      </c>
      <c r="E1069" s="37">
        <v>12</v>
      </c>
      <c r="F1069">
        <v>651.28499999999997</v>
      </c>
      <c r="G1069">
        <f>F1069-Dashboard!$B$3</f>
        <v>633.06324999999993</v>
      </c>
      <c r="H1069">
        <f>2^(LOG(F1069/Dashboard!$C$3,2)/LOG(Dashboard!$D$3/Dashboard!$C$3,2))-1</f>
        <v>-0.92075344464555564</v>
      </c>
      <c r="I1069" s="14" t="s">
        <v>55</v>
      </c>
      <c r="M1069" s="21">
        <v>2.079002079002E-2</v>
      </c>
      <c r="Q1069" s="32">
        <v>0.17325017325020001</v>
      </c>
      <c r="T1069" s="39">
        <v>402.8</v>
      </c>
      <c r="V1069" s="35">
        <v>40404</v>
      </c>
      <c r="W1069" s="40">
        <v>9.9970299970299995E-3</v>
      </c>
    </row>
    <row r="1070" spans="1:23" x14ac:dyDescent="0.2">
      <c r="A1070" s="14" t="s">
        <v>441</v>
      </c>
      <c r="B1070" s="14" t="s">
        <v>443</v>
      </c>
      <c r="C1070" s="36" t="s">
        <v>353</v>
      </c>
      <c r="D1070" s="37">
        <v>13</v>
      </c>
      <c r="E1070" s="37">
        <v>13</v>
      </c>
      <c r="F1070">
        <v>3033.0610000000001</v>
      </c>
      <c r="G1070">
        <f>F1070-Dashboard!$B$3</f>
        <v>3014.83925</v>
      </c>
      <c r="H1070">
        <f>2^(LOG(F1070/Dashboard!$C$3,2)/LOG(Dashboard!$D$3/Dashboard!$C$3,2))-1</f>
        <v>-0.74970027410619122</v>
      </c>
      <c r="I1070" s="14" t="s">
        <v>55</v>
      </c>
      <c r="K1070" s="17">
        <v>2.4007524007519998</v>
      </c>
      <c r="Q1070" s="32">
        <v>0.17325017325020001</v>
      </c>
      <c r="T1070" s="39">
        <v>401.2</v>
      </c>
      <c r="V1070" s="35">
        <v>40404</v>
      </c>
      <c r="W1070" s="40">
        <v>9.9950499950499892E-3</v>
      </c>
    </row>
    <row r="1071" spans="1:23" x14ac:dyDescent="0.2">
      <c r="A1071" s="14" t="s">
        <v>441</v>
      </c>
      <c r="B1071" s="14" t="s">
        <v>443</v>
      </c>
      <c r="C1071" s="36" t="s">
        <v>354</v>
      </c>
      <c r="D1071" s="37">
        <v>13</v>
      </c>
      <c r="E1071" s="37">
        <v>14</v>
      </c>
      <c r="F1071">
        <v>1871.5630000000001</v>
      </c>
      <c r="G1071">
        <f>F1071-Dashboard!$B$3</f>
        <v>1853.3412500000002</v>
      </c>
      <c r="H1071">
        <f>2^(LOG(F1071/Dashboard!$C$3,2)/LOG(Dashboard!$D$3/Dashboard!$C$3,2))-1</f>
        <v>-0.82553601129906096</v>
      </c>
      <c r="I1071" s="14" t="s">
        <v>55</v>
      </c>
      <c r="K1071" s="17">
        <v>2.4007524007519998</v>
      </c>
      <c r="Q1071" s="32">
        <v>0.17325017325020001</v>
      </c>
      <c r="T1071" s="39">
        <v>401.2</v>
      </c>
      <c r="V1071" s="35">
        <v>40404</v>
      </c>
      <c r="W1071" s="40">
        <v>9.9950499950499892E-3</v>
      </c>
    </row>
    <row r="1072" spans="1:23" x14ac:dyDescent="0.2">
      <c r="A1072" s="14" t="s">
        <v>441</v>
      </c>
      <c r="B1072" s="14" t="s">
        <v>443</v>
      </c>
      <c r="C1072" s="36" t="s">
        <v>355</v>
      </c>
      <c r="D1072" s="37">
        <v>13</v>
      </c>
      <c r="E1072" s="37">
        <v>15</v>
      </c>
      <c r="F1072">
        <v>42578.06</v>
      </c>
      <c r="G1072">
        <f>F1072-Dashboard!$B$3</f>
        <v>42559.838250000001</v>
      </c>
      <c r="H1072">
        <f>2^(LOG(F1072/Dashboard!$C$3,2)/LOG(Dashboard!$D$3/Dashboard!$C$3,2))-1</f>
        <v>0.80379392341033307</v>
      </c>
      <c r="I1072" s="22" t="s">
        <v>60</v>
      </c>
      <c r="J1072" s="23">
        <v>0.17325017325020001</v>
      </c>
      <c r="R1072" s="23">
        <v>0.17325017325020001</v>
      </c>
      <c r="T1072" s="39">
        <v>403.2</v>
      </c>
      <c r="V1072" s="35">
        <v>40404</v>
      </c>
      <c r="W1072" s="40">
        <v>9.996534996535E-3</v>
      </c>
    </row>
    <row r="1073" spans="1:23" x14ac:dyDescent="0.2">
      <c r="A1073" s="14" t="s">
        <v>441</v>
      </c>
      <c r="B1073" s="14" t="s">
        <v>443</v>
      </c>
      <c r="C1073" s="36" t="s">
        <v>356</v>
      </c>
      <c r="D1073" s="37">
        <v>13</v>
      </c>
      <c r="E1073" s="37">
        <v>16</v>
      </c>
      <c r="F1073">
        <v>33572.92</v>
      </c>
      <c r="G1073">
        <f>F1073-Dashboard!$B$3</f>
        <v>33554.698250000001</v>
      </c>
      <c r="H1073">
        <f>2^(LOG(F1073/Dashboard!$C$3,2)/LOG(Dashboard!$D$3/Dashboard!$C$3,2))-1</f>
        <v>0.51020842353675477</v>
      </c>
      <c r="I1073" s="22" t="s">
        <v>60</v>
      </c>
      <c r="J1073" s="23">
        <v>0.17325017325020001</v>
      </c>
      <c r="R1073" s="23">
        <v>0.17325017325020001</v>
      </c>
      <c r="T1073" s="39">
        <v>403.2</v>
      </c>
      <c r="V1073" s="35">
        <v>40404</v>
      </c>
      <c r="W1073" s="40">
        <v>9.996534996535E-3</v>
      </c>
    </row>
    <row r="1074" spans="1:23" x14ac:dyDescent="0.2">
      <c r="A1074" s="14" t="s">
        <v>441</v>
      </c>
      <c r="B1074" s="14" t="s">
        <v>443</v>
      </c>
      <c r="C1074" s="36" t="s">
        <v>357</v>
      </c>
      <c r="D1074" s="37">
        <v>13</v>
      </c>
      <c r="E1074" s="37">
        <v>17</v>
      </c>
      <c r="F1074">
        <v>31915.32</v>
      </c>
      <c r="G1074">
        <f>F1074-Dashboard!$B$3</f>
        <v>31897.098249999999</v>
      </c>
      <c r="H1074">
        <f>2^(LOG(F1074/Dashboard!$C$3,2)/LOG(Dashboard!$D$3/Dashboard!$C$3,2))-1</f>
        <v>0.45410979691435016</v>
      </c>
      <c r="I1074" s="14" t="s">
        <v>55</v>
      </c>
      <c r="P1074" s="29">
        <v>0.17325017325020001</v>
      </c>
      <c r="R1074" s="23">
        <v>0.17325017325020001</v>
      </c>
      <c r="T1074" s="39">
        <v>402.4</v>
      </c>
      <c r="V1074" s="35">
        <v>40404</v>
      </c>
      <c r="W1074" s="40">
        <v>9.9940599940599902E-3</v>
      </c>
    </row>
    <row r="1075" spans="1:23" x14ac:dyDescent="0.2">
      <c r="A1075" s="14" t="s">
        <v>441</v>
      </c>
      <c r="B1075" s="14" t="s">
        <v>443</v>
      </c>
      <c r="C1075" s="36" t="s">
        <v>358</v>
      </c>
      <c r="D1075" s="37">
        <v>13</v>
      </c>
      <c r="E1075" s="37">
        <v>18</v>
      </c>
      <c r="F1075">
        <v>20114.599999999999</v>
      </c>
      <c r="G1075">
        <f>F1075-Dashboard!$B$3</f>
        <v>20096.378249999998</v>
      </c>
      <c r="H1075">
        <f>2^(LOG(F1075/Dashboard!$C$3,2)/LOG(Dashboard!$D$3/Dashboard!$C$3,2))-1</f>
        <v>2.9703647795827459E-2</v>
      </c>
      <c r="I1075" s="14" t="s">
        <v>55</v>
      </c>
      <c r="P1075" s="29">
        <v>0.17325017325020001</v>
      </c>
      <c r="R1075" s="23">
        <v>0.17325017325020001</v>
      </c>
      <c r="T1075" s="39">
        <v>402.4</v>
      </c>
      <c r="V1075" s="35">
        <v>40404</v>
      </c>
      <c r="W1075" s="40">
        <v>9.9940599940599902E-3</v>
      </c>
    </row>
    <row r="1076" spans="1:23" x14ac:dyDescent="0.2">
      <c r="A1076" s="14" t="s">
        <v>441</v>
      </c>
      <c r="B1076" s="14" t="s">
        <v>443</v>
      </c>
      <c r="C1076" s="36" t="s">
        <v>359</v>
      </c>
      <c r="D1076" s="37">
        <v>13</v>
      </c>
      <c r="E1076" s="37">
        <v>19</v>
      </c>
      <c r="F1076">
        <v>2094.9279999999999</v>
      </c>
      <c r="G1076">
        <f>F1076-Dashboard!$B$3</f>
        <v>2076.7062499999997</v>
      </c>
      <c r="H1076">
        <f>2^(LOG(F1076/Dashboard!$C$3,2)/LOG(Dashboard!$D$3/Dashboard!$C$3,2))-1</f>
        <v>-0.81019317017775883</v>
      </c>
      <c r="I1076" s="14" t="s">
        <v>55</v>
      </c>
      <c r="R1076" s="23">
        <v>0.17325017325020001</v>
      </c>
      <c r="S1076" s="28">
        <v>0.17325017325020001</v>
      </c>
      <c r="T1076" s="39">
        <v>402.4</v>
      </c>
      <c r="V1076" s="35">
        <v>40404</v>
      </c>
      <c r="W1076" s="40">
        <v>9.9940599940599902E-3</v>
      </c>
    </row>
    <row r="1077" spans="1:23" x14ac:dyDescent="0.2">
      <c r="A1077" s="14" t="s">
        <v>441</v>
      </c>
      <c r="B1077" s="14" t="s">
        <v>443</v>
      </c>
      <c r="C1077" s="36" t="s">
        <v>360</v>
      </c>
      <c r="D1077" s="37">
        <v>13</v>
      </c>
      <c r="E1077" s="37">
        <v>20</v>
      </c>
      <c r="F1077">
        <v>1368.404</v>
      </c>
      <c r="G1077">
        <f>F1077-Dashboard!$B$3</f>
        <v>1350.1822500000001</v>
      </c>
      <c r="H1077">
        <f>2^(LOG(F1077/Dashboard!$C$3,2)/LOG(Dashboard!$D$3/Dashboard!$C$3,2))-1</f>
        <v>-0.86194904826129992</v>
      </c>
      <c r="I1077" s="14" t="s">
        <v>55</v>
      </c>
      <c r="R1077" s="23">
        <v>0.17325017325020001</v>
      </c>
      <c r="S1077" s="28">
        <v>0.17325017325020001</v>
      </c>
      <c r="T1077" s="39">
        <v>402.4</v>
      </c>
      <c r="V1077" s="35">
        <v>40404</v>
      </c>
      <c r="W1077" s="40">
        <v>9.9940599940599902E-3</v>
      </c>
    </row>
    <row r="1078" spans="1:23" x14ac:dyDescent="0.2">
      <c r="A1078" s="14" t="s">
        <v>441</v>
      </c>
      <c r="B1078" s="14" t="s">
        <v>443</v>
      </c>
      <c r="C1078" s="36" t="s">
        <v>361</v>
      </c>
      <c r="D1078" s="37">
        <v>13</v>
      </c>
      <c r="E1078" s="37">
        <v>21</v>
      </c>
      <c r="F1078">
        <v>2099.63</v>
      </c>
      <c r="G1078">
        <f>F1078-Dashboard!$B$3</f>
        <v>2081.40825</v>
      </c>
      <c r="H1078">
        <f>2^(LOG(F1078/Dashboard!$C$3,2)/LOG(Dashboard!$D$3/Dashboard!$C$3,2))-1</f>
        <v>-0.80987477057909696</v>
      </c>
      <c r="I1078" s="33" t="s">
        <v>265</v>
      </c>
      <c r="J1078" s="28">
        <v>0.17325017325020001</v>
      </c>
      <c r="S1078" s="28">
        <v>0.17325017325020001</v>
      </c>
      <c r="T1078" s="39">
        <v>403.2</v>
      </c>
      <c r="V1078" s="35">
        <v>40404</v>
      </c>
      <c r="W1078" s="40">
        <v>9.996534996535E-3</v>
      </c>
    </row>
    <row r="1079" spans="1:23" x14ac:dyDescent="0.2">
      <c r="A1079" s="14" t="s">
        <v>441</v>
      </c>
      <c r="B1079" s="14" t="s">
        <v>443</v>
      </c>
      <c r="C1079" s="36" t="s">
        <v>362</v>
      </c>
      <c r="D1079" s="37">
        <v>13</v>
      </c>
      <c r="E1079" s="37">
        <v>22</v>
      </c>
      <c r="F1079">
        <v>2275.971</v>
      </c>
      <c r="G1079">
        <f>F1079-Dashboard!$B$3</f>
        <v>2257.7492499999998</v>
      </c>
      <c r="H1079">
        <f>2^(LOG(F1079/Dashboard!$C$3,2)/LOG(Dashboard!$D$3/Dashboard!$C$3,2))-1</f>
        <v>-0.79805937019125728</v>
      </c>
      <c r="I1079" s="33" t="s">
        <v>265</v>
      </c>
      <c r="J1079" s="28">
        <v>0.17325017325020001</v>
      </c>
      <c r="S1079" s="28">
        <v>0.17325017325020001</v>
      </c>
      <c r="T1079" s="39">
        <v>403.2</v>
      </c>
      <c r="V1079" s="35">
        <v>40404</v>
      </c>
      <c r="W1079" s="40">
        <v>9.996534996535E-3</v>
      </c>
    </row>
    <row r="1080" spans="1:23" x14ac:dyDescent="0.2">
      <c r="A1080" s="14" t="s">
        <v>441</v>
      </c>
      <c r="B1080" s="14" t="s">
        <v>443</v>
      </c>
      <c r="C1080" s="36" t="s">
        <v>363</v>
      </c>
      <c r="D1080" s="37">
        <v>13</v>
      </c>
      <c r="E1080" s="37">
        <v>23</v>
      </c>
      <c r="F1080">
        <v>2492.2820000000002</v>
      </c>
      <c r="G1080">
        <f>F1080-Dashboard!$B$3</f>
        <v>2474.06025</v>
      </c>
      <c r="H1080">
        <f>2^(LOG(F1080/Dashboard!$C$3,2)/LOG(Dashboard!$D$3/Dashboard!$C$3,2))-1</f>
        <v>-0.78387651167683026</v>
      </c>
      <c r="I1080" s="14" t="s">
        <v>55</v>
      </c>
      <c r="P1080" s="29">
        <v>0.17325017325020001</v>
      </c>
      <c r="S1080" s="28">
        <v>0.17325017325020001</v>
      </c>
      <c r="T1080" s="39">
        <v>402.4</v>
      </c>
      <c r="V1080" s="35">
        <v>40404</v>
      </c>
      <c r="W1080" s="40">
        <v>9.9940599940599902E-3</v>
      </c>
    </row>
    <row r="1081" spans="1:23" x14ac:dyDescent="0.2">
      <c r="A1081" s="14" t="s">
        <v>441</v>
      </c>
      <c r="B1081" s="14" t="s">
        <v>443</v>
      </c>
      <c r="C1081" s="36" t="s">
        <v>364</v>
      </c>
      <c r="D1081" s="37">
        <v>13</v>
      </c>
      <c r="E1081" s="37">
        <v>24</v>
      </c>
      <c r="F1081">
        <v>1504.7739999999999</v>
      </c>
      <c r="G1081">
        <f>F1081-Dashboard!$B$3</f>
        <v>1486.55225</v>
      </c>
      <c r="H1081">
        <f>2^(LOG(F1081/Dashboard!$C$3,2)/LOG(Dashboard!$D$3/Dashboard!$C$3,2))-1</f>
        <v>-0.85178807386802668</v>
      </c>
      <c r="I1081" s="14" t="s">
        <v>55</v>
      </c>
      <c r="P1081" s="29">
        <v>0.17325017325020001</v>
      </c>
      <c r="S1081" s="28">
        <v>0.17325017325020001</v>
      </c>
      <c r="T1081" s="39">
        <v>402.4</v>
      </c>
      <c r="V1081" s="35">
        <v>40404</v>
      </c>
      <c r="W1081" s="40">
        <v>9.9940599940599902E-3</v>
      </c>
    </row>
    <row r="1082" spans="1:23" x14ac:dyDescent="0.2">
      <c r="A1082" s="14" t="s">
        <v>441</v>
      </c>
      <c r="B1082" s="14" t="s">
        <v>443</v>
      </c>
      <c r="C1082" s="36" t="s">
        <v>365</v>
      </c>
      <c r="D1082" s="37">
        <v>14</v>
      </c>
      <c r="E1082" s="37">
        <v>1</v>
      </c>
      <c r="F1082">
        <v>31057.13</v>
      </c>
      <c r="G1082">
        <f>F1082-Dashboard!$B$3</f>
        <v>31038.90825</v>
      </c>
      <c r="H1082">
        <f>2^(LOG(F1082/Dashboard!$C$3,2)/LOG(Dashboard!$D$3/Dashboard!$C$3,2))-1</f>
        <v>0.42477794264929525</v>
      </c>
      <c r="I1082" s="14" t="s">
        <v>55</v>
      </c>
      <c r="N1082" s="25">
        <v>5.4450054450050002E-2</v>
      </c>
      <c r="O1082" s="27">
        <v>5.4450054450050002E-2</v>
      </c>
      <c r="T1082" s="39">
        <v>403.6</v>
      </c>
      <c r="V1082" s="35">
        <v>40404</v>
      </c>
      <c r="W1082" s="40">
        <v>0.01</v>
      </c>
    </row>
    <row r="1083" spans="1:23" x14ac:dyDescent="0.2">
      <c r="A1083" s="14" t="s">
        <v>441</v>
      </c>
      <c r="B1083" s="14" t="s">
        <v>443</v>
      </c>
      <c r="C1083" s="36" t="s">
        <v>366</v>
      </c>
      <c r="D1083" s="37">
        <v>14</v>
      </c>
      <c r="E1083" s="37">
        <v>2</v>
      </c>
      <c r="F1083">
        <v>25557.65</v>
      </c>
      <c r="G1083">
        <f>F1083-Dashboard!$B$3</f>
        <v>25539.428250000001</v>
      </c>
      <c r="H1083">
        <f>2^(LOG(F1083/Dashboard!$C$3,2)/LOG(Dashboard!$D$3/Dashboard!$C$3,2))-1</f>
        <v>0.23160063958039534</v>
      </c>
      <c r="I1083" s="14" t="s">
        <v>55</v>
      </c>
      <c r="N1083" s="25">
        <v>5.4450054450050002E-2</v>
      </c>
      <c r="O1083" s="27">
        <v>5.4450054450050002E-2</v>
      </c>
      <c r="T1083" s="39">
        <v>403.6</v>
      </c>
      <c r="V1083" s="35">
        <v>40404</v>
      </c>
      <c r="W1083" s="40">
        <v>0.01</v>
      </c>
    </row>
    <row r="1084" spans="1:23" x14ac:dyDescent="0.2">
      <c r="A1084" s="14" t="s">
        <v>441</v>
      </c>
      <c r="B1084" s="14" t="s">
        <v>443</v>
      </c>
      <c r="C1084" s="36" t="s">
        <v>367</v>
      </c>
      <c r="D1084" s="37">
        <v>14</v>
      </c>
      <c r="E1084" s="37">
        <v>3</v>
      </c>
      <c r="F1084">
        <v>31454.48</v>
      </c>
      <c r="G1084">
        <f>F1084-Dashboard!$B$3</f>
        <v>31436.258249999999</v>
      </c>
      <c r="H1084">
        <f>2^(LOG(F1084/Dashboard!$C$3,2)/LOG(Dashboard!$D$3/Dashboard!$C$3,2))-1</f>
        <v>0.43838396214851105</v>
      </c>
      <c r="I1084" s="14" t="s">
        <v>55</v>
      </c>
      <c r="N1084" s="25">
        <v>5.4450054450050002E-2</v>
      </c>
      <c r="P1084" s="29">
        <v>5.4450054450050002E-2</v>
      </c>
      <c r="T1084" s="39">
        <v>403.6</v>
      </c>
      <c r="V1084" s="35">
        <v>40404</v>
      </c>
      <c r="W1084" s="40">
        <v>0.01</v>
      </c>
    </row>
    <row r="1085" spans="1:23" x14ac:dyDescent="0.2">
      <c r="A1085" s="14" t="s">
        <v>441</v>
      </c>
      <c r="B1085" s="14" t="s">
        <v>443</v>
      </c>
      <c r="C1085" s="36" t="s">
        <v>368</v>
      </c>
      <c r="D1085" s="37">
        <v>14</v>
      </c>
      <c r="E1085" s="37">
        <v>4</v>
      </c>
      <c r="F1085">
        <v>32434.94</v>
      </c>
      <c r="G1085">
        <f>F1085-Dashboard!$B$3</f>
        <v>32416.718249999998</v>
      </c>
      <c r="H1085">
        <f>2^(LOG(F1085/Dashboard!$C$3,2)/LOG(Dashboard!$D$3/Dashboard!$C$3,2))-1</f>
        <v>0.47177288741031331</v>
      </c>
      <c r="I1085" s="14" t="s">
        <v>55</v>
      </c>
      <c r="N1085" s="25">
        <v>5.4450054450050002E-2</v>
      </c>
      <c r="P1085" s="29">
        <v>5.4450054450050002E-2</v>
      </c>
      <c r="T1085" s="39">
        <v>403.6</v>
      </c>
      <c r="V1085" s="35">
        <v>40404</v>
      </c>
      <c r="W1085" s="40">
        <v>0.01</v>
      </c>
    </row>
    <row r="1086" spans="1:23" x14ac:dyDescent="0.2">
      <c r="A1086" s="14" t="s">
        <v>441</v>
      </c>
      <c r="B1086" s="14" t="s">
        <v>443</v>
      </c>
      <c r="C1086" s="36" t="s">
        <v>369</v>
      </c>
      <c r="D1086" s="37">
        <v>14</v>
      </c>
      <c r="E1086" s="37">
        <v>5</v>
      </c>
      <c r="F1086">
        <v>31687.25</v>
      </c>
      <c r="G1086">
        <f>F1086-Dashboard!$B$3</f>
        <v>31669.028249999999</v>
      </c>
      <c r="H1086">
        <f>2^(LOG(F1086/Dashboard!$C$3,2)/LOG(Dashboard!$D$3/Dashboard!$C$3,2))-1</f>
        <v>0.44633428689367705</v>
      </c>
      <c r="I1086" s="30" t="s">
        <v>247</v>
      </c>
      <c r="J1086" s="29">
        <v>5.4450054450050002E-2</v>
      </c>
      <c r="P1086" s="29">
        <v>5.4450054450050002E-2</v>
      </c>
      <c r="T1086" s="39">
        <v>403.6</v>
      </c>
      <c r="V1086" s="35">
        <v>40404</v>
      </c>
      <c r="W1086" s="40">
        <v>9.9945549945550001E-3</v>
      </c>
    </row>
    <row r="1087" spans="1:23" x14ac:dyDescent="0.2">
      <c r="A1087" s="14" t="s">
        <v>441</v>
      </c>
      <c r="B1087" s="14" t="s">
        <v>443</v>
      </c>
      <c r="C1087" s="36" t="s">
        <v>370</v>
      </c>
      <c r="D1087" s="37">
        <v>14</v>
      </c>
      <c r="E1087" s="37">
        <v>6</v>
      </c>
      <c r="F1087">
        <v>35573.800000000003</v>
      </c>
      <c r="G1087">
        <f>F1087-Dashboard!$B$3</f>
        <v>35555.578250000006</v>
      </c>
      <c r="H1087">
        <f>2^(LOG(F1087/Dashboard!$C$3,2)/LOG(Dashboard!$D$3/Dashboard!$C$3,2))-1</f>
        <v>0.57700271415853943</v>
      </c>
      <c r="I1087" s="30" t="s">
        <v>247</v>
      </c>
      <c r="J1087" s="29">
        <v>5.4450054450050002E-2</v>
      </c>
      <c r="P1087" s="29">
        <v>5.4450054450050002E-2</v>
      </c>
      <c r="T1087" s="39">
        <v>403.6</v>
      </c>
      <c r="V1087" s="35">
        <v>40404</v>
      </c>
      <c r="W1087" s="40">
        <v>9.9945549945550001E-3</v>
      </c>
    </row>
    <row r="1088" spans="1:23" x14ac:dyDescent="0.2">
      <c r="A1088" s="14" t="s">
        <v>441</v>
      </c>
      <c r="B1088" s="14" t="s">
        <v>443</v>
      </c>
      <c r="C1088" s="36" t="s">
        <v>371</v>
      </c>
      <c r="D1088" s="37">
        <v>14</v>
      </c>
      <c r="E1088" s="37">
        <v>7</v>
      </c>
      <c r="F1088">
        <v>22985.43</v>
      </c>
      <c r="G1088">
        <f>F1088-Dashboard!$B$3</f>
        <v>22967.20825</v>
      </c>
      <c r="H1088">
        <f>2^(LOG(F1088/Dashboard!$C$3,2)/LOG(Dashboard!$D$3/Dashboard!$C$3,2))-1</f>
        <v>0.13770376118241812</v>
      </c>
      <c r="I1088" s="14" t="s">
        <v>55</v>
      </c>
      <c r="O1088" s="27">
        <v>5.4450054450050002E-2</v>
      </c>
      <c r="P1088" s="29">
        <v>5.4450054450050002E-2</v>
      </c>
      <c r="T1088" s="39">
        <v>403.6</v>
      </c>
      <c r="V1088" s="35">
        <v>40404</v>
      </c>
      <c r="W1088" s="40">
        <v>0.01</v>
      </c>
    </row>
    <row r="1089" spans="1:23" x14ac:dyDescent="0.2">
      <c r="A1089" s="14" t="s">
        <v>441</v>
      </c>
      <c r="B1089" s="14" t="s">
        <v>443</v>
      </c>
      <c r="C1089" s="36" t="s">
        <v>372</v>
      </c>
      <c r="D1089" s="37">
        <v>14</v>
      </c>
      <c r="E1089" s="37">
        <v>8</v>
      </c>
      <c r="F1089">
        <v>26719.15</v>
      </c>
      <c r="G1089">
        <f>F1089-Dashboard!$B$3</f>
        <v>26700.928250000001</v>
      </c>
      <c r="H1089">
        <f>2^(LOG(F1089/Dashboard!$C$3,2)/LOG(Dashboard!$D$3/Dashboard!$C$3,2))-1</f>
        <v>0.27320957848083105</v>
      </c>
      <c r="I1089" s="14" t="s">
        <v>55</v>
      </c>
      <c r="O1089" s="27">
        <v>5.4450054450050002E-2</v>
      </c>
      <c r="P1089" s="29">
        <v>5.4450054450050002E-2</v>
      </c>
      <c r="T1089" s="39">
        <v>403.6</v>
      </c>
      <c r="V1089" s="35">
        <v>40404</v>
      </c>
      <c r="W1089" s="40">
        <v>0.01</v>
      </c>
    </row>
    <row r="1090" spans="1:23" x14ac:dyDescent="0.2">
      <c r="A1090" s="14" t="s">
        <v>441</v>
      </c>
      <c r="B1090" s="14" t="s">
        <v>443</v>
      </c>
      <c r="C1090" s="36" t="s">
        <v>373</v>
      </c>
      <c r="D1090" s="37">
        <v>14</v>
      </c>
      <c r="E1090" s="37">
        <v>9</v>
      </c>
      <c r="F1090">
        <v>4674.2049999999999</v>
      </c>
      <c r="G1090">
        <f>F1090-Dashboard!$B$3</f>
        <v>4655.9832500000002</v>
      </c>
      <c r="H1090">
        <f>2^(LOG(F1090/Dashboard!$C$3,2)/LOG(Dashboard!$D$3/Dashboard!$C$3,2))-1</f>
        <v>-0.65415635538722872</v>
      </c>
      <c r="I1090" s="31" t="s">
        <v>252</v>
      </c>
      <c r="J1090" s="32">
        <v>5.4450054450050002E-2</v>
      </c>
      <c r="Q1090" s="32">
        <v>5.4450054450050002E-2</v>
      </c>
      <c r="T1090" s="39">
        <v>403.6</v>
      </c>
      <c r="V1090" s="35">
        <v>40404</v>
      </c>
      <c r="W1090" s="40">
        <v>9.9945549945550001E-3</v>
      </c>
    </row>
    <row r="1091" spans="1:23" x14ac:dyDescent="0.2">
      <c r="A1091" s="14" t="s">
        <v>441</v>
      </c>
      <c r="B1091" s="14" t="s">
        <v>443</v>
      </c>
      <c r="C1091" s="36" t="s">
        <v>374</v>
      </c>
      <c r="D1091" s="37">
        <v>14</v>
      </c>
      <c r="E1091" s="37">
        <v>10</v>
      </c>
      <c r="F1091">
        <v>4631.8829999999998</v>
      </c>
      <c r="G1091">
        <f>F1091-Dashboard!$B$3</f>
        <v>4613.6612500000001</v>
      </c>
      <c r="H1091">
        <f>2^(LOG(F1091/Dashboard!$C$3,2)/LOG(Dashboard!$D$3/Dashboard!$C$3,2))-1</f>
        <v>-0.65650007764612517</v>
      </c>
      <c r="I1091" s="31" t="s">
        <v>252</v>
      </c>
      <c r="J1091" s="32">
        <v>5.4450054450050002E-2</v>
      </c>
      <c r="Q1091" s="32">
        <v>5.4450054450050002E-2</v>
      </c>
      <c r="T1091" s="39">
        <v>403.6</v>
      </c>
      <c r="V1091" s="35">
        <v>40404</v>
      </c>
      <c r="W1091" s="40">
        <v>9.9945549945550001E-3</v>
      </c>
    </row>
    <row r="1092" spans="1:23" x14ac:dyDescent="0.2">
      <c r="A1092" s="14" t="s">
        <v>441</v>
      </c>
      <c r="B1092" s="14" t="s">
        <v>443</v>
      </c>
      <c r="C1092" s="36" t="s">
        <v>375</v>
      </c>
      <c r="D1092" s="37">
        <v>14</v>
      </c>
      <c r="E1092" s="37">
        <v>11</v>
      </c>
      <c r="F1092">
        <v>1105.068</v>
      </c>
      <c r="G1092">
        <f>F1092-Dashboard!$B$3</f>
        <v>1086.8462500000001</v>
      </c>
      <c r="H1092">
        <f>2^(LOG(F1092/Dashboard!$C$3,2)/LOG(Dashboard!$D$3/Dashboard!$C$3,2))-1</f>
        <v>-0.88233614776004476</v>
      </c>
      <c r="I1092" s="14" t="s">
        <v>55</v>
      </c>
      <c r="M1092" s="21">
        <v>6.9300069300070001E-3</v>
      </c>
      <c r="Q1092" s="32">
        <v>5.4450054450050002E-2</v>
      </c>
      <c r="T1092" s="39">
        <v>403.6</v>
      </c>
      <c r="V1092" s="35">
        <v>40404</v>
      </c>
      <c r="W1092" s="40">
        <v>9.9980199980200003E-3</v>
      </c>
    </row>
    <row r="1093" spans="1:23" x14ac:dyDescent="0.2">
      <c r="A1093" s="14" t="s">
        <v>441</v>
      </c>
      <c r="B1093" s="14" t="s">
        <v>443</v>
      </c>
      <c r="C1093" s="36" t="s">
        <v>376</v>
      </c>
      <c r="D1093" s="37">
        <v>14</v>
      </c>
      <c r="E1093" s="37">
        <v>12</v>
      </c>
      <c r="F1093">
        <v>775.899</v>
      </c>
      <c r="G1093">
        <f>F1093-Dashboard!$B$3</f>
        <v>757.67724999999996</v>
      </c>
      <c r="H1093">
        <f>2^(LOG(F1093/Dashboard!$C$3,2)/LOG(Dashboard!$D$3/Dashboard!$C$3,2))-1</f>
        <v>-0.90967174913383197</v>
      </c>
      <c r="I1093" s="14" t="s">
        <v>55</v>
      </c>
      <c r="M1093" s="21">
        <v>6.9300069300070001E-3</v>
      </c>
      <c r="Q1093" s="32">
        <v>5.4450054450050002E-2</v>
      </c>
      <c r="T1093" s="39">
        <v>403.6</v>
      </c>
      <c r="V1093" s="35">
        <v>40404</v>
      </c>
      <c r="W1093" s="40">
        <v>9.9980199980200003E-3</v>
      </c>
    </row>
    <row r="1094" spans="1:23" x14ac:dyDescent="0.2">
      <c r="A1094" s="14" t="s">
        <v>441</v>
      </c>
      <c r="B1094" s="14" t="s">
        <v>443</v>
      </c>
      <c r="C1094" s="36" t="s">
        <v>377</v>
      </c>
      <c r="D1094" s="37">
        <v>14</v>
      </c>
      <c r="E1094" s="37">
        <v>13</v>
      </c>
      <c r="F1094">
        <v>4203.9629999999997</v>
      </c>
      <c r="G1094">
        <f>F1094-Dashboard!$B$3</f>
        <v>4185.74125</v>
      </c>
      <c r="H1094">
        <f>2^(LOG(F1094/Dashboard!$C$3,2)/LOG(Dashboard!$D$3/Dashboard!$C$3,2))-1</f>
        <v>-0.68051269780929169</v>
      </c>
      <c r="I1094" s="14" t="s">
        <v>55</v>
      </c>
      <c r="K1094" s="17">
        <v>0.51975051975050002</v>
      </c>
      <c r="Q1094" s="32">
        <v>5.4450054450050002E-2</v>
      </c>
      <c r="T1094" s="39">
        <v>403.2</v>
      </c>
      <c r="V1094" s="35">
        <v>40404</v>
      </c>
      <c r="W1094" s="40">
        <v>9.9950499950499892E-3</v>
      </c>
    </row>
    <row r="1095" spans="1:23" x14ac:dyDescent="0.2">
      <c r="A1095" s="14" t="s">
        <v>441</v>
      </c>
      <c r="B1095" s="14" t="s">
        <v>443</v>
      </c>
      <c r="C1095" s="36" t="s">
        <v>378</v>
      </c>
      <c r="D1095" s="37">
        <v>14</v>
      </c>
      <c r="E1095" s="37">
        <v>14</v>
      </c>
      <c r="F1095">
        <v>4606.0200000000004</v>
      </c>
      <c r="G1095">
        <f>F1095-Dashboard!$B$3</f>
        <v>4587.7982500000007</v>
      </c>
      <c r="H1095">
        <f>2^(LOG(F1095/Dashboard!$C$3,2)/LOG(Dashboard!$D$3/Dashboard!$C$3,2))-1</f>
        <v>-0.65793498766443381</v>
      </c>
      <c r="I1095" s="14" t="s">
        <v>55</v>
      </c>
      <c r="K1095" s="17">
        <v>0.51975051975050002</v>
      </c>
      <c r="Q1095" s="32">
        <v>5.4450054450050002E-2</v>
      </c>
      <c r="T1095" s="39">
        <v>403.2</v>
      </c>
      <c r="V1095" s="35">
        <v>40404</v>
      </c>
      <c r="W1095" s="40">
        <v>9.9950499950499892E-3</v>
      </c>
    </row>
    <row r="1096" spans="1:23" x14ac:dyDescent="0.2">
      <c r="A1096" s="14" t="s">
        <v>441</v>
      </c>
      <c r="B1096" s="14" t="s">
        <v>443</v>
      </c>
      <c r="C1096" s="36" t="s">
        <v>379</v>
      </c>
      <c r="D1096" s="37">
        <v>14</v>
      </c>
      <c r="E1096" s="37">
        <v>15</v>
      </c>
      <c r="F1096">
        <v>50755.56</v>
      </c>
      <c r="G1096">
        <f>F1096-Dashboard!$B$3</f>
        <v>50737.338250000001</v>
      </c>
      <c r="H1096">
        <f>2^(LOG(F1096/Dashboard!$C$3,2)/LOG(Dashboard!$D$3/Dashboard!$C$3,2))-1</f>
        <v>1.0569665178486729</v>
      </c>
      <c r="I1096" s="22" t="s">
        <v>60</v>
      </c>
      <c r="J1096" s="23">
        <v>5.4450054450050002E-2</v>
      </c>
      <c r="R1096" s="23">
        <v>5.4450054450050002E-2</v>
      </c>
      <c r="T1096" s="39">
        <v>403.6</v>
      </c>
      <c r="V1096" s="35">
        <v>40404</v>
      </c>
      <c r="W1096" s="40">
        <v>9.9945549945550001E-3</v>
      </c>
    </row>
    <row r="1097" spans="1:23" x14ac:dyDescent="0.2">
      <c r="A1097" s="14" t="s">
        <v>441</v>
      </c>
      <c r="B1097" s="14" t="s">
        <v>443</v>
      </c>
      <c r="C1097" s="36" t="s">
        <v>380</v>
      </c>
      <c r="D1097" s="37">
        <v>14</v>
      </c>
      <c r="E1097" s="37">
        <v>16</v>
      </c>
      <c r="F1097">
        <v>31715.47</v>
      </c>
      <c r="G1097">
        <f>F1097-Dashboard!$B$3</f>
        <v>31697.248250000001</v>
      </c>
      <c r="H1097">
        <f>2^(LOG(F1097/Dashboard!$C$3,2)/LOG(Dashboard!$D$3/Dashboard!$C$3,2))-1</f>
        <v>0.44729714527417319</v>
      </c>
      <c r="I1097" s="22" t="s">
        <v>60</v>
      </c>
      <c r="J1097" s="23">
        <v>5.4450054450050002E-2</v>
      </c>
      <c r="R1097" s="23">
        <v>5.4450054450050002E-2</v>
      </c>
      <c r="T1097" s="39">
        <v>403.6</v>
      </c>
      <c r="V1097" s="35">
        <v>40404</v>
      </c>
      <c r="W1097" s="40">
        <v>9.9945549945550001E-3</v>
      </c>
    </row>
    <row r="1098" spans="1:23" x14ac:dyDescent="0.2">
      <c r="A1098" s="14" t="s">
        <v>441</v>
      </c>
      <c r="B1098" s="14" t="s">
        <v>443</v>
      </c>
      <c r="C1098" s="36" t="s">
        <v>381</v>
      </c>
      <c r="D1098" s="37">
        <v>14</v>
      </c>
      <c r="E1098" s="37">
        <v>17</v>
      </c>
      <c r="F1098">
        <v>55142.92</v>
      </c>
      <c r="G1098">
        <f>F1098-Dashboard!$B$3</f>
        <v>55124.698250000001</v>
      </c>
      <c r="H1098">
        <f>2^(LOG(F1098/Dashboard!$C$3,2)/LOG(Dashboard!$D$3/Dashboard!$C$3,2))-1</f>
        <v>1.1884944916632416</v>
      </c>
      <c r="I1098" s="14" t="s">
        <v>55</v>
      </c>
      <c r="P1098" s="29">
        <v>5.4450054450050002E-2</v>
      </c>
      <c r="R1098" s="23">
        <v>5.4450054450050002E-2</v>
      </c>
      <c r="T1098" s="39">
        <v>403.6</v>
      </c>
      <c r="V1098" s="35">
        <v>40404</v>
      </c>
      <c r="W1098" s="40">
        <v>0.01</v>
      </c>
    </row>
    <row r="1099" spans="1:23" x14ac:dyDescent="0.2">
      <c r="A1099" s="14" t="s">
        <v>441</v>
      </c>
      <c r="B1099" s="14" t="s">
        <v>443</v>
      </c>
      <c r="C1099" s="36" t="s">
        <v>382</v>
      </c>
      <c r="D1099" s="37">
        <v>14</v>
      </c>
      <c r="E1099" s="37">
        <v>18</v>
      </c>
      <c r="F1099">
        <v>34560.43</v>
      </c>
      <c r="G1099">
        <f>F1099-Dashboard!$B$3</f>
        <v>34542.208250000003</v>
      </c>
      <c r="H1099">
        <f>2^(LOG(F1099/Dashboard!$C$3,2)/LOG(Dashboard!$D$3/Dashboard!$C$3,2))-1</f>
        <v>0.54329591054639992</v>
      </c>
      <c r="I1099" s="14" t="s">
        <v>55</v>
      </c>
      <c r="P1099" s="29">
        <v>5.4450054450050002E-2</v>
      </c>
      <c r="R1099" s="23">
        <v>5.4450054450050002E-2</v>
      </c>
      <c r="T1099" s="39">
        <v>403.6</v>
      </c>
      <c r="V1099" s="35">
        <v>40404</v>
      </c>
      <c r="W1099" s="40">
        <v>0.01</v>
      </c>
    </row>
    <row r="1100" spans="1:23" x14ac:dyDescent="0.2">
      <c r="A1100" s="14" t="s">
        <v>441</v>
      </c>
      <c r="B1100" s="14" t="s">
        <v>443</v>
      </c>
      <c r="C1100" s="36" t="s">
        <v>383</v>
      </c>
      <c r="D1100" s="37">
        <v>14</v>
      </c>
      <c r="E1100" s="37">
        <v>19</v>
      </c>
      <c r="F1100">
        <v>1805.729</v>
      </c>
      <c r="G1100">
        <f>F1100-Dashboard!$B$3</f>
        <v>1787.5072500000001</v>
      </c>
      <c r="H1100">
        <f>2^(LOG(F1100/Dashboard!$C$3,2)/LOG(Dashboard!$D$3/Dashboard!$C$3,2))-1</f>
        <v>-0.83014466483273242</v>
      </c>
      <c r="I1100" s="14" t="s">
        <v>55</v>
      </c>
      <c r="R1100" s="23">
        <v>5.4450054450050002E-2</v>
      </c>
      <c r="S1100" s="28">
        <v>5.4450054450050002E-2</v>
      </c>
      <c r="T1100" s="39">
        <v>403.6</v>
      </c>
      <c r="V1100" s="35">
        <v>40404</v>
      </c>
      <c r="W1100" s="40">
        <v>0.01</v>
      </c>
    </row>
    <row r="1101" spans="1:23" x14ac:dyDescent="0.2">
      <c r="A1101" s="14" t="s">
        <v>441</v>
      </c>
      <c r="B1101" s="14" t="s">
        <v>443</v>
      </c>
      <c r="C1101" s="36" t="s">
        <v>384</v>
      </c>
      <c r="D1101" s="37">
        <v>14</v>
      </c>
      <c r="E1101" s="37">
        <v>20</v>
      </c>
      <c r="F1101">
        <v>1619.9829999999999</v>
      </c>
      <c r="G1101">
        <f>F1101-Dashboard!$B$3</f>
        <v>1601.76125</v>
      </c>
      <c r="H1101">
        <f>2^(LOG(F1101/Dashboard!$C$3,2)/LOG(Dashboard!$D$3/Dashboard!$C$3,2))-1</f>
        <v>-0.84338416008733907</v>
      </c>
      <c r="I1101" s="14" t="s">
        <v>55</v>
      </c>
      <c r="R1101" s="23">
        <v>5.4450054450050002E-2</v>
      </c>
      <c r="S1101" s="28">
        <v>5.4450054450050002E-2</v>
      </c>
      <c r="T1101" s="39">
        <v>403.6</v>
      </c>
      <c r="V1101" s="35">
        <v>40404</v>
      </c>
      <c r="W1101" s="40">
        <v>0.01</v>
      </c>
    </row>
    <row r="1102" spans="1:23" x14ac:dyDescent="0.2">
      <c r="A1102" s="14" t="s">
        <v>441</v>
      </c>
      <c r="B1102" s="14" t="s">
        <v>443</v>
      </c>
      <c r="C1102" s="36" t="s">
        <v>385</v>
      </c>
      <c r="D1102" s="37">
        <v>14</v>
      </c>
      <c r="E1102" s="37">
        <v>21</v>
      </c>
      <c r="F1102">
        <v>2539.306</v>
      </c>
      <c r="G1102">
        <f>F1102-Dashboard!$B$3</f>
        <v>2521.0842499999999</v>
      </c>
      <c r="H1102">
        <f>2^(LOG(F1102/Dashboard!$C$3,2)/LOG(Dashboard!$D$3/Dashboard!$C$3,2))-1</f>
        <v>-0.78083515630813027</v>
      </c>
      <c r="I1102" s="33" t="s">
        <v>265</v>
      </c>
      <c r="J1102" s="28">
        <v>5.4450054450050002E-2</v>
      </c>
      <c r="S1102" s="28">
        <v>5.4450054450050002E-2</v>
      </c>
      <c r="T1102" s="39">
        <v>403.6</v>
      </c>
      <c r="V1102" s="35">
        <v>40404</v>
      </c>
      <c r="W1102" s="40">
        <v>9.9945549945550001E-3</v>
      </c>
    </row>
    <row r="1103" spans="1:23" x14ac:dyDescent="0.2">
      <c r="A1103" s="14" t="s">
        <v>441</v>
      </c>
      <c r="B1103" s="14" t="s">
        <v>443</v>
      </c>
      <c r="C1103" s="36" t="s">
        <v>386</v>
      </c>
      <c r="D1103" s="37">
        <v>14</v>
      </c>
      <c r="E1103" s="37">
        <v>22</v>
      </c>
      <c r="F1103">
        <v>3169.431</v>
      </c>
      <c r="G1103">
        <f>F1103-Dashboard!$B$3</f>
        <v>3151.2092499999999</v>
      </c>
      <c r="H1103">
        <f>2^(LOG(F1103/Dashboard!$C$3,2)/LOG(Dashboard!$D$3/Dashboard!$C$3,2))-1</f>
        <v>-0.74133380380911873</v>
      </c>
      <c r="I1103" s="33" t="s">
        <v>265</v>
      </c>
      <c r="J1103" s="28">
        <v>5.4450054450050002E-2</v>
      </c>
      <c r="S1103" s="28">
        <v>5.4450054450050002E-2</v>
      </c>
      <c r="T1103" s="39">
        <v>403.6</v>
      </c>
      <c r="V1103" s="35">
        <v>40404</v>
      </c>
      <c r="W1103" s="40">
        <v>9.9945549945550001E-3</v>
      </c>
    </row>
    <row r="1104" spans="1:23" x14ac:dyDescent="0.2">
      <c r="A1104" s="14" t="s">
        <v>441</v>
      </c>
      <c r="B1104" s="14" t="s">
        <v>443</v>
      </c>
      <c r="C1104" s="36" t="s">
        <v>387</v>
      </c>
      <c r="D1104" s="37">
        <v>14</v>
      </c>
      <c r="E1104" s="37">
        <v>23</v>
      </c>
      <c r="F1104">
        <v>2955.47</v>
      </c>
      <c r="G1104">
        <f>F1104-Dashboard!$B$3</f>
        <v>2937.2482499999996</v>
      </c>
      <c r="H1104">
        <f>2^(LOG(F1104/Dashboard!$C$3,2)/LOG(Dashboard!$D$3/Dashboard!$C$3,2))-1</f>
        <v>-0.7545028651734641</v>
      </c>
      <c r="I1104" s="14" t="s">
        <v>55</v>
      </c>
      <c r="P1104" s="29">
        <v>5.4450054450050002E-2</v>
      </c>
      <c r="S1104" s="28">
        <v>5.4450054450050002E-2</v>
      </c>
      <c r="T1104" s="39">
        <v>403.6</v>
      </c>
      <c r="V1104" s="35">
        <v>40404</v>
      </c>
      <c r="W1104" s="40">
        <v>0.01</v>
      </c>
    </row>
    <row r="1105" spans="1:23" x14ac:dyDescent="0.2">
      <c r="A1105" s="14" t="s">
        <v>441</v>
      </c>
      <c r="B1105" s="14" t="s">
        <v>443</v>
      </c>
      <c r="C1105" s="36" t="s">
        <v>388</v>
      </c>
      <c r="D1105" s="37">
        <v>14</v>
      </c>
      <c r="E1105" s="37">
        <v>24</v>
      </c>
      <c r="F1105">
        <v>2567.5210000000002</v>
      </c>
      <c r="G1105">
        <f>F1105-Dashboard!$B$3</f>
        <v>2549.29925</v>
      </c>
      <c r="H1105">
        <f>2^(LOG(F1105/Dashboard!$C$3,2)/LOG(Dashboard!$D$3/Dashboard!$C$3,2))-1</f>
        <v>-0.77901713330478684</v>
      </c>
      <c r="I1105" s="14" t="s">
        <v>55</v>
      </c>
      <c r="P1105" s="29">
        <v>5.4450054450050002E-2</v>
      </c>
      <c r="S1105" s="28">
        <v>5.4450054450050002E-2</v>
      </c>
      <c r="T1105" s="39">
        <v>403.6</v>
      </c>
      <c r="V1105" s="35">
        <v>40404</v>
      </c>
      <c r="W1105" s="40">
        <v>0.01</v>
      </c>
    </row>
    <row r="1106" spans="1:23" x14ac:dyDescent="0.2">
      <c r="A1106" s="14" t="s">
        <v>441</v>
      </c>
      <c r="B1106" s="14" t="s">
        <v>443</v>
      </c>
      <c r="C1106" s="36" t="s">
        <v>389</v>
      </c>
      <c r="D1106" s="37">
        <v>15</v>
      </c>
      <c r="E1106" s="37">
        <v>1</v>
      </c>
      <c r="F1106">
        <v>51507.95</v>
      </c>
      <c r="G1106">
        <f>F1106-Dashboard!$B$3</f>
        <v>51489.72825</v>
      </c>
      <c r="H1106">
        <f>2^(LOG(F1106/Dashboard!$C$3,2)/LOG(Dashboard!$D$3/Dashboard!$C$3,2))-1</f>
        <v>1.0797200308985353</v>
      </c>
      <c r="I1106" s="14" t="s">
        <v>55</v>
      </c>
      <c r="N1106" s="25">
        <v>1.485001485001E-2</v>
      </c>
      <c r="O1106" s="27">
        <v>1.485001485001E-2</v>
      </c>
      <c r="T1106" s="39">
        <v>404</v>
      </c>
      <c r="V1106" s="35">
        <v>40404</v>
      </c>
      <c r="W1106" s="40">
        <v>1.000198000198E-2</v>
      </c>
    </row>
    <row r="1107" spans="1:23" x14ac:dyDescent="0.2">
      <c r="A1107" s="14" t="s">
        <v>441</v>
      </c>
      <c r="B1107" s="14" t="s">
        <v>443</v>
      </c>
      <c r="C1107" s="36" t="s">
        <v>390</v>
      </c>
      <c r="D1107" s="37">
        <v>15</v>
      </c>
      <c r="E1107" s="37">
        <v>2</v>
      </c>
      <c r="F1107">
        <v>60609.48</v>
      </c>
      <c r="G1107">
        <f>F1107-Dashboard!$B$3</f>
        <v>60591.258250000006</v>
      </c>
      <c r="H1107">
        <f>2^(LOG(F1107/Dashboard!$C$3,2)/LOG(Dashboard!$D$3/Dashboard!$C$3,2))-1</f>
        <v>1.3487407866078547</v>
      </c>
      <c r="I1107" s="14" t="s">
        <v>55</v>
      </c>
      <c r="N1107" s="25">
        <v>1.485001485001E-2</v>
      </c>
      <c r="O1107" s="27">
        <v>1.485001485001E-2</v>
      </c>
      <c r="T1107" s="39">
        <v>404</v>
      </c>
      <c r="V1107" s="35">
        <v>40404</v>
      </c>
      <c r="W1107" s="40">
        <v>1.000198000198E-2</v>
      </c>
    </row>
    <row r="1108" spans="1:23" x14ac:dyDescent="0.2">
      <c r="A1108" s="14" t="s">
        <v>441</v>
      </c>
      <c r="B1108" s="14" t="s">
        <v>443</v>
      </c>
      <c r="C1108" s="36" t="s">
        <v>391</v>
      </c>
      <c r="D1108" s="37">
        <v>15</v>
      </c>
      <c r="E1108" s="37">
        <v>3</v>
      </c>
      <c r="F1108">
        <v>55650.78</v>
      </c>
      <c r="G1108">
        <f>F1108-Dashboard!$B$3</f>
        <v>55632.558250000002</v>
      </c>
      <c r="H1108">
        <f>2^(LOG(F1108/Dashboard!$C$3,2)/LOG(Dashboard!$D$3/Dashboard!$C$3,2))-1</f>
        <v>1.2035455362581842</v>
      </c>
      <c r="I1108" s="14" t="s">
        <v>55</v>
      </c>
      <c r="N1108" s="25">
        <v>1.485001485001E-2</v>
      </c>
      <c r="P1108" s="29">
        <v>1.485001485001E-2</v>
      </c>
      <c r="T1108" s="39">
        <v>404</v>
      </c>
      <c r="V1108" s="35">
        <v>40404</v>
      </c>
      <c r="W1108" s="40">
        <v>1.000198000198E-2</v>
      </c>
    </row>
    <row r="1109" spans="1:23" x14ac:dyDescent="0.2">
      <c r="A1109" s="14" t="s">
        <v>441</v>
      </c>
      <c r="B1109" s="14" t="s">
        <v>443</v>
      </c>
      <c r="C1109" s="36" t="s">
        <v>392</v>
      </c>
      <c r="D1109" s="37">
        <v>15</v>
      </c>
      <c r="E1109" s="37">
        <v>4</v>
      </c>
      <c r="F1109">
        <v>53078.559999999998</v>
      </c>
      <c r="G1109">
        <f>F1109-Dashboard!$B$3</f>
        <v>53060.338250000001</v>
      </c>
      <c r="H1109">
        <f>2^(LOG(F1109/Dashboard!$C$3,2)/LOG(Dashboard!$D$3/Dashboard!$C$3,2))-1</f>
        <v>1.1269497738477701</v>
      </c>
      <c r="I1109" s="14" t="s">
        <v>55</v>
      </c>
      <c r="N1109" s="25">
        <v>1.485001485001E-2</v>
      </c>
      <c r="P1109" s="29">
        <v>1.485001485001E-2</v>
      </c>
      <c r="T1109" s="39">
        <v>404</v>
      </c>
      <c r="V1109" s="35">
        <v>40404</v>
      </c>
      <c r="W1109" s="40">
        <v>1.000198000198E-2</v>
      </c>
    </row>
    <row r="1110" spans="1:23" x14ac:dyDescent="0.2">
      <c r="A1110" s="14" t="s">
        <v>441</v>
      </c>
      <c r="B1110" s="14" t="s">
        <v>443</v>
      </c>
      <c r="C1110" s="36" t="s">
        <v>393</v>
      </c>
      <c r="D1110" s="37">
        <v>15</v>
      </c>
      <c r="E1110" s="37">
        <v>5</v>
      </c>
      <c r="F1110">
        <v>54987.74</v>
      </c>
      <c r="G1110">
        <f>F1110-Dashboard!$B$3</f>
        <v>54969.518250000001</v>
      </c>
      <c r="H1110">
        <f>2^(LOG(F1110/Dashboard!$C$3,2)/LOG(Dashboard!$D$3/Dashboard!$C$3,2))-1</f>
        <v>1.183888576808251</v>
      </c>
      <c r="I1110" s="30" t="s">
        <v>247</v>
      </c>
      <c r="J1110" s="29">
        <v>1.485001485001E-2</v>
      </c>
      <c r="P1110" s="29">
        <v>1.485001485001E-2</v>
      </c>
      <c r="T1110" s="39">
        <v>404</v>
      </c>
      <c r="V1110" s="35">
        <v>40404</v>
      </c>
      <c r="W1110" s="40">
        <v>1.0000495000495E-2</v>
      </c>
    </row>
    <row r="1111" spans="1:23" x14ac:dyDescent="0.2">
      <c r="A1111" s="14" t="s">
        <v>441</v>
      </c>
      <c r="B1111" s="14" t="s">
        <v>443</v>
      </c>
      <c r="C1111" s="36" t="s">
        <v>394</v>
      </c>
      <c r="D1111" s="37">
        <v>15</v>
      </c>
      <c r="E1111" s="37">
        <v>6</v>
      </c>
      <c r="F1111">
        <v>40781.730000000003</v>
      </c>
      <c r="G1111">
        <f>F1111-Dashboard!$B$3</f>
        <v>40763.508250000006</v>
      </c>
      <c r="H1111">
        <f>2^(LOG(F1111/Dashboard!$C$3,2)/LOG(Dashboard!$D$3/Dashboard!$C$3,2))-1</f>
        <v>0.74659275609255937</v>
      </c>
      <c r="I1111" s="30" t="s">
        <v>247</v>
      </c>
      <c r="J1111" s="29">
        <v>1.485001485001E-2</v>
      </c>
      <c r="P1111" s="29">
        <v>1.485001485001E-2</v>
      </c>
      <c r="T1111" s="39">
        <v>404</v>
      </c>
      <c r="V1111" s="35">
        <v>40404</v>
      </c>
      <c r="W1111" s="40">
        <v>1.0000495000495E-2</v>
      </c>
    </row>
    <row r="1112" spans="1:23" x14ac:dyDescent="0.2">
      <c r="A1112" s="14" t="s">
        <v>441</v>
      </c>
      <c r="B1112" s="14" t="s">
        <v>443</v>
      </c>
      <c r="C1112" s="36" t="s">
        <v>395</v>
      </c>
      <c r="D1112" s="37">
        <v>15</v>
      </c>
      <c r="E1112" s="37">
        <v>7</v>
      </c>
      <c r="F1112">
        <v>57527.05</v>
      </c>
      <c r="G1112">
        <f>F1112-Dashboard!$B$3</f>
        <v>57508.828250000006</v>
      </c>
      <c r="H1112">
        <f>2^(LOG(F1112/Dashboard!$C$3,2)/LOG(Dashboard!$D$3/Dashboard!$C$3,2))-1</f>
        <v>1.2588537998494815</v>
      </c>
      <c r="I1112" s="14" t="s">
        <v>55</v>
      </c>
      <c r="O1112" s="27">
        <v>1.485001485001E-2</v>
      </c>
      <c r="P1112" s="29">
        <v>1.485001485001E-2</v>
      </c>
      <c r="T1112" s="39">
        <v>404</v>
      </c>
      <c r="V1112" s="35">
        <v>40404</v>
      </c>
      <c r="W1112" s="40">
        <v>1.000198000198E-2</v>
      </c>
    </row>
    <row r="1113" spans="1:23" x14ac:dyDescent="0.2">
      <c r="A1113" s="14" t="s">
        <v>441</v>
      </c>
      <c r="B1113" s="14" t="s">
        <v>443</v>
      </c>
      <c r="C1113" s="36" t="s">
        <v>396</v>
      </c>
      <c r="D1113" s="37">
        <v>15</v>
      </c>
      <c r="E1113" s="37">
        <v>8</v>
      </c>
      <c r="F1113">
        <v>53403.02</v>
      </c>
      <c r="G1113">
        <f>F1113-Dashboard!$B$3</f>
        <v>53384.79825</v>
      </c>
      <c r="H1113">
        <f>2^(LOG(F1113/Dashboard!$C$3,2)/LOG(Dashboard!$D$3/Dashboard!$C$3,2))-1</f>
        <v>1.1366623632389898</v>
      </c>
      <c r="I1113" s="14" t="s">
        <v>55</v>
      </c>
      <c r="O1113" s="27">
        <v>1.485001485001E-2</v>
      </c>
      <c r="P1113" s="29">
        <v>1.485001485001E-2</v>
      </c>
      <c r="T1113" s="39">
        <v>404</v>
      </c>
      <c r="V1113" s="35">
        <v>40404</v>
      </c>
      <c r="W1113" s="40">
        <v>1.000198000198E-2</v>
      </c>
    </row>
    <row r="1114" spans="1:23" x14ac:dyDescent="0.2">
      <c r="A1114" s="14" t="s">
        <v>441</v>
      </c>
      <c r="B1114" s="14" t="s">
        <v>443</v>
      </c>
      <c r="C1114" s="36" t="s">
        <v>397</v>
      </c>
      <c r="D1114" s="37">
        <v>15</v>
      </c>
      <c r="E1114" s="37">
        <v>9</v>
      </c>
      <c r="F1114">
        <v>22465.81</v>
      </c>
      <c r="G1114">
        <f>F1114-Dashboard!$B$3</f>
        <v>22447.588250000001</v>
      </c>
      <c r="H1114">
        <f>2^(LOG(F1114/Dashboard!$C$3,2)/LOG(Dashboard!$D$3/Dashboard!$C$3,2))-1</f>
        <v>0.11842045290059255</v>
      </c>
      <c r="I1114" s="31" t="s">
        <v>252</v>
      </c>
      <c r="J1114" s="32">
        <v>1.485001485001E-2</v>
      </c>
      <c r="Q1114" s="32">
        <v>1.485001485001E-2</v>
      </c>
      <c r="T1114" s="39">
        <v>404</v>
      </c>
      <c r="V1114" s="35">
        <v>40404</v>
      </c>
      <c r="W1114" s="40">
        <v>1.0000495000495E-2</v>
      </c>
    </row>
    <row r="1115" spans="1:23" x14ac:dyDescent="0.2">
      <c r="A1115" s="14" t="s">
        <v>441</v>
      </c>
      <c r="B1115" s="14" t="s">
        <v>443</v>
      </c>
      <c r="C1115" s="36" t="s">
        <v>398</v>
      </c>
      <c r="D1115" s="37">
        <v>15</v>
      </c>
      <c r="E1115" s="37">
        <v>10</v>
      </c>
      <c r="F1115">
        <v>22421.14</v>
      </c>
      <c r="G1115">
        <f>F1115-Dashboard!$B$3</f>
        <v>22402.918249999999</v>
      </c>
      <c r="H1115">
        <f>2^(LOG(F1115/Dashboard!$C$3,2)/LOG(Dashboard!$D$3/Dashboard!$C$3,2))-1</f>
        <v>0.11675750710123389</v>
      </c>
      <c r="I1115" s="31" t="s">
        <v>252</v>
      </c>
      <c r="J1115" s="32">
        <v>1.485001485001E-2</v>
      </c>
      <c r="Q1115" s="32">
        <v>1.485001485001E-2</v>
      </c>
      <c r="T1115" s="39">
        <v>404</v>
      </c>
      <c r="V1115" s="35">
        <v>40404</v>
      </c>
      <c r="W1115" s="40">
        <v>1.0000495000495E-2</v>
      </c>
    </row>
    <row r="1116" spans="1:23" x14ac:dyDescent="0.2">
      <c r="A1116" s="14" t="s">
        <v>441</v>
      </c>
      <c r="B1116" s="14" t="s">
        <v>443</v>
      </c>
      <c r="C1116" s="36" t="s">
        <v>399</v>
      </c>
      <c r="D1116" s="37">
        <v>15</v>
      </c>
      <c r="E1116" s="37">
        <v>11</v>
      </c>
      <c r="F1116">
        <v>2929.607</v>
      </c>
      <c r="G1116">
        <f>F1116-Dashboard!$B$3</f>
        <v>2911.3852499999998</v>
      </c>
      <c r="H1116">
        <f>2^(LOG(F1116/Dashboard!$C$3,2)/LOG(Dashboard!$D$3/Dashboard!$C$3,2))-1</f>
        <v>-0.75611073154367758</v>
      </c>
      <c r="I1116" s="14" t="s">
        <v>55</v>
      </c>
      <c r="M1116" s="21">
        <v>1.980001980002E-3</v>
      </c>
      <c r="Q1116" s="32">
        <v>1.485001485001E-2</v>
      </c>
      <c r="T1116" s="39">
        <v>404</v>
      </c>
      <c r="V1116" s="35">
        <v>40404</v>
      </c>
      <c r="W1116" s="40">
        <v>1.0001485001485001E-2</v>
      </c>
    </row>
    <row r="1117" spans="1:23" x14ac:dyDescent="0.2">
      <c r="A1117" s="14" t="s">
        <v>441</v>
      </c>
      <c r="B1117" s="14" t="s">
        <v>443</v>
      </c>
      <c r="C1117" s="36" t="s">
        <v>400</v>
      </c>
      <c r="D1117" s="37">
        <v>15</v>
      </c>
      <c r="E1117" s="37">
        <v>12</v>
      </c>
      <c r="F1117">
        <v>3068.3290000000002</v>
      </c>
      <c r="G1117">
        <f>F1117-Dashboard!$B$3</f>
        <v>3050.10725</v>
      </c>
      <c r="H1117">
        <f>2^(LOG(F1117/Dashboard!$C$3,2)/LOG(Dashboard!$D$3/Dashboard!$C$3,2))-1</f>
        <v>-0.74752759571752647</v>
      </c>
      <c r="I1117" s="14" t="s">
        <v>55</v>
      </c>
      <c r="M1117" s="21">
        <v>1.980001980002E-3</v>
      </c>
      <c r="Q1117" s="32">
        <v>1.485001485001E-2</v>
      </c>
      <c r="T1117" s="39">
        <v>404</v>
      </c>
      <c r="V1117" s="35">
        <v>40404</v>
      </c>
      <c r="W1117" s="40">
        <v>1.0001485001485001E-2</v>
      </c>
    </row>
    <row r="1118" spans="1:23" x14ac:dyDescent="0.2">
      <c r="A1118" s="14" t="s">
        <v>441</v>
      </c>
      <c r="B1118" s="14" t="s">
        <v>443</v>
      </c>
      <c r="C1118" s="36" t="s">
        <v>401</v>
      </c>
      <c r="D1118" s="37">
        <v>15</v>
      </c>
      <c r="E1118" s="37">
        <v>13</v>
      </c>
      <c r="F1118">
        <v>19538.55</v>
      </c>
      <c r="G1118">
        <f>F1118-Dashboard!$B$3</f>
        <v>19520.328249999999</v>
      </c>
      <c r="H1118">
        <f>2^(LOG(F1118/Dashboard!$C$3,2)/LOG(Dashboard!$D$3/Dashboard!$C$3,2))-1</f>
        <v>7.5769359527957381E-3</v>
      </c>
      <c r="I1118" s="14" t="s">
        <v>55</v>
      </c>
      <c r="K1118" s="17">
        <v>0.1237501237501</v>
      </c>
      <c r="Q1118" s="32">
        <v>1.485001485001E-2</v>
      </c>
      <c r="T1118" s="39">
        <v>404</v>
      </c>
      <c r="V1118" s="35">
        <v>40404</v>
      </c>
      <c r="W1118" s="40">
        <v>1.0002970002969999E-2</v>
      </c>
    </row>
    <row r="1119" spans="1:23" x14ac:dyDescent="0.2">
      <c r="A1119" s="14" t="s">
        <v>441</v>
      </c>
      <c r="B1119" s="14" t="s">
        <v>443</v>
      </c>
      <c r="C1119" s="36" t="s">
        <v>402</v>
      </c>
      <c r="D1119" s="37">
        <v>15</v>
      </c>
      <c r="E1119" s="37">
        <v>14</v>
      </c>
      <c r="F1119">
        <v>20361.48</v>
      </c>
      <c r="G1119">
        <f>F1119-Dashboard!$B$3</f>
        <v>20343.258249999999</v>
      </c>
      <c r="H1119">
        <f>2^(LOG(F1119/Dashboard!$C$3,2)/LOG(Dashboard!$D$3/Dashboard!$C$3,2))-1</f>
        <v>3.9137456031665963E-2</v>
      </c>
      <c r="I1119" s="14" t="s">
        <v>55</v>
      </c>
      <c r="K1119" s="17">
        <v>0.1237501237501</v>
      </c>
      <c r="Q1119" s="32">
        <v>1.485001485001E-2</v>
      </c>
      <c r="T1119" s="39">
        <v>404</v>
      </c>
      <c r="V1119" s="35">
        <v>40404</v>
      </c>
      <c r="W1119" s="40">
        <v>1.0002970002969999E-2</v>
      </c>
    </row>
    <row r="1120" spans="1:23" x14ac:dyDescent="0.2">
      <c r="A1120" s="14" t="s">
        <v>441</v>
      </c>
      <c r="B1120" s="14" t="s">
        <v>443</v>
      </c>
      <c r="C1120" s="36" t="s">
        <v>403</v>
      </c>
      <c r="D1120" s="37">
        <v>15</v>
      </c>
      <c r="E1120" s="37">
        <v>15</v>
      </c>
      <c r="F1120">
        <v>50172.46</v>
      </c>
      <c r="G1120">
        <f>F1120-Dashboard!$B$3</f>
        <v>50154.238250000002</v>
      </c>
      <c r="H1120">
        <f>2^(LOG(F1120/Dashboard!$C$3,2)/LOG(Dashboard!$D$3/Dashboard!$C$3,2))-1</f>
        <v>1.0392740285919477</v>
      </c>
      <c r="I1120" s="22" t="s">
        <v>60</v>
      </c>
      <c r="J1120" s="23">
        <v>1.485001485001E-2</v>
      </c>
      <c r="R1120" s="23">
        <v>1.485001485001E-2</v>
      </c>
      <c r="T1120" s="39">
        <v>404</v>
      </c>
      <c r="V1120" s="35">
        <v>40404</v>
      </c>
      <c r="W1120" s="40">
        <v>1.0000495000495E-2</v>
      </c>
    </row>
    <row r="1121" spans="1:23" x14ac:dyDescent="0.2">
      <c r="A1121" s="14" t="s">
        <v>441</v>
      </c>
      <c r="B1121" s="14" t="s">
        <v>443</v>
      </c>
      <c r="C1121" s="36" t="s">
        <v>404</v>
      </c>
      <c r="D1121" s="37">
        <v>15</v>
      </c>
      <c r="E1121" s="37">
        <v>16</v>
      </c>
      <c r="F1121">
        <v>46149.54</v>
      </c>
      <c r="G1121">
        <f>F1121-Dashboard!$B$3</f>
        <v>46131.318250000004</v>
      </c>
      <c r="H1121">
        <f>2^(LOG(F1121/Dashboard!$C$3,2)/LOG(Dashboard!$D$3/Dashboard!$C$3,2))-1</f>
        <v>0.91575135252035689</v>
      </c>
      <c r="I1121" s="22" t="s">
        <v>60</v>
      </c>
      <c r="J1121" s="23">
        <v>1.485001485001E-2</v>
      </c>
      <c r="R1121" s="23">
        <v>1.485001485001E-2</v>
      </c>
      <c r="T1121" s="39">
        <v>404</v>
      </c>
      <c r="V1121" s="35">
        <v>40404</v>
      </c>
      <c r="W1121" s="40">
        <v>1.0000495000495E-2</v>
      </c>
    </row>
    <row r="1122" spans="1:23" x14ac:dyDescent="0.2">
      <c r="A1122" s="14" t="s">
        <v>441</v>
      </c>
      <c r="B1122" s="14" t="s">
        <v>443</v>
      </c>
      <c r="C1122" s="36" t="s">
        <v>405</v>
      </c>
      <c r="D1122" s="37">
        <v>15</v>
      </c>
      <c r="E1122" s="37">
        <v>17</v>
      </c>
      <c r="F1122">
        <v>56784.06</v>
      </c>
      <c r="G1122">
        <f>F1122-Dashboard!$B$3</f>
        <v>56765.838250000001</v>
      </c>
      <c r="H1122">
        <f>2^(LOG(F1122/Dashboard!$C$3,2)/LOG(Dashboard!$D$3/Dashboard!$C$3,2))-1</f>
        <v>1.2370073844800604</v>
      </c>
      <c r="I1122" s="14" t="s">
        <v>55</v>
      </c>
      <c r="P1122" s="29">
        <v>1.485001485001E-2</v>
      </c>
      <c r="R1122" s="23">
        <v>1.485001485001E-2</v>
      </c>
      <c r="T1122" s="39">
        <v>404</v>
      </c>
      <c r="V1122" s="35">
        <v>40404</v>
      </c>
      <c r="W1122" s="40">
        <v>1.000198000198E-2</v>
      </c>
    </row>
    <row r="1123" spans="1:23" x14ac:dyDescent="0.2">
      <c r="A1123" s="14" t="s">
        <v>441</v>
      </c>
      <c r="B1123" s="14" t="s">
        <v>443</v>
      </c>
      <c r="C1123" s="36" t="s">
        <v>406</v>
      </c>
      <c r="D1123" s="37">
        <v>15</v>
      </c>
      <c r="E1123" s="37">
        <v>18</v>
      </c>
      <c r="F1123">
        <v>57259.01</v>
      </c>
      <c r="G1123">
        <f>F1123-Dashboard!$B$3</f>
        <v>57240.788250000005</v>
      </c>
      <c r="H1123">
        <f>2^(LOG(F1123/Dashboard!$C$3,2)/LOG(Dashboard!$D$3/Dashboard!$C$3,2))-1</f>
        <v>1.2509807774065465</v>
      </c>
      <c r="I1123" s="14" t="s">
        <v>55</v>
      </c>
      <c r="P1123" s="29">
        <v>1.485001485001E-2</v>
      </c>
      <c r="R1123" s="23">
        <v>1.485001485001E-2</v>
      </c>
      <c r="T1123" s="39">
        <v>404</v>
      </c>
      <c r="V1123" s="35">
        <v>40404</v>
      </c>
      <c r="W1123" s="40">
        <v>1.000198000198E-2</v>
      </c>
    </row>
    <row r="1124" spans="1:23" x14ac:dyDescent="0.2">
      <c r="A1124" s="14" t="s">
        <v>441</v>
      </c>
      <c r="B1124" s="14" t="s">
        <v>443</v>
      </c>
      <c r="C1124" s="36" t="s">
        <v>407</v>
      </c>
      <c r="D1124" s="37">
        <v>15</v>
      </c>
      <c r="E1124" s="37">
        <v>19</v>
      </c>
      <c r="F1124">
        <v>3334.0149999999999</v>
      </c>
      <c r="G1124">
        <f>F1124-Dashboard!$B$3</f>
        <v>3315.7932499999997</v>
      </c>
      <c r="H1124">
        <f>2^(LOG(F1124/Dashboard!$C$3,2)/LOG(Dashboard!$D$3/Dashboard!$C$3,2))-1</f>
        <v>-0.73135632184326482</v>
      </c>
      <c r="I1124" s="14" t="s">
        <v>55</v>
      </c>
      <c r="R1124" s="23">
        <v>1.485001485001E-2</v>
      </c>
      <c r="S1124" s="28">
        <v>1.485001485001E-2</v>
      </c>
      <c r="T1124" s="39">
        <v>404</v>
      </c>
      <c r="V1124" s="35">
        <v>40404</v>
      </c>
      <c r="W1124" s="40">
        <v>1.000198000198E-2</v>
      </c>
    </row>
    <row r="1125" spans="1:23" x14ac:dyDescent="0.2">
      <c r="A1125" s="14" t="s">
        <v>441</v>
      </c>
      <c r="B1125" s="14" t="s">
        <v>443</v>
      </c>
      <c r="C1125" s="36" t="s">
        <v>408</v>
      </c>
      <c r="D1125" s="37">
        <v>15</v>
      </c>
      <c r="E1125" s="37">
        <v>20</v>
      </c>
      <c r="F1125">
        <v>3418.6590000000001</v>
      </c>
      <c r="G1125">
        <f>F1125-Dashboard!$B$3</f>
        <v>3400.4372499999999</v>
      </c>
      <c r="H1125">
        <f>2^(LOG(F1125/Dashboard!$C$3,2)/LOG(Dashboard!$D$3/Dashboard!$C$3,2))-1</f>
        <v>-0.72627360146179887</v>
      </c>
      <c r="I1125" s="14" t="s">
        <v>55</v>
      </c>
      <c r="R1125" s="23">
        <v>1.485001485001E-2</v>
      </c>
      <c r="S1125" s="28">
        <v>1.485001485001E-2</v>
      </c>
      <c r="T1125" s="39">
        <v>404</v>
      </c>
      <c r="V1125" s="35">
        <v>40404</v>
      </c>
      <c r="W1125" s="40">
        <v>1.000198000198E-2</v>
      </c>
    </row>
    <row r="1126" spans="1:23" x14ac:dyDescent="0.2">
      <c r="A1126" s="14" t="s">
        <v>441</v>
      </c>
      <c r="B1126" s="14" t="s">
        <v>443</v>
      </c>
      <c r="C1126" s="36" t="s">
        <v>409</v>
      </c>
      <c r="D1126" s="37">
        <v>15</v>
      </c>
      <c r="E1126" s="37">
        <v>21</v>
      </c>
      <c r="F1126">
        <v>3496.2489999999998</v>
      </c>
      <c r="G1126">
        <f>F1126-Dashboard!$B$3</f>
        <v>3478.0272499999996</v>
      </c>
      <c r="H1126">
        <f>2^(LOG(F1126/Dashboard!$C$3,2)/LOG(Dashboard!$D$3/Dashboard!$C$3,2))-1</f>
        <v>-0.72164230385242945</v>
      </c>
      <c r="I1126" s="33" t="s">
        <v>265</v>
      </c>
      <c r="J1126" s="28">
        <v>1.485001485001E-2</v>
      </c>
      <c r="S1126" s="28">
        <v>1.485001485001E-2</v>
      </c>
      <c r="T1126" s="39">
        <v>404</v>
      </c>
      <c r="V1126" s="35">
        <v>40404</v>
      </c>
      <c r="W1126" s="40">
        <v>1.0000495000495E-2</v>
      </c>
    </row>
    <row r="1127" spans="1:23" x14ac:dyDescent="0.2">
      <c r="A1127" s="14" t="s">
        <v>441</v>
      </c>
      <c r="B1127" s="14" t="s">
        <v>443</v>
      </c>
      <c r="C1127" s="36" t="s">
        <v>410</v>
      </c>
      <c r="D1127" s="37">
        <v>15</v>
      </c>
      <c r="E1127" s="37">
        <v>22</v>
      </c>
      <c r="F1127">
        <v>5511.2349999999997</v>
      </c>
      <c r="G1127">
        <f>F1127-Dashboard!$B$3</f>
        <v>5493.01325</v>
      </c>
      <c r="H1127">
        <f>2^(LOG(F1127/Dashboard!$C$3,2)/LOG(Dashboard!$D$3/Dashboard!$C$3,2))-1</f>
        <v>-0.60883131803553348</v>
      </c>
      <c r="I1127" s="33" t="s">
        <v>265</v>
      </c>
      <c r="J1127" s="28">
        <v>1.485001485001E-2</v>
      </c>
      <c r="S1127" s="28">
        <v>1.485001485001E-2</v>
      </c>
      <c r="T1127" s="39">
        <v>404</v>
      </c>
      <c r="V1127" s="35">
        <v>40404</v>
      </c>
      <c r="W1127" s="40">
        <v>1.0000495000495E-2</v>
      </c>
    </row>
    <row r="1128" spans="1:23" x14ac:dyDescent="0.2">
      <c r="A1128" s="14" t="s">
        <v>441</v>
      </c>
      <c r="B1128" s="14" t="s">
        <v>443</v>
      </c>
      <c r="C1128" s="36" t="s">
        <v>411</v>
      </c>
      <c r="D1128" s="37">
        <v>15</v>
      </c>
      <c r="E1128" s="37">
        <v>23</v>
      </c>
      <c r="F1128">
        <v>6157.8180000000002</v>
      </c>
      <c r="G1128">
        <f>F1128-Dashboard!$B$3</f>
        <v>6139.5962500000005</v>
      </c>
      <c r="H1128">
        <f>2^(LOG(F1128/Dashboard!$C$3,2)/LOG(Dashboard!$D$3/Dashboard!$C$3,2))-1</f>
        <v>-0.57500682737396358</v>
      </c>
      <c r="I1128" s="14" t="s">
        <v>55</v>
      </c>
      <c r="P1128" s="29">
        <v>1.485001485001E-2</v>
      </c>
      <c r="S1128" s="28">
        <v>1.485001485001E-2</v>
      </c>
      <c r="T1128" s="39">
        <v>404</v>
      </c>
      <c r="V1128" s="35">
        <v>40404</v>
      </c>
      <c r="W1128" s="40">
        <v>1.000198000198E-2</v>
      </c>
    </row>
    <row r="1129" spans="1:23" x14ac:dyDescent="0.2">
      <c r="A1129" s="14" t="s">
        <v>441</v>
      </c>
      <c r="B1129" s="14" t="s">
        <v>443</v>
      </c>
      <c r="C1129" s="36" t="s">
        <v>412</v>
      </c>
      <c r="D1129" s="37">
        <v>15</v>
      </c>
      <c r="E1129" s="37">
        <v>24</v>
      </c>
      <c r="F1129">
        <v>4312.1189999999997</v>
      </c>
      <c r="G1129">
        <f>F1129-Dashboard!$B$3</f>
        <v>4293.89725</v>
      </c>
      <c r="H1129">
        <f>2^(LOG(F1129/Dashboard!$C$3,2)/LOG(Dashboard!$D$3/Dashboard!$C$3,2))-1</f>
        <v>-0.67438752930696888</v>
      </c>
      <c r="I1129" s="14" t="s">
        <v>55</v>
      </c>
      <c r="P1129" s="29">
        <v>1.485001485001E-2</v>
      </c>
      <c r="S1129" s="28">
        <v>1.485001485001E-2</v>
      </c>
      <c r="T1129" s="39">
        <v>404</v>
      </c>
      <c r="V1129" s="35">
        <v>40404</v>
      </c>
      <c r="W1129" s="40">
        <v>1.000198000198E-2</v>
      </c>
    </row>
    <row r="1130" spans="1:23" x14ac:dyDescent="0.2">
      <c r="A1130" s="14" t="s">
        <v>441</v>
      </c>
      <c r="B1130" s="14" t="s">
        <v>443</v>
      </c>
      <c r="C1130" s="36" t="s">
        <v>413</v>
      </c>
      <c r="D1130" s="37">
        <v>16</v>
      </c>
      <c r="E1130" s="37">
        <v>1</v>
      </c>
      <c r="F1130">
        <v>55834.18</v>
      </c>
      <c r="G1130">
        <f>F1130-Dashboard!$B$3</f>
        <v>55815.958250000003</v>
      </c>
      <c r="H1130">
        <f>2^(LOG(F1130/Dashboard!$C$3,2)/LOG(Dashboard!$D$3/Dashboard!$C$3,2))-1</f>
        <v>1.2089722856131742</v>
      </c>
      <c r="I1130" s="14" t="s">
        <v>55</v>
      </c>
      <c r="N1130" s="25">
        <v>4.950004950005E-3</v>
      </c>
      <c r="O1130" s="27">
        <v>4.950004950005E-3</v>
      </c>
      <c r="T1130" s="39">
        <v>404</v>
      </c>
      <c r="V1130" s="35">
        <v>40404</v>
      </c>
      <c r="W1130" s="40">
        <v>0.01</v>
      </c>
    </row>
    <row r="1131" spans="1:23" x14ac:dyDescent="0.2">
      <c r="A1131" s="14" t="s">
        <v>441</v>
      </c>
      <c r="B1131" s="14" t="s">
        <v>443</v>
      </c>
      <c r="C1131" s="36" t="s">
        <v>414</v>
      </c>
      <c r="D1131" s="37">
        <v>16</v>
      </c>
      <c r="E1131" s="37">
        <v>2</v>
      </c>
      <c r="F1131">
        <v>49713.98</v>
      </c>
      <c r="G1131">
        <f>F1131-Dashboard!$B$3</f>
        <v>49695.758250000006</v>
      </c>
      <c r="H1131">
        <f>2^(LOG(F1131/Dashboard!$C$3,2)/LOG(Dashboard!$D$3/Dashboard!$C$3,2))-1</f>
        <v>1.0253263116847835</v>
      </c>
      <c r="I1131" s="14" t="s">
        <v>55</v>
      </c>
      <c r="N1131" s="25">
        <v>4.950004950005E-3</v>
      </c>
      <c r="O1131" s="27">
        <v>4.950004950005E-3</v>
      </c>
      <c r="T1131" s="39">
        <v>404</v>
      </c>
      <c r="V1131" s="35">
        <v>40404</v>
      </c>
      <c r="W1131" s="40">
        <v>0.01</v>
      </c>
    </row>
    <row r="1132" spans="1:23" x14ac:dyDescent="0.2">
      <c r="A1132" s="14" t="s">
        <v>441</v>
      </c>
      <c r="B1132" s="14" t="s">
        <v>443</v>
      </c>
      <c r="C1132" s="36" t="s">
        <v>415</v>
      </c>
      <c r="D1132" s="37">
        <v>16</v>
      </c>
      <c r="E1132" s="37">
        <v>3</v>
      </c>
      <c r="F1132">
        <v>45444.18</v>
      </c>
      <c r="G1132">
        <f>F1132-Dashboard!$B$3</f>
        <v>45425.958250000003</v>
      </c>
      <c r="H1132">
        <f>2^(LOG(F1132/Dashboard!$C$3,2)/LOG(Dashboard!$D$3/Dashboard!$C$3,2))-1</f>
        <v>0.89381850960217113</v>
      </c>
      <c r="I1132" s="14" t="s">
        <v>55</v>
      </c>
      <c r="N1132" s="25">
        <v>4.950004950005E-3</v>
      </c>
      <c r="P1132" s="29">
        <v>4.950004950005E-3</v>
      </c>
      <c r="T1132" s="39">
        <v>404</v>
      </c>
      <c r="V1132" s="35">
        <v>40404</v>
      </c>
      <c r="W1132" s="40">
        <v>0.01</v>
      </c>
    </row>
    <row r="1133" spans="1:23" x14ac:dyDescent="0.2">
      <c r="A1133" s="14" t="s">
        <v>441</v>
      </c>
      <c r="B1133" s="14" t="s">
        <v>443</v>
      </c>
      <c r="C1133" s="36" t="s">
        <v>416</v>
      </c>
      <c r="D1133" s="37">
        <v>16</v>
      </c>
      <c r="E1133" s="37">
        <v>4</v>
      </c>
      <c r="F1133">
        <v>56287.96</v>
      </c>
      <c r="G1133">
        <f>F1133-Dashboard!$B$3</f>
        <v>56269.738250000002</v>
      </c>
      <c r="H1133">
        <f>2^(LOG(F1133/Dashboard!$C$3,2)/LOG(Dashboard!$D$3/Dashboard!$C$3,2))-1</f>
        <v>1.2223802048317896</v>
      </c>
      <c r="I1133" s="14" t="s">
        <v>55</v>
      </c>
      <c r="N1133" s="25">
        <v>4.950004950005E-3</v>
      </c>
      <c r="P1133" s="29">
        <v>4.950004950005E-3</v>
      </c>
      <c r="T1133" s="39">
        <v>404</v>
      </c>
      <c r="V1133" s="35">
        <v>40404</v>
      </c>
      <c r="W1133" s="40">
        <v>0.01</v>
      </c>
    </row>
    <row r="1134" spans="1:23" x14ac:dyDescent="0.2">
      <c r="A1134" s="14" t="s">
        <v>441</v>
      </c>
      <c r="B1134" s="14" t="s">
        <v>443</v>
      </c>
      <c r="C1134" s="36" t="s">
        <v>417</v>
      </c>
      <c r="D1134" s="37">
        <v>16</v>
      </c>
      <c r="E1134" s="37">
        <v>5</v>
      </c>
      <c r="F1134">
        <v>45992.01</v>
      </c>
      <c r="G1134">
        <f>F1134-Dashboard!$B$3</f>
        <v>45973.788250000005</v>
      </c>
      <c r="H1134">
        <f>2^(LOG(F1134/Dashboard!$C$3,2)/LOG(Dashboard!$D$3/Dashboard!$C$3,2))-1</f>
        <v>0.91086041159413655</v>
      </c>
      <c r="I1134" s="30" t="s">
        <v>247</v>
      </c>
      <c r="J1134" s="29">
        <v>4.950004950005E-3</v>
      </c>
      <c r="P1134" s="29">
        <v>4.950004950005E-3</v>
      </c>
      <c r="T1134" s="39">
        <v>404</v>
      </c>
      <c r="V1134" s="35">
        <v>40404</v>
      </c>
      <c r="W1134" s="40">
        <v>9.9995049995050007E-3</v>
      </c>
    </row>
    <row r="1135" spans="1:23" x14ac:dyDescent="0.2">
      <c r="A1135" s="14" t="s">
        <v>441</v>
      </c>
      <c r="B1135" s="14" t="s">
        <v>443</v>
      </c>
      <c r="C1135" s="36" t="s">
        <v>418</v>
      </c>
      <c r="D1135" s="37">
        <v>16</v>
      </c>
      <c r="E1135" s="37">
        <v>6</v>
      </c>
      <c r="F1135">
        <v>49796.27</v>
      </c>
      <c r="G1135">
        <f>F1135-Dashboard!$B$3</f>
        <v>49778.04825</v>
      </c>
      <c r="H1135">
        <f>2^(LOG(F1135/Dashboard!$C$3,2)/LOG(Dashboard!$D$3/Dashboard!$C$3,2))-1</f>
        <v>1.0278320916621451</v>
      </c>
      <c r="I1135" s="30" t="s">
        <v>247</v>
      </c>
      <c r="J1135" s="29">
        <v>4.950004950005E-3</v>
      </c>
      <c r="P1135" s="29">
        <v>4.950004950005E-3</v>
      </c>
      <c r="T1135" s="39">
        <v>404</v>
      </c>
      <c r="V1135" s="35">
        <v>40404</v>
      </c>
      <c r="W1135" s="40">
        <v>9.9995049995050007E-3</v>
      </c>
    </row>
    <row r="1136" spans="1:23" x14ac:dyDescent="0.2">
      <c r="A1136" s="14" t="s">
        <v>441</v>
      </c>
      <c r="B1136" s="14" t="s">
        <v>443</v>
      </c>
      <c r="C1136" s="36" t="s">
        <v>419</v>
      </c>
      <c r="D1136" s="37">
        <v>16</v>
      </c>
      <c r="E1136" s="37">
        <v>7</v>
      </c>
      <c r="F1136">
        <v>63447.39</v>
      </c>
      <c r="G1136">
        <f>F1136-Dashboard!$B$3</f>
        <v>63429.168250000002</v>
      </c>
      <c r="H1136">
        <f>2^(LOG(F1136/Dashboard!$C$3,2)/LOG(Dashboard!$D$3/Dashboard!$C$3,2))-1</f>
        <v>1.4304815182726753</v>
      </c>
      <c r="I1136" s="14" t="s">
        <v>55</v>
      </c>
      <c r="O1136" s="27">
        <v>4.950004950005E-3</v>
      </c>
      <c r="P1136" s="29">
        <v>4.950004950005E-3</v>
      </c>
      <c r="T1136" s="39">
        <v>404</v>
      </c>
      <c r="V1136" s="35">
        <v>40404</v>
      </c>
      <c r="W1136" s="40">
        <v>0.01</v>
      </c>
    </row>
    <row r="1137" spans="1:23" x14ac:dyDescent="0.2">
      <c r="A1137" s="14" t="s">
        <v>441</v>
      </c>
      <c r="B1137" s="14" t="s">
        <v>443</v>
      </c>
      <c r="C1137" s="36" t="s">
        <v>420</v>
      </c>
      <c r="D1137" s="37">
        <v>16</v>
      </c>
      <c r="E1137" s="37">
        <v>8</v>
      </c>
      <c r="F1137">
        <v>56412.57</v>
      </c>
      <c r="G1137">
        <f>F1137-Dashboard!$B$3</f>
        <v>56394.348250000003</v>
      </c>
      <c r="H1137">
        <f>2^(LOG(F1137/Dashboard!$C$3,2)/LOG(Dashboard!$D$3/Dashboard!$C$3,2))-1</f>
        <v>1.2260572975273063</v>
      </c>
      <c r="I1137" s="14" t="s">
        <v>55</v>
      </c>
      <c r="O1137" s="27">
        <v>4.950004950005E-3</v>
      </c>
      <c r="P1137" s="29">
        <v>4.950004950005E-3</v>
      </c>
      <c r="T1137" s="39">
        <v>404</v>
      </c>
      <c r="V1137" s="35">
        <v>40404</v>
      </c>
      <c r="W1137" s="40">
        <v>0.01</v>
      </c>
    </row>
    <row r="1138" spans="1:23" x14ac:dyDescent="0.2">
      <c r="A1138" s="14" t="s">
        <v>441</v>
      </c>
      <c r="B1138" s="14" t="s">
        <v>443</v>
      </c>
      <c r="C1138" s="36" t="s">
        <v>421</v>
      </c>
      <c r="D1138" s="37">
        <v>16</v>
      </c>
      <c r="E1138" s="37">
        <v>9</v>
      </c>
      <c r="F1138">
        <v>52401.41</v>
      </c>
      <c r="G1138">
        <f>F1138-Dashboard!$B$3</f>
        <v>52383.188250000007</v>
      </c>
      <c r="H1138">
        <f>2^(LOG(F1138/Dashboard!$C$3,2)/LOG(Dashboard!$D$3/Dashboard!$C$3,2))-1</f>
        <v>1.1066310959386225</v>
      </c>
      <c r="I1138" s="31" t="s">
        <v>252</v>
      </c>
      <c r="J1138" s="32">
        <v>4.950004950005E-3</v>
      </c>
      <c r="Q1138" s="32">
        <v>4.950004950005E-3</v>
      </c>
      <c r="T1138" s="39">
        <v>404</v>
      </c>
      <c r="V1138" s="35">
        <v>40404</v>
      </c>
      <c r="W1138" s="40">
        <v>9.9995049995050007E-3</v>
      </c>
    </row>
    <row r="1139" spans="1:23" x14ac:dyDescent="0.2">
      <c r="A1139" s="14" t="s">
        <v>441</v>
      </c>
      <c r="B1139" s="14" t="s">
        <v>443</v>
      </c>
      <c r="C1139" s="36" t="s">
        <v>422</v>
      </c>
      <c r="D1139" s="37">
        <v>16</v>
      </c>
      <c r="E1139" s="37">
        <v>10</v>
      </c>
      <c r="F1139">
        <v>52427.27</v>
      </c>
      <c r="G1139">
        <f>F1139-Dashboard!$B$3</f>
        <v>52409.04825</v>
      </c>
      <c r="H1139">
        <f>2^(LOG(F1139/Dashboard!$C$3,2)/LOG(Dashboard!$D$3/Dashboard!$C$3,2))-1</f>
        <v>1.1074082677935331</v>
      </c>
      <c r="I1139" s="31" t="s">
        <v>252</v>
      </c>
      <c r="J1139" s="32">
        <v>4.950004950005E-3</v>
      </c>
      <c r="Q1139" s="32">
        <v>4.950004950005E-3</v>
      </c>
      <c r="T1139" s="39">
        <v>404</v>
      </c>
      <c r="V1139" s="35">
        <v>40404</v>
      </c>
      <c r="W1139" s="40">
        <v>9.9995049995050007E-3</v>
      </c>
    </row>
    <row r="1140" spans="1:23" x14ac:dyDescent="0.2">
      <c r="A1140" s="14" t="s">
        <v>441</v>
      </c>
      <c r="B1140" s="14" t="s">
        <v>443</v>
      </c>
      <c r="C1140" s="36" t="s">
        <v>423</v>
      </c>
      <c r="D1140" s="37">
        <v>16</v>
      </c>
      <c r="E1140" s="37">
        <v>11</v>
      </c>
      <c r="F1140">
        <v>41214.36</v>
      </c>
      <c r="G1140">
        <f>F1140-Dashboard!$B$3</f>
        <v>41196.138250000004</v>
      </c>
      <c r="H1140">
        <f>2^(LOG(F1140/Dashboard!$C$3,2)/LOG(Dashboard!$D$3/Dashboard!$C$3,2))-1</f>
        <v>0.7604263002441447</v>
      </c>
      <c r="I1140" s="14" t="s">
        <v>55</v>
      </c>
      <c r="M1140" s="21">
        <v>6.435006435006E-4</v>
      </c>
      <c r="Q1140" s="32">
        <v>4.950004950005E-3</v>
      </c>
      <c r="T1140" s="39">
        <v>404</v>
      </c>
      <c r="V1140" s="35">
        <v>40404</v>
      </c>
      <c r="W1140" s="40">
        <v>9.9998267498267492E-3</v>
      </c>
    </row>
    <row r="1141" spans="1:23" x14ac:dyDescent="0.2">
      <c r="A1141" s="14" t="s">
        <v>441</v>
      </c>
      <c r="B1141" s="14" t="s">
        <v>443</v>
      </c>
      <c r="C1141" s="36" t="s">
        <v>424</v>
      </c>
      <c r="D1141" s="37">
        <v>16</v>
      </c>
      <c r="E1141" s="37">
        <v>12</v>
      </c>
      <c r="F1141">
        <v>63132.33</v>
      </c>
      <c r="G1141">
        <f>F1141-Dashboard!$B$3</f>
        <v>63114.108250000005</v>
      </c>
      <c r="H1141">
        <f>2^(LOG(F1141/Dashboard!$C$3,2)/LOG(Dashboard!$D$3/Dashboard!$C$3,2))-1</f>
        <v>1.4214530404153063</v>
      </c>
      <c r="I1141" s="14" t="s">
        <v>55</v>
      </c>
      <c r="M1141" s="21">
        <v>6.435006435006E-4</v>
      </c>
      <c r="Q1141" s="32">
        <v>4.950004950005E-3</v>
      </c>
      <c r="T1141" s="39">
        <v>404</v>
      </c>
      <c r="V1141" s="35">
        <v>40404</v>
      </c>
      <c r="W1141" s="40">
        <v>9.9998267498267492E-3</v>
      </c>
    </row>
    <row r="1142" spans="1:23" x14ac:dyDescent="0.2">
      <c r="A1142" s="14" t="s">
        <v>441</v>
      </c>
      <c r="B1142" s="14" t="s">
        <v>443</v>
      </c>
      <c r="C1142" s="36" t="s">
        <v>425</v>
      </c>
      <c r="D1142" s="37">
        <v>16</v>
      </c>
      <c r="E1142" s="37">
        <v>13</v>
      </c>
      <c r="F1142">
        <v>43092.97</v>
      </c>
      <c r="G1142">
        <f>F1142-Dashboard!$B$3</f>
        <v>43074.748250000004</v>
      </c>
      <c r="H1142">
        <f>2^(LOG(F1142/Dashboard!$C$3,2)/LOG(Dashboard!$D$3/Dashboard!$C$3,2))-1</f>
        <v>0.82007722478743128</v>
      </c>
      <c r="I1142" s="14" t="s">
        <v>55</v>
      </c>
      <c r="K1142" s="17">
        <v>2.475002475002E-2</v>
      </c>
      <c r="Q1142" s="32">
        <v>4.950004950005E-3</v>
      </c>
      <c r="T1142" s="39">
        <v>404</v>
      </c>
      <c r="V1142" s="35">
        <v>40404</v>
      </c>
      <c r="W1142" s="40">
        <v>0.01</v>
      </c>
    </row>
    <row r="1143" spans="1:23" x14ac:dyDescent="0.2">
      <c r="A1143" s="14" t="s">
        <v>441</v>
      </c>
      <c r="B1143" s="14" t="s">
        <v>443</v>
      </c>
      <c r="C1143" s="36" t="s">
        <v>426</v>
      </c>
      <c r="D1143" s="37">
        <v>16</v>
      </c>
      <c r="E1143" s="37">
        <v>14</v>
      </c>
      <c r="F1143">
        <v>37351.32</v>
      </c>
      <c r="G1143">
        <f>F1143-Dashboard!$B$3</f>
        <v>37333.098250000003</v>
      </c>
      <c r="H1143">
        <f>2^(LOG(F1143/Dashboard!$C$3,2)/LOG(Dashboard!$D$3/Dashboard!$C$3,2))-1</f>
        <v>0.63554846935980036</v>
      </c>
      <c r="I1143" s="14" t="s">
        <v>55</v>
      </c>
      <c r="K1143" s="17">
        <v>2.475002475002E-2</v>
      </c>
      <c r="Q1143" s="32">
        <v>4.950004950005E-3</v>
      </c>
      <c r="T1143" s="39">
        <v>404</v>
      </c>
      <c r="V1143" s="35">
        <v>40404</v>
      </c>
      <c r="W1143" s="40">
        <v>0.01</v>
      </c>
    </row>
    <row r="1144" spans="1:23" x14ac:dyDescent="0.2">
      <c r="A1144" s="14" t="s">
        <v>441</v>
      </c>
      <c r="B1144" s="14" t="s">
        <v>443</v>
      </c>
      <c r="C1144" s="36" t="s">
        <v>427</v>
      </c>
      <c r="D1144" s="37">
        <v>16</v>
      </c>
      <c r="E1144" s="37">
        <v>15</v>
      </c>
      <c r="F1144">
        <v>70308.22</v>
      </c>
      <c r="G1144">
        <f>F1144-Dashboard!$B$3</f>
        <v>70289.998250000004</v>
      </c>
      <c r="H1144">
        <f>2^(LOG(F1144/Dashboard!$C$3,2)/LOG(Dashboard!$D$3/Dashboard!$C$3,2))-1</f>
        <v>1.6243975104629729</v>
      </c>
      <c r="I1144" s="22" t="s">
        <v>60</v>
      </c>
      <c r="J1144" s="23">
        <v>4.950004950005E-3</v>
      </c>
      <c r="R1144" s="23">
        <v>4.950004950005E-3</v>
      </c>
      <c r="T1144" s="39">
        <v>404</v>
      </c>
      <c r="V1144" s="35">
        <v>40404</v>
      </c>
      <c r="W1144" s="40">
        <v>9.9995049995050007E-3</v>
      </c>
    </row>
    <row r="1145" spans="1:23" x14ac:dyDescent="0.2">
      <c r="A1145" s="14" t="s">
        <v>441</v>
      </c>
      <c r="B1145" s="14" t="s">
        <v>443</v>
      </c>
      <c r="C1145" s="36" t="s">
        <v>428</v>
      </c>
      <c r="D1145" s="37">
        <v>16</v>
      </c>
      <c r="E1145" s="37">
        <v>16</v>
      </c>
      <c r="F1145">
        <v>24196.3</v>
      </c>
      <c r="G1145">
        <f>F1145-Dashboard!$B$3</f>
        <v>24178.078249999999</v>
      </c>
      <c r="H1145">
        <f>2^(LOG(F1145/Dashboard!$C$3,2)/LOG(Dashboard!$D$3/Dashboard!$C$3,2))-1</f>
        <v>0.18221906387691877</v>
      </c>
      <c r="I1145" s="22" t="s">
        <v>60</v>
      </c>
      <c r="J1145" s="23">
        <v>4.950004950005E-3</v>
      </c>
      <c r="R1145" s="23">
        <v>4.950004950005E-3</v>
      </c>
      <c r="T1145" s="39">
        <v>404</v>
      </c>
      <c r="V1145" s="35">
        <v>40404</v>
      </c>
      <c r="W1145" s="40">
        <v>9.9995049995050007E-3</v>
      </c>
    </row>
    <row r="1146" spans="1:23" x14ac:dyDescent="0.2">
      <c r="A1146" s="14" t="s">
        <v>441</v>
      </c>
      <c r="B1146" s="14" t="s">
        <v>443</v>
      </c>
      <c r="C1146" s="36" t="s">
        <v>429</v>
      </c>
      <c r="D1146" s="37">
        <v>16</v>
      </c>
      <c r="E1146" s="37">
        <v>17</v>
      </c>
      <c r="F1146">
        <v>47473.27</v>
      </c>
      <c r="G1146">
        <f>F1146-Dashboard!$B$3</f>
        <v>47455.04825</v>
      </c>
      <c r="H1146">
        <f>2^(LOG(F1146/Dashboard!$C$3,2)/LOG(Dashboard!$D$3/Dashboard!$C$3,2))-1</f>
        <v>0.95668542085198305</v>
      </c>
      <c r="I1146" s="14" t="s">
        <v>55</v>
      </c>
      <c r="P1146" s="29">
        <v>4.950004950005E-3</v>
      </c>
      <c r="R1146" s="23">
        <v>4.950004950005E-3</v>
      </c>
      <c r="T1146" s="39">
        <v>404</v>
      </c>
      <c r="V1146" s="35">
        <v>40404</v>
      </c>
      <c r="W1146" s="40">
        <v>0.01</v>
      </c>
    </row>
    <row r="1147" spans="1:23" x14ac:dyDescent="0.2">
      <c r="A1147" s="14" t="s">
        <v>441</v>
      </c>
      <c r="B1147" s="14" t="s">
        <v>443</v>
      </c>
      <c r="C1147" s="36" t="s">
        <v>430</v>
      </c>
      <c r="D1147" s="37">
        <v>16</v>
      </c>
      <c r="E1147" s="37">
        <v>18</v>
      </c>
      <c r="F1147">
        <v>55763.64</v>
      </c>
      <c r="G1147">
        <f>F1147-Dashboard!$B$3</f>
        <v>55745.418250000002</v>
      </c>
      <c r="H1147">
        <f>2^(LOG(F1147/Dashboard!$C$3,2)/LOG(Dashboard!$D$3/Dashboard!$C$3,2))-1</f>
        <v>1.2068855620345218</v>
      </c>
      <c r="I1147" s="14" t="s">
        <v>55</v>
      </c>
      <c r="P1147" s="29">
        <v>4.950004950005E-3</v>
      </c>
      <c r="R1147" s="23">
        <v>4.950004950005E-3</v>
      </c>
      <c r="T1147" s="39">
        <v>404</v>
      </c>
      <c r="V1147" s="35">
        <v>40404</v>
      </c>
      <c r="W1147" s="40">
        <v>0.01</v>
      </c>
    </row>
    <row r="1148" spans="1:23" x14ac:dyDescent="0.2">
      <c r="A1148" s="14" t="s">
        <v>441</v>
      </c>
      <c r="B1148" s="14" t="s">
        <v>443</v>
      </c>
      <c r="C1148" s="36" t="s">
        <v>431</v>
      </c>
      <c r="D1148" s="37">
        <v>16</v>
      </c>
      <c r="E1148" s="37">
        <v>19</v>
      </c>
      <c r="F1148">
        <v>9190.8790000000008</v>
      </c>
      <c r="G1148">
        <f>F1148-Dashboard!$B$3</f>
        <v>9172.6572500000002</v>
      </c>
      <c r="H1148">
        <f>2^(LOG(F1148/Dashboard!$C$3,2)/LOG(Dashboard!$D$3/Dashboard!$C$3,2))-1</f>
        <v>-0.42665978744497357</v>
      </c>
      <c r="I1148" s="14" t="s">
        <v>55</v>
      </c>
      <c r="R1148" s="23">
        <v>4.950004950005E-3</v>
      </c>
      <c r="S1148" s="28">
        <v>4.950004950005E-3</v>
      </c>
      <c r="T1148" s="39">
        <v>404</v>
      </c>
      <c r="V1148" s="35">
        <v>40404</v>
      </c>
      <c r="W1148" s="40">
        <v>0.01</v>
      </c>
    </row>
    <row r="1149" spans="1:23" x14ac:dyDescent="0.2">
      <c r="A1149" s="14" t="s">
        <v>441</v>
      </c>
      <c r="B1149" s="14" t="s">
        <v>443</v>
      </c>
      <c r="C1149" s="36" t="s">
        <v>432</v>
      </c>
      <c r="D1149" s="37">
        <v>16</v>
      </c>
      <c r="E1149" s="37">
        <v>20</v>
      </c>
      <c r="F1149">
        <v>9308.4390000000003</v>
      </c>
      <c r="G1149">
        <f>F1149-Dashboard!$B$3</f>
        <v>9290.2172499999997</v>
      </c>
      <c r="H1149">
        <f>2^(LOG(F1149/Dashboard!$C$3,2)/LOG(Dashboard!$D$3/Dashboard!$C$3,2))-1</f>
        <v>-0.42118601025527447</v>
      </c>
      <c r="I1149" s="14" t="s">
        <v>55</v>
      </c>
      <c r="R1149" s="23">
        <v>4.950004950005E-3</v>
      </c>
      <c r="S1149" s="28">
        <v>4.950004950005E-3</v>
      </c>
      <c r="T1149" s="39">
        <v>404</v>
      </c>
      <c r="V1149" s="35">
        <v>40404</v>
      </c>
      <c r="W1149" s="40">
        <v>0.01</v>
      </c>
    </row>
    <row r="1150" spans="1:23" x14ac:dyDescent="0.2">
      <c r="A1150" s="14" t="s">
        <v>441</v>
      </c>
      <c r="B1150" s="14" t="s">
        <v>443</v>
      </c>
      <c r="C1150" s="36" t="s">
        <v>433</v>
      </c>
      <c r="D1150" s="37">
        <v>16</v>
      </c>
      <c r="E1150" s="37">
        <v>21</v>
      </c>
      <c r="F1150">
        <v>13155.02</v>
      </c>
      <c r="G1150">
        <f>F1150-Dashboard!$B$3</f>
        <v>13136.79825</v>
      </c>
      <c r="H1150">
        <f>2^(LOG(F1150/Dashboard!$C$3,2)/LOG(Dashboard!$D$3/Dashboard!$C$3,2))-1</f>
        <v>-0.25038253468242411</v>
      </c>
      <c r="I1150" s="33" t="s">
        <v>265</v>
      </c>
      <c r="J1150" s="28">
        <v>4.950004950005E-3</v>
      </c>
      <c r="S1150" s="28">
        <v>4.950004950005E-3</v>
      </c>
      <c r="T1150" s="39">
        <v>404</v>
      </c>
      <c r="V1150" s="35">
        <v>40404</v>
      </c>
      <c r="W1150" s="40">
        <v>9.9995049995050007E-3</v>
      </c>
    </row>
    <row r="1151" spans="1:23" x14ac:dyDescent="0.2">
      <c r="A1151" s="14" t="s">
        <v>441</v>
      </c>
      <c r="B1151" s="14" t="s">
        <v>443</v>
      </c>
      <c r="C1151" s="36" t="s">
        <v>434</v>
      </c>
      <c r="D1151" s="37">
        <v>16</v>
      </c>
      <c r="E1151" s="37">
        <v>22</v>
      </c>
      <c r="F1151">
        <v>13926.22</v>
      </c>
      <c r="G1151">
        <f>F1151-Dashboard!$B$3</f>
        <v>13907.998249999999</v>
      </c>
      <c r="H1151">
        <f>2^(LOG(F1151/Dashboard!$C$3,2)/LOG(Dashboard!$D$3/Dashboard!$C$3,2))-1</f>
        <v>-0.21776606304857271</v>
      </c>
      <c r="I1151" s="33" t="s">
        <v>265</v>
      </c>
      <c r="J1151" s="28">
        <v>4.950004950005E-3</v>
      </c>
      <c r="S1151" s="28">
        <v>4.950004950005E-3</v>
      </c>
      <c r="T1151" s="39">
        <v>404</v>
      </c>
      <c r="V1151" s="35">
        <v>40404</v>
      </c>
      <c r="W1151" s="40">
        <v>9.9995049995050007E-3</v>
      </c>
    </row>
    <row r="1152" spans="1:23" x14ac:dyDescent="0.2">
      <c r="A1152" s="14" t="s">
        <v>441</v>
      </c>
      <c r="B1152" s="14" t="s">
        <v>443</v>
      </c>
      <c r="C1152" s="36" t="s">
        <v>435</v>
      </c>
      <c r="D1152" s="37">
        <v>16</v>
      </c>
      <c r="E1152" s="37">
        <v>23</v>
      </c>
      <c r="F1152">
        <v>12444.95</v>
      </c>
      <c r="G1152">
        <f>F1152-Dashboard!$B$3</f>
        <v>12426.72825</v>
      </c>
      <c r="H1152">
        <f>2^(LOG(F1152/Dashboard!$C$3,2)/LOG(Dashboard!$D$3/Dashboard!$C$3,2))-1</f>
        <v>-0.28084296532237019</v>
      </c>
      <c r="I1152" s="14" t="s">
        <v>55</v>
      </c>
      <c r="P1152" s="29">
        <v>4.950004950005E-3</v>
      </c>
      <c r="S1152" s="28">
        <v>4.950004950005E-3</v>
      </c>
      <c r="T1152" s="39">
        <v>404</v>
      </c>
      <c r="V1152" s="35">
        <v>40404</v>
      </c>
      <c r="W1152" s="40">
        <v>0.01</v>
      </c>
    </row>
    <row r="1153" spans="1:24" x14ac:dyDescent="0.2">
      <c r="A1153" s="14" t="s">
        <v>441</v>
      </c>
      <c r="B1153" s="14" t="s">
        <v>443</v>
      </c>
      <c r="C1153" s="36" t="s">
        <v>436</v>
      </c>
      <c r="D1153" s="37">
        <v>16</v>
      </c>
      <c r="E1153" s="37">
        <v>24</v>
      </c>
      <c r="F1153">
        <v>12404.98</v>
      </c>
      <c r="G1153">
        <f>F1153-Dashboard!$B$3</f>
        <v>12386.758249999999</v>
      </c>
      <c r="H1153">
        <f>2^(LOG(F1153/Dashboard!$C$3,2)/LOG(Dashboard!$D$3/Dashboard!$C$3,2))-1</f>
        <v>-0.28257043734775855</v>
      </c>
      <c r="I1153" s="14" t="s">
        <v>55</v>
      </c>
      <c r="P1153" s="29">
        <v>4.950004950005E-3</v>
      </c>
      <c r="S1153" s="28">
        <v>4.950004950005E-3</v>
      </c>
      <c r="T1153" s="39">
        <v>404</v>
      </c>
      <c r="V1153" s="35">
        <v>40404</v>
      </c>
      <c r="W1153" s="40">
        <v>0.01</v>
      </c>
    </row>
    <row r="1154" spans="1:24" x14ac:dyDescent="0.2">
      <c r="A1154" s="14" t="s">
        <v>453</v>
      </c>
      <c r="B1154" s="14" t="s">
        <v>443</v>
      </c>
      <c r="C1154" s="35" t="s">
        <v>42</v>
      </c>
      <c r="D1154" s="35">
        <v>1</v>
      </c>
      <c r="E1154" s="35">
        <v>1</v>
      </c>
      <c r="F1154">
        <v>11.762</v>
      </c>
      <c r="G1154">
        <f>F1154-Dashboard!$B$5</f>
        <v>-127.03062499999999</v>
      </c>
      <c r="H1154" t="e">
        <f>2^(LOG(G1154/Dashboard!$C$5,2)/LOG(Dashboard!$D$5/Dashboard!$C$5,2))-1</f>
        <v>#NUM!</v>
      </c>
      <c r="I1154" t="s">
        <v>445</v>
      </c>
      <c r="J1154"/>
      <c r="K1154"/>
      <c r="L1154"/>
      <c r="M1154"/>
      <c r="N1154"/>
      <c r="O1154"/>
      <c r="P1154"/>
      <c r="Q1154"/>
      <c r="R1154"/>
      <c r="S1154"/>
      <c r="X1154"/>
    </row>
    <row r="1155" spans="1:24" x14ac:dyDescent="0.2">
      <c r="A1155" s="14" t="s">
        <v>453</v>
      </c>
      <c r="B1155" s="14" t="s">
        <v>443</v>
      </c>
      <c r="C1155" s="35" t="s">
        <v>44</v>
      </c>
      <c r="D1155" s="35">
        <v>1</v>
      </c>
      <c r="E1155" s="35">
        <v>2</v>
      </c>
      <c r="F1155">
        <v>1077.4059999999999</v>
      </c>
      <c r="G1155">
        <f>F1155-Dashboard!$B$5</f>
        <v>938.61337499999991</v>
      </c>
      <c r="H1155">
        <f>2^(LOG(G1155/Dashboard!$C$5,2)/LOG(Dashboard!$D$5/Dashboard!$C$5,2))-1</f>
        <v>-0.98359755513758385</v>
      </c>
      <c r="I1155" s="54" t="s">
        <v>43</v>
      </c>
      <c r="J1155" s="55">
        <v>1000.005</v>
      </c>
      <c r="K1155" s="55">
        <v>1000.005</v>
      </c>
      <c r="L1155"/>
      <c r="M1155"/>
      <c r="N1155"/>
      <c r="O1155"/>
      <c r="P1155"/>
      <c r="Q1155"/>
      <c r="R1155"/>
      <c r="S1155"/>
      <c r="T1155" s="56">
        <v>81.599999999999994</v>
      </c>
      <c r="V1155" s="35">
        <v>40899.795501020002</v>
      </c>
      <c r="W1155" s="57">
        <v>2.1995219999999999E-2</v>
      </c>
      <c r="X1155"/>
    </row>
    <row r="1156" spans="1:24" x14ac:dyDescent="0.2">
      <c r="A1156" s="14" t="s">
        <v>453</v>
      </c>
      <c r="B1156" s="14" t="s">
        <v>443</v>
      </c>
      <c r="C1156" s="35" t="s">
        <v>45</v>
      </c>
      <c r="D1156" s="35">
        <v>1</v>
      </c>
      <c r="E1156" s="35">
        <v>3</v>
      </c>
      <c r="F1156">
        <v>748.06799999999998</v>
      </c>
      <c r="G1156">
        <f>F1156-Dashboard!$B$5</f>
        <v>609.27537499999994</v>
      </c>
      <c r="H1156">
        <f>2^(LOG(G1156/Dashboard!$C$5,2)/LOG(Dashboard!$D$5/Dashboard!$C$5,2))-1</f>
        <v>-0.99029035382907471</v>
      </c>
      <c r="I1156" s="54" t="s">
        <v>43</v>
      </c>
      <c r="J1156" s="55">
        <v>1000.005</v>
      </c>
      <c r="K1156" s="55">
        <v>1000.005</v>
      </c>
      <c r="L1156"/>
      <c r="M1156"/>
      <c r="N1156"/>
      <c r="O1156"/>
      <c r="P1156"/>
      <c r="Q1156"/>
      <c r="R1156"/>
      <c r="S1156"/>
      <c r="T1156" s="56">
        <v>81.599999999999994</v>
      </c>
      <c r="V1156" s="35">
        <v>40899.795501020002</v>
      </c>
      <c r="W1156" s="57">
        <v>2.1995219999999999E-2</v>
      </c>
      <c r="X1156"/>
    </row>
    <row r="1157" spans="1:24" x14ac:dyDescent="0.2">
      <c r="A1157" s="14" t="s">
        <v>453</v>
      </c>
      <c r="B1157" s="14" t="s">
        <v>443</v>
      </c>
      <c r="C1157" s="35" t="s">
        <v>46</v>
      </c>
      <c r="D1157" s="35">
        <v>1</v>
      </c>
      <c r="E1157" s="35">
        <v>4</v>
      </c>
      <c r="F1157">
        <v>955.08100000000002</v>
      </c>
      <c r="G1157">
        <f>F1157-Dashboard!$B$5</f>
        <v>816.28837500000009</v>
      </c>
      <c r="H1157">
        <f>2^(LOG(G1157/Dashboard!$C$5,2)/LOG(Dashboard!$D$5/Dashboard!$C$5,2))-1</f>
        <v>-0.98615382456195444</v>
      </c>
      <c r="I1157" s="54" t="s">
        <v>43</v>
      </c>
      <c r="J1157" s="55">
        <v>1000.005</v>
      </c>
      <c r="K1157" s="55">
        <v>1000.005</v>
      </c>
      <c r="L1157"/>
      <c r="M1157"/>
      <c r="N1157"/>
      <c r="O1157"/>
      <c r="P1157"/>
      <c r="Q1157"/>
      <c r="R1157"/>
      <c r="S1157"/>
      <c r="T1157" s="56">
        <v>81.599999999999994</v>
      </c>
      <c r="V1157" s="35">
        <v>40899.795501020002</v>
      </c>
      <c r="W1157" s="57">
        <v>2.1995219999999999E-2</v>
      </c>
      <c r="X1157"/>
    </row>
    <row r="1158" spans="1:24" x14ac:dyDescent="0.2">
      <c r="A1158" s="14" t="s">
        <v>453</v>
      </c>
      <c r="B1158" s="14" t="s">
        <v>443</v>
      </c>
      <c r="C1158" s="35" t="s">
        <v>48</v>
      </c>
      <c r="D1158" s="35">
        <v>1</v>
      </c>
      <c r="E1158" s="35">
        <v>5</v>
      </c>
      <c r="F1158">
        <v>23717.057000000001</v>
      </c>
      <c r="G1158">
        <f>F1158-Dashboard!$B$5</f>
        <v>23578.264375000002</v>
      </c>
      <c r="H1158">
        <f>2^(LOG(G1158/Dashboard!$C$5,2)/LOG(Dashboard!$D$5/Dashboard!$C$5,2))-1</f>
        <v>-0.18046135470155189</v>
      </c>
      <c r="I1158" s="58" t="s">
        <v>47</v>
      </c>
      <c r="J1158" s="59">
        <v>499.62336684069999</v>
      </c>
      <c r="K1158"/>
      <c r="L1158" s="59">
        <v>499.62336684069999</v>
      </c>
      <c r="M1158"/>
      <c r="N1158"/>
      <c r="O1158"/>
      <c r="P1158"/>
      <c r="Q1158"/>
      <c r="R1158"/>
      <c r="S1158"/>
      <c r="T1158" s="56">
        <v>430.8</v>
      </c>
      <c r="U1158" s="56">
        <v>533.67999999999995</v>
      </c>
      <c r="V1158" s="35">
        <v>43118.879999999997</v>
      </c>
      <c r="W1158" s="57">
        <v>9.9909830682058508E-3</v>
      </c>
      <c r="X1158"/>
    </row>
    <row r="1159" spans="1:24" x14ac:dyDescent="0.2">
      <c r="A1159" s="14" t="s">
        <v>453</v>
      </c>
      <c r="B1159" s="14" t="s">
        <v>443</v>
      </c>
      <c r="C1159" s="35" t="s">
        <v>49</v>
      </c>
      <c r="D1159" s="35">
        <v>1</v>
      </c>
      <c r="E1159" s="35">
        <v>6</v>
      </c>
      <c r="F1159">
        <v>32665.646000000001</v>
      </c>
      <c r="G1159">
        <f>F1159-Dashboard!$B$5</f>
        <v>32526.853375000002</v>
      </c>
      <c r="H1159">
        <f>2^(LOG(G1159/Dashboard!$C$5,2)/LOG(Dashboard!$D$5/Dashboard!$C$5,2))-1</f>
        <v>0.21089127682006858</v>
      </c>
      <c r="I1159" s="58" t="s">
        <v>47</v>
      </c>
      <c r="J1159" s="59">
        <v>499.62336684069999</v>
      </c>
      <c r="K1159"/>
      <c r="L1159" s="59">
        <v>499.62336684069999</v>
      </c>
      <c r="M1159"/>
      <c r="N1159"/>
      <c r="O1159"/>
      <c r="P1159"/>
      <c r="Q1159"/>
      <c r="R1159"/>
      <c r="S1159"/>
      <c r="T1159" s="56">
        <v>430.8</v>
      </c>
      <c r="U1159" s="56">
        <v>533.67999999999995</v>
      </c>
      <c r="V1159" s="35">
        <v>43118.879999999997</v>
      </c>
      <c r="W1159" s="57">
        <v>9.9909830682058508E-3</v>
      </c>
      <c r="X1159"/>
    </row>
    <row r="1160" spans="1:24" x14ac:dyDescent="0.2">
      <c r="A1160" s="14" t="s">
        <v>453</v>
      </c>
      <c r="B1160" s="14" t="s">
        <v>443</v>
      </c>
      <c r="C1160" s="35" t="s">
        <v>50</v>
      </c>
      <c r="D1160" s="35">
        <v>1</v>
      </c>
      <c r="E1160" s="35">
        <v>7</v>
      </c>
      <c r="F1160">
        <v>25321.403999999999</v>
      </c>
      <c r="G1160">
        <f>F1160-Dashboard!$B$5</f>
        <v>25182.611375</v>
      </c>
      <c r="H1160">
        <f>2^(LOG(G1160/Dashboard!$C$5,2)/LOG(Dashboard!$D$5/Dashboard!$C$5,2))-1</f>
        <v>-0.11231966446293007</v>
      </c>
      <c r="I1160" s="58" t="s">
        <v>47</v>
      </c>
      <c r="J1160" s="59">
        <v>499.62336684069999</v>
      </c>
      <c r="K1160"/>
      <c r="L1160" s="59">
        <v>499.62336684069999</v>
      </c>
      <c r="M1160"/>
      <c r="N1160"/>
      <c r="O1160"/>
      <c r="P1160"/>
      <c r="Q1160"/>
      <c r="R1160"/>
      <c r="S1160"/>
      <c r="T1160" s="56">
        <v>430.8</v>
      </c>
      <c r="U1160" s="56">
        <v>533.67999999999995</v>
      </c>
      <c r="V1160" s="35">
        <v>43118.879999999997</v>
      </c>
      <c r="W1160" s="57">
        <v>9.9909830682058508E-3</v>
      </c>
      <c r="X1160"/>
    </row>
    <row r="1161" spans="1:24" x14ac:dyDescent="0.2">
      <c r="A1161" s="14" t="s">
        <v>453</v>
      </c>
      <c r="B1161" s="14" t="s">
        <v>443</v>
      </c>
      <c r="C1161" s="35" t="s">
        <v>52</v>
      </c>
      <c r="D1161" s="35">
        <v>1</v>
      </c>
      <c r="E1161" s="35">
        <v>8</v>
      </c>
      <c r="F1161">
        <v>950.37599999999998</v>
      </c>
      <c r="G1161">
        <f>F1161-Dashboard!$B$5</f>
        <v>811.58337499999993</v>
      </c>
      <c r="H1161">
        <f>2^(LOG(G1161/Dashboard!$C$5,2)/LOG(Dashboard!$D$5/Dashboard!$C$5,2))-1</f>
        <v>-0.98625059645533741</v>
      </c>
      <c r="I1161" s="60" t="s">
        <v>51</v>
      </c>
      <c r="J1161" s="61">
        <v>1.999801999802</v>
      </c>
      <c r="K1161"/>
      <c r="L1161"/>
      <c r="M1161" s="61">
        <v>1.999801999802</v>
      </c>
      <c r="N1161"/>
      <c r="O1161"/>
      <c r="P1161"/>
      <c r="Q1161"/>
      <c r="R1161"/>
      <c r="S1161"/>
      <c r="T1161" s="56">
        <v>363.6</v>
      </c>
      <c r="V1161" s="35">
        <v>40404</v>
      </c>
      <c r="W1161" s="57">
        <v>9.9990099990099994E-3</v>
      </c>
      <c r="X1161"/>
    </row>
    <row r="1162" spans="1:24" x14ac:dyDescent="0.2">
      <c r="A1162" s="14" t="s">
        <v>453</v>
      </c>
      <c r="B1162" s="14" t="s">
        <v>443</v>
      </c>
      <c r="C1162" s="35" t="s">
        <v>53</v>
      </c>
      <c r="D1162" s="35">
        <v>1</v>
      </c>
      <c r="E1162" s="35">
        <v>9</v>
      </c>
      <c r="F1162">
        <v>1002.129</v>
      </c>
      <c r="G1162">
        <f>F1162-Dashboard!$B$5</f>
        <v>863.33637500000009</v>
      </c>
      <c r="H1162">
        <f>2^(LOG(G1162/Dashboard!$C$5,2)/LOG(Dashboard!$D$5/Dashboard!$C$5,2))-1</f>
        <v>-0.98517968621948959</v>
      </c>
      <c r="I1162" s="60" t="s">
        <v>51</v>
      </c>
      <c r="J1162" s="61">
        <v>1.999801999802</v>
      </c>
      <c r="K1162"/>
      <c r="L1162"/>
      <c r="M1162" s="61">
        <v>1.999801999802</v>
      </c>
      <c r="N1162"/>
      <c r="O1162"/>
      <c r="P1162"/>
      <c r="Q1162"/>
      <c r="R1162"/>
      <c r="S1162"/>
      <c r="T1162" s="56">
        <v>363.6</v>
      </c>
      <c r="V1162" s="35">
        <v>40404</v>
      </c>
      <c r="W1162" s="57">
        <v>9.9990099990099994E-3</v>
      </c>
      <c r="X1162"/>
    </row>
    <row r="1163" spans="1:24" x14ac:dyDescent="0.2">
      <c r="A1163" s="14" t="s">
        <v>453</v>
      </c>
      <c r="B1163" s="14" t="s">
        <v>443</v>
      </c>
      <c r="C1163" s="35" t="s">
        <v>54</v>
      </c>
      <c r="D1163" s="35">
        <v>1</v>
      </c>
      <c r="E1163" s="35">
        <v>10</v>
      </c>
      <c r="F1163">
        <v>1100.931</v>
      </c>
      <c r="G1163">
        <f>F1163-Dashboard!$B$5</f>
        <v>962.138375</v>
      </c>
      <c r="H1163">
        <f>2^(LOG(G1163/Dashboard!$C$5,2)/LOG(Dashboard!$D$5/Dashboard!$C$5,2))-1</f>
        <v>-0.98309743518031145</v>
      </c>
      <c r="I1163" s="60" t="s">
        <v>51</v>
      </c>
      <c r="J1163" s="61">
        <v>1.999801999802</v>
      </c>
      <c r="K1163"/>
      <c r="L1163"/>
      <c r="M1163" s="61">
        <v>1.999801999802</v>
      </c>
      <c r="N1163"/>
      <c r="O1163"/>
      <c r="P1163"/>
      <c r="Q1163"/>
      <c r="R1163"/>
      <c r="S1163"/>
      <c r="T1163" s="56">
        <v>363.6</v>
      </c>
      <c r="V1163" s="35">
        <v>40404</v>
      </c>
      <c r="W1163" s="57">
        <v>9.9990099990099994E-3</v>
      </c>
      <c r="X1163"/>
    </row>
    <row r="1164" spans="1:24" x14ac:dyDescent="0.2">
      <c r="A1164" s="14" t="s">
        <v>453</v>
      </c>
      <c r="B1164" s="14" t="s">
        <v>443</v>
      </c>
      <c r="C1164" s="35" t="s">
        <v>56</v>
      </c>
      <c r="D1164" s="35">
        <v>1</v>
      </c>
      <c r="E1164" s="35">
        <v>11</v>
      </c>
      <c r="F1164">
        <v>797.46900000000005</v>
      </c>
      <c r="G1164">
        <f>F1164-Dashboard!$B$5</f>
        <v>658.67637500000001</v>
      </c>
      <c r="H1164">
        <f>2^(LOG(G1164/Dashboard!$C$5,2)/LOG(Dashboard!$D$5/Dashboard!$C$5,2))-1</f>
        <v>-0.98932705856181502</v>
      </c>
      <c r="I1164" t="s">
        <v>55</v>
      </c>
      <c r="J1164"/>
      <c r="K1164" s="55">
        <v>1000.17615</v>
      </c>
      <c r="L1164" s="59">
        <v>500.004456</v>
      </c>
      <c r="M1164"/>
      <c r="N1164"/>
      <c r="O1164"/>
      <c r="P1164"/>
      <c r="Q1164"/>
      <c r="R1164"/>
      <c r="S1164"/>
      <c r="T1164" s="56">
        <v>38.799999999999997</v>
      </c>
      <c r="V1164" s="35">
        <v>43052.416316870003</v>
      </c>
      <c r="W1164" s="57">
        <v>2.0904749999999899E-2</v>
      </c>
      <c r="X1164"/>
    </row>
    <row r="1165" spans="1:24" x14ac:dyDescent="0.2">
      <c r="A1165" s="14" t="s">
        <v>453</v>
      </c>
      <c r="B1165" s="14" t="s">
        <v>443</v>
      </c>
      <c r="C1165" s="35" t="s">
        <v>57</v>
      </c>
      <c r="D1165" s="35">
        <v>1</v>
      </c>
      <c r="E1165" s="35">
        <v>12</v>
      </c>
      <c r="F1165">
        <v>496.36</v>
      </c>
      <c r="G1165">
        <f>F1165-Dashboard!$B$5</f>
        <v>357.56737500000003</v>
      </c>
      <c r="H1165">
        <f>2^(LOG(G1165/Dashboard!$C$5,2)/LOG(Dashboard!$D$5/Dashboard!$C$5,2))-1</f>
        <v>-0.9949139990678183</v>
      </c>
      <c r="I1165" t="s">
        <v>55</v>
      </c>
      <c r="J1165"/>
      <c r="K1165" s="55">
        <v>1000.17615</v>
      </c>
      <c r="L1165" s="59">
        <v>500.004456</v>
      </c>
      <c r="M1165"/>
      <c r="N1165"/>
      <c r="O1165"/>
      <c r="P1165"/>
      <c r="Q1165"/>
      <c r="R1165"/>
      <c r="S1165"/>
      <c r="T1165" s="56">
        <v>38.799999999999997</v>
      </c>
      <c r="V1165" s="35">
        <v>43052.416316870003</v>
      </c>
      <c r="W1165" s="57">
        <v>2.0904749999999899E-2</v>
      </c>
      <c r="X1165"/>
    </row>
    <row r="1166" spans="1:24" x14ac:dyDescent="0.2">
      <c r="A1166" s="14" t="s">
        <v>453</v>
      </c>
      <c r="B1166" s="14" t="s">
        <v>443</v>
      </c>
      <c r="C1166" s="35" t="s">
        <v>58</v>
      </c>
      <c r="D1166" s="35">
        <v>1</v>
      </c>
      <c r="E1166" s="35">
        <v>13</v>
      </c>
      <c r="F1166">
        <v>148.202</v>
      </c>
      <c r="G1166">
        <f>F1166-Dashboard!$B$5</f>
        <v>9.4093750000000114</v>
      </c>
      <c r="H1166">
        <f>2^(LOG(G1166/Dashboard!$C$5,2)/LOG(Dashboard!$D$5/Dashboard!$C$5,2))-1</f>
        <v>-0.99993839770909776</v>
      </c>
      <c r="I1166" t="s">
        <v>55</v>
      </c>
      <c r="J1166"/>
      <c r="K1166" s="55">
        <v>1000.005</v>
      </c>
      <c r="L1166"/>
      <c r="M1166" s="61">
        <v>1.99512</v>
      </c>
      <c r="N1166"/>
      <c r="O1166"/>
      <c r="P1166"/>
      <c r="Q1166"/>
      <c r="R1166"/>
      <c r="S1166"/>
      <c r="T1166" s="56">
        <v>40.799999999999997</v>
      </c>
      <c r="V1166" s="35">
        <v>40899.795501020002</v>
      </c>
      <c r="W1166" s="57">
        <v>2.1995219999999999E-2</v>
      </c>
      <c r="X1166"/>
    </row>
    <row r="1167" spans="1:24" x14ac:dyDescent="0.2">
      <c r="A1167" s="14" t="s">
        <v>453</v>
      </c>
      <c r="B1167" s="14" t="s">
        <v>443</v>
      </c>
      <c r="C1167" s="35" t="s">
        <v>59</v>
      </c>
      <c r="D1167" s="35">
        <v>1</v>
      </c>
      <c r="E1167" s="35">
        <v>14</v>
      </c>
      <c r="F1167">
        <v>167.02199999999999</v>
      </c>
      <c r="G1167">
        <f>F1167-Dashboard!$B$5</f>
        <v>28.229375000000005</v>
      </c>
      <c r="H1167">
        <f>2^(LOG(G1167/Dashboard!$C$5,2)/LOG(Dashboard!$D$5/Dashboard!$C$5,2))-1</f>
        <v>-0.99976637734220308</v>
      </c>
      <c r="I1167" t="s">
        <v>55</v>
      </c>
      <c r="J1167"/>
      <c r="K1167" s="55">
        <v>1000.005</v>
      </c>
      <c r="L1167"/>
      <c r="M1167" s="61">
        <v>1.99512</v>
      </c>
      <c r="N1167"/>
      <c r="O1167"/>
      <c r="P1167"/>
      <c r="Q1167"/>
      <c r="R1167"/>
      <c r="S1167"/>
      <c r="T1167" s="56">
        <v>40.799999999999997</v>
      </c>
      <c r="V1167" s="35">
        <v>40899.795501020002</v>
      </c>
      <c r="W1167" s="57">
        <v>2.1995219999999999E-2</v>
      </c>
      <c r="X1167"/>
    </row>
    <row r="1168" spans="1:24" x14ac:dyDescent="0.2">
      <c r="A1168" s="14" t="s">
        <v>453</v>
      </c>
      <c r="B1168" s="14" t="s">
        <v>443</v>
      </c>
      <c r="C1168" s="35" t="s">
        <v>61</v>
      </c>
      <c r="D1168" s="35">
        <v>1</v>
      </c>
      <c r="E1168" s="35">
        <v>15</v>
      </c>
      <c r="F1168">
        <v>61.162999999999997</v>
      </c>
      <c r="G1168">
        <f>F1168-Dashboard!$B$5</f>
        <v>-77.62962499999999</v>
      </c>
      <c r="H1168" t="e">
        <f>2^(LOG(G1168/Dashboard!$C$5,2)/LOG(Dashboard!$D$5/Dashboard!$C$5,2))-1</f>
        <v>#NUM!</v>
      </c>
      <c r="I1168" s="62" t="s">
        <v>60</v>
      </c>
      <c r="J1168" s="63">
        <v>19.998019998019998</v>
      </c>
      <c r="K1168"/>
      <c r="L1168"/>
      <c r="M1168"/>
      <c r="N1168"/>
      <c r="O1168"/>
      <c r="P1168"/>
      <c r="Q1168"/>
      <c r="R1168" s="63">
        <v>19.998019998019998</v>
      </c>
      <c r="S1168"/>
      <c r="T1168" s="56">
        <v>323.2</v>
      </c>
      <c r="V1168" s="35">
        <v>40404</v>
      </c>
      <c r="W1168" s="57">
        <v>9.9990099990099994E-3</v>
      </c>
      <c r="X1168"/>
    </row>
    <row r="1169" spans="1:24" x14ac:dyDescent="0.2">
      <c r="A1169" s="14" t="s">
        <v>453</v>
      </c>
      <c r="B1169" s="14" t="s">
        <v>443</v>
      </c>
      <c r="C1169" s="35" t="s">
        <v>62</v>
      </c>
      <c r="D1169" s="35">
        <v>1</v>
      </c>
      <c r="E1169" s="35">
        <v>16</v>
      </c>
      <c r="F1169">
        <v>103.506</v>
      </c>
      <c r="G1169">
        <f>F1169-Dashboard!$B$5</f>
        <v>-35.286624999999987</v>
      </c>
      <c r="H1169" t="e">
        <f>2^(LOG(G1169/Dashboard!$C$5,2)/LOG(Dashboard!$D$5/Dashboard!$C$5,2))-1</f>
        <v>#NUM!</v>
      </c>
      <c r="I1169" s="62" t="s">
        <v>60</v>
      </c>
      <c r="J1169" s="63">
        <v>19.998019998019998</v>
      </c>
      <c r="K1169"/>
      <c r="L1169"/>
      <c r="M1169"/>
      <c r="N1169"/>
      <c r="O1169"/>
      <c r="P1169"/>
      <c r="Q1169"/>
      <c r="R1169" s="63">
        <v>19.998019998019998</v>
      </c>
      <c r="S1169"/>
      <c r="T1169" s="56">
        <v>323.2</v>
      </c>
      <c r="V1169" s="35">
        <v>40404</v>
      </c>
      <c r="W1169" s="57">
        <v>9.9990099990099994E-3</v>
      </c>
      <c r="X1169"/>
    </row>
    <row r="1170" spans="1:24" x14ac:dyDescent="0.2">
      <c r="A1170" s="14" t="s">
        <v>453</v>
      </c>
      <c r="B1170" s="14" t="s">
        <v>443</v>
      </c>
      <c r="C1170" s="35" t="s">
        <v>63</v>
      </c>
      <c r="D1170" s="35">
        <v>1</v>
      </c>
      <c r="E1170" s="35">
        <v>17</v>
      </c>
      <c r="F1170">
        <v>24133.434000000001</v>
      </c>
      <c r="G1170">
        <f>F1170-Dashboard!$B$5</f>
        <v>23994.641375000003</v>
      </c>
      <c r="H1170">
        <f>2^(LOG(G1170/Dashboard!$C$5,2)/LOG(Dashboard!$D$5/Dashboard!$C$5,2))-1</f>
        <v>-0.16286881097270978</v>
      </c>
      <c r="I1170" t="s">
        <v>444</v>
      </c>
      <c r="J1170"/>
      <c r="K1170"/>
      <c r="L1170"/>
      <c r="M1170"/>
      <c r="N1170"/>
      <c r="O1170"/>
      <c r="P1170"/>
      <c r="Q1170"/>
      <c r="R1170"/>
      <c r="S1170"/>
      <c r="T1170" s="56">
        <v>899.2</v>
      </c>
      <c r="V1170" s="35">
        <v>40899</v>
      </c>
      <c r="W1170" s="57">
        <v>2.1985867625125301E-2</v>
      </c>
      <c r="X1170"/>
    </row>
    <row r="1171" spans="1:24" x14ac:dyDescent="0.2">
      <c r="A1171" s="14" t="s">
        <v>453</v>
      </c>
      <c r="B1171" s="14" t="s">
        <v>443</v>
      </c>
      <c r="C1171" s="35" t="s">
        <v>64</v>
      </c>
      <c r="D1171" s="35">
        <v>1</v>
      </c>
      <c r="E1171" s="35">
        <v>18</v>
      </c>
      <c r="F1171">
        <v>10383.563</v>
      </c>
      <c r="G1171">
        <f>F1171-Dashboard!$B$5</f>
        <v>10244.770375</v>
      </c>
      <c r="H1171">
        <f>2^(LOG(G1171/Dashboard!$C$5,2)/LOG(Dashboard!$D$5/Dashboard!$C$5,2))-1</f>
        <v>-0.70191474465082737</v>
      </c>
      <c r="I1171" t="s">
        <v>444</v>
      </c>
      <c r="J1171"/>
      <c r="K1171"/>
      <c r="L1171"/>
      <c r="M1171"/>
      <c r="N1171"/>
      <c r="O1171"/>
      <c r="P1171"/>
      <c r="Q1171"/>
      <c r="R1171"/>
      <c r="S1171"/>
      <c r="T1171" s="56">
        <v>899.2</v>
      </c>
      <c r="V1171" s="35">
        <v>40899</v>
      </c>
      <c r="W1171" s="57">
        <v>2.1985867625125301E-2</v>
      </c>
      <c r="X1171"/>
    </row>
    <row r="1172" spans="1:24" x14ac:dyDescent="0.2">
      <c r="A1172" s="14" t="s">
        <v>453</v>
      </c>
      <c r="B1172" s="14" t="s">
        <v>443</v>
      </c>
      <c r="C1172" s="35" t="s">
        <v>66</v>
      </c>
      <c r="D1172" s="35">
        <v>1</v>
      </c>
      <c r="E1172" s="35">
        <v>19</v>
      </c>
      <c r="F1172">
        <v>13556.973</v>
      </c>
      <c r="G1172">
        <f>F1172-Dashboard!$B$5</f>
        <v>13418.180375</v>
      </c>
      <c r="H1172">
        <f>2^(LOG(G1172/Dashboard!$C$5,2)/LOG(Dashboard!$D$5/Dashboard!$C$5,2))-1</f>
        <v>-0.58644841731741926</v>
      </c>
      <c r="I1172" s="64" t="s">
        <v>65</v>
      </c>
      <c r="J1172" s="65">
        <v>19.998019998019998</v>
      </c>
      <c r="K1172"/>
      <c r="L1172"/>
      <c r="M1172"/>
      <c r="N1172" s="65">
        <v>19.998019998019998</v>
      </c>
      <c r="O1172"/>
      <c r="P1172"/>
      <c r="Q1172"/>
      <c r="R1172"/>
      <c r="S1172"/>
      <c r="T1172" s="56">
        <v>323.2</v>
      </c>
      <c r="V1172" s="35">
        <v>40404</v>
      </c>
      <c r="W1172" s="57">
        <v>9.9990099990099994E-3</v>
      </c>
      <c r="X1172"/>
    </row>
    <row r="1173" spans="1:24" x14ac:dyDescent="0.2">
      <c r="A1173" s="14" t="s">
        <v>453</v>
      </c>
      <c r="B1173" s="14" t="s">
        <v>443</v>
      </c>
      <c r="C1173" s="35" t="s">
        <v>67</v>
      </c>
      <c r="D1173" s="35">
        <v>1</v>
      </c>
      <c r="E1173" s="35">
        <v>20</v>
      </c>
      <c r="F1173">
        <v>21962.153999999999</v>
      </c>
      <c r="G1173">
        <f>F1173-Dashboard!$B$5</f>
        <v>21823.361375</v>
      </c>
      <c r="H1173">
        <f>2^(LOG(G1173/Dashboard!$C$5,2)/LOG(Dashboard!$D$5/Dashboard!$C$5,2))-1</f>
        <v>-0.25387049877269996</v>
      </c>
      <c r="I1173" s="64" t="s">
        <v>65</v>
      </c>
      <c r="J1173" s="65">
        <v>19.998019998019998</v>
      </c>
      <c r="K1173"/>
      <c r="L1173"/>
      <c r="M1173"/>
      <c r="N1173" s="65">
        <v>19.998019998019998</v>
      </c>
      <c r="O1173"/>
      <c r="P1173"/>
      <c r="Q1173"/>
      <c r="R1173"/>
      <c r="S1173"/>
      <c r="T1173" s="56">
        <v>323.2</v>
      </c>
      <c r="V1173" s="35">
        <v>40404</v>
      </c>
      <c r="W1173" s="57">
        <v>9.9990099990099994E-3</v>
      </c>
      <c r="X1173"/>
    </row>
    <row r="1174" spans="1:24" x14ac:dyDescent="0.2">
      <c r="A1174" s="14" t="s">
        <v>453</v>
      </c>
      <c r="B1174" s="14" t="s">
        <v>443</v>
      </c>
      <c r="C1174" s="35" t="s">
        <v>69</v>
      </c>
      <c r="D1174" s="35">
        <v>1</v>
      </c>
      <c r="E1174" s="35">
        <v>21</v>
      </c>
      <c r="F1174">
        <v>15424.79</v>
      </c>
      <c r="G1174">
        <f>F1174-Dashboard!$B$5</f>
        <v>15285.997375000001</v>
      </c>
      <c r="H1174">
        <f>2^(LOG(G1174/Dashboard!$C$5,2)/LOG(Dashboard!$D$5/Dashboard!$C$5,2))-1</f>
        <v>-0.51560118063100602</v>
      </c>
      <c r="I1174" s="66" t="s">
        <v>68</v>
      </c>
      <c r="J1174" s="67">
        <v>19.998019998019998</v>
      </c>
      <c r="K1174"/>
      <c r="L1174"/>
      <c r="M1174"/>
      <c r="N1174"/>
      <c r="O1174" s="67">
        <v>19.998019998019998</v>
      </c>
      <c r="P1174"/>
      <c r="Q1174"/>
      <c r="R1174"/>
      <c r="S1174"/>
      <c r="T1174" s="56">
        <v>323.2</v>
      </c>
      <c r="V1174" s="35">
        <v>40404</v>
      </c>
      <c r="W1174" s="57">
        <v>9.9990099990099994E-3</v>
      </c>
      <c r="X1174"/>
    </row>
    <row r="1175" spans="1:24" x14ac:dyDescent="0.2">
      <c r="A1175" s="14" t="s">
        <v>453</v>
      </c>
      <c r="B1175" s="14" t="s">
        <v>443</v>
      </c>
      <c r="C1175" s="35" t="s">
        <v>70</v>
      </c>
      <c r="D1175" s="35">
        <v>1</v>
      </c>
      <c r="E1175" s="35">
        <v>22</v>
      </c>
      <c r="F1175">
        <v>22192.690999999999</v>
      </c>
      <c r="G1175">
        <f>F1175-Dashboard!$B$5</f>
        <v>22053.898375000001</v>
      </c>
      <c r="H1175">
        <f>2^(LOG(G1175/Dashboard!$C$5,2)/LOG(Dashboard!$D$5/Dashboard!$C$5,2))-1</f>
        <v>-0.24429653578612753</v>
      </c>
      <c r="I1175" s="66" t="s">
        <v>68</v>
      </c>
      <c r="J1175" s="67">
        <v>19.998019998019998</v>
      </c>
      <c r="K1175"/>
      <c r="L1175"/>
      <c r="M1175"/>
      <c r="N1175"/>
      <c r="O1175" s="67">
        <v>19.998019998019998</v>
      </c>
      <c r="P1175"/>
      <c r="Q1175"/>
      <c r="R1175"/>
      <c r="S1175"/>
      <c r="T1175" s="56">
        <v>323.2</v>
      </c>
      <c r="V1175" s="35">
        <v>40404</v>
      </c>
      <c r="W1175" s="57">
        <v>9.9990099990099994E-3</v>
      </c>
      <c r="X1175"/>
    </row>
    <row r="1176" spans="1:24" x14ac:dyDescent="0.2">
      <c r="A1176" s="14" t="s">
        <v>453</v>
      </c>
      <c r="B1176" s="14" t="s">
        <v>443</v>
      </c>
      <c r="C1176" s="35" t="s">
        <v>72</v>
      </c>
      <c r="D1176" s="35">
        <v>1</v>
      </c>
      <c r="E1176" s="35">
        <v>23</v>
      </c>
      <c r="F1176">
        <v>526.94100000000003</v>
      </c>
      <c r="G1176">
        <f>F1176-Dashboard!$B$5</f>
        <v>388.14837500000004</v>
      </c>
      <c r="H1176">
        <f>2^(LOG(G1176/Dashboard!$C$5,2)/LOG(Dashboard!$D$5/Dashboard!$C$5,2))-1</f>
        <v>-0.99438152343073516</v>
      </c>
      <c r="I1176" t="s">
        <v>71</v>
      </c>
      <c r="J1176"/>
      <c r="K1176"/>
      <c r="L1176"/>
      <c r="M1176"/>
      <c r="N1176" s="65">
        <v>0.17325017325020001</v>
      </c>
      <c r="O1176" s="67">
        <v>0.17325017325020001</v>
      </c>
      <c r="P1176"/>
      <c r="Q1176"/>
      <c r="R1176"/>
      <c r="S1176" s="68">
        <v>19.998019998019998</v>
      </c>
      <c r="T1176" s="56">
        <v>321.60000000000002</v>
      </c>
      <c r="V1176" s="35">
        <v>40404</v>
      </c>
      <c r="W1176" s="57">
        <v>9.9940599940599902E-3</v>
      </c>
      <c r="X1176"/>
    </row>
    <row r="1177" spans="1:24" x14ac:dyDescent="0.2">
      <c r="A1177" s="14" t="s">
        <v>453</v>
      </c>
      <c r="B1177" s="14" t="s">
        <v>443</v>
      </c>
      <c r="C1177" s="35" t="s">
        <v>73</v>
      </c>
      <c r="D1177" s="35">
        <v>1</v>
      </c>
      <c r="E1177" s="35">
        <v>24</v>
      </c>
      <c r="F1177">
        <v>366.97699999999998</v>
      </c>
      <c r="G1177">
        <f>F1177-Dashboard!$B$5</f>
        <v>228.18437499999999</v>
      </c>
      <c r="H1177">
        <f>2^(LOG(G1177/Dashboard!$C$5,2)/LOG(Dashboard!$D$5/Dashboard!$C$5,2))-1</f>
        <v>-0.99705086843060176</v>
      </c>
      <c r="I1177" t="s">
        <v>71</v>
      </c>
      <c r="J1177"/>
      <c r="K1177"/>
      <c r="L1177"/>
      <c r="M1177"/>
      <c r="N1177" s="65">
        <v>0.17325017325020001</v>
      </c>
      <c r="O1177" s="67">
        <v>0.17325017325020001</v>
      </c>
      <c r="P1177"/>
      <c r="Q1177"/>
      <c r="R1177"/>
      <c r="S1177" s="68">
        <v>19.998019998019998</v>
      </c>
      <c r="T1177" s="56">
        <v>321.60000000000002</v>
      </c>
      <c r="V1177" s="35">
        <v>40404</v>
      </c>
      <c r="W1177" s="57">
        <v>9.9940599940599902E-3</v>
      </c>
      <c r="X1177"/>
    </row>
    <row r="1178" spans="1:24" x14ac:dyDescent="0.2">
      <c r="A1178" s="14" t="s">
        <v>453</v>
      </c>
      <c r="B1178" s="14" t="s">
        <v>443</v>
      </c>
      <c r="C1178" s="35" t="s">
        <v>74</v>
      </c>
      <c r="D1178" s="35">
        <v>2</v>
      </c>
      <c r="E1178" s="35">
        <v>1</v>
      </c>
      <c r="F1178">
        <v>44.695999999999998</v>
      </c>
      <c r="G1178">
        <f>F1178-Dashboard!$B$5</f>
        <v>-94.096624999999989</v>
      </c>
      <c r="H1178" t="e">
        <f>2^(LOG(G1178/Dashboard!$C$5,2)/LOG(Dashboard!$D$5/Dashboard!$C$5,2))-1</f>
        <v>#NUM!</v>
      </c>
      <c r="I1178" t="s">
        <v>445</v>
      </c>
      <c r="J1178"/>
      <c r="K1178"/>
      <c r="L1178"/>
      <c r="M1178"/>
      <c r="N1178"/>
      <c r="O1178"/>
      <c r="P1178"/>
      <c r="Q1178"/>
      <c r="R1178"/>
      <c r="S1178"/>
      <c r="X1178"/>
    </row>
    <row r="1179" spans="1:24" x14ac:dyDescent="0.2">
      <c r="A1179" s="14" t="s">
        <v>453</v>
      </c>
      <c r="B1179" s="14" t="s">
        <v>443</v>
      </c>
      <c r="C1179" s="35" t="s">
        <v>75</v>
      </c>
      <c r="D1179" s="35">
        <v>2</v>
      </c>
      <c r="E1179" s="35">
        <v>2</v>
      </c>
      <c r="F1179">
        <v>5330.5739999999996</v>
      </c>
      <c r="G1179">
        <f>F1179-Dashboard!$B$5</f>
        <v>5191.7813749999996</v>
      </c>
      <c r="H1179">
        <f>2^(LOG(G1179/Dashboard!$C$5,2)/LOG(Dashboard!$D$5/Dashboard!$C$5,2))-1</f>
        <v>-0.86932595639217447</v>
      </c>
      <c r="I1179" s="54" t="s">
        <v>43</v>
      </c>
      <c r="J1179" s="55">
        <v>221.26522126520001</v>
      </c>
      <c r="K1179" s="55">
        <v>221.26522126520001</v>
      </c>
      <c r="L1179"/>
      <c r="M1179"/>
      <c r="N1179"/>
      <c r="O1179"/>
      <c r="P1179"/>
      <c r="Q1179"/>
      <c r="R1179"/>
      <c r="S1179"/>
      <c r="T1179" s="56">
        <v>225.2</v>
      </c>
      <c r="V1179" s="35">
        <v>40404</v>
      </c>
      <c r="W1179" s="57">
        <v>9.9990099990100098E-3</v>
      </c>
      <c r="X1179"/>
    </row>
    <row r="1180" spans="1:24" x14ac:dyDescent="0.2">
      <c r="A1180" s="14" t="s">
        <v>453</v>
      </c>
      <c r="B1180" s="14" t="s">
        <v>443</v>
      </c>
      <c r="C1180" s="35" t="s">
        <v>76</v>
      </c>
      <c r="D1180" s="35">
        <v>2</v>
      </c>
      <c r="E1180" s="35">
        <v>3</v>
      </c>
      <c r="F1180">
        <v>4671.8980000000001</v>
      </c>
      <c r="G1180">
        <f>F1180-Dashboard!$B$5</f>
        <v>4533.1053750000001</v>
      </c>
      <c r="H1180">
        <f>2^(LOG(G1180/Dashboard!$C$5,2)/LOG(Dashboard!$D$5/Dashboard!$C$5,2))-1</f>
        <v>-0.889158970507541</v>
      </c>
      <c r="I1180" s="54" t="s">
        <v>43</v>
      </c>
      <c r="J1180" s="55">
        <v>221.26522126520001</v>
      </c>
      <c r="K1180" s="55">
        <v>221.26522126520001</v>
      </c>
      <c r="L1180"/>
      <c r="M1180"/>
      <c r="N1180"/>
      <c r="O1180"/>
      <c r="P1180"/>
      <c r="Q1180"/>
      <c r="R1180"/>
      <c r="S1180"/>
      <c r="T1180" s="56">
        <v>225.2</v>
      </c>
      <c r="V1180" s="35">
        <v>40404</v>
      </c>
      <c r="W1180" s="57">
        <v>9.9990099990100098E-3</v>
      </c>
      <c r="X1180"/>
    </row>
    <row r="1181" spans="1:24" x14ac:dyDescent="0.2">
      <c r="A1181" s="14" t="s">
        <v>453</v>
      </c>
      <c r="B1181" s="14" t="s">
        <v>443</v>
      </c>
      <c r="C1181" s="35" t="s">
        <v>77</v>
      </c>
      <c r="D1181" s="35">
        <v>2</v>
      </c>
      <c r="E1181" s="35">
        <v>4</v>
      </c>
      <c r="F1181">
        <v>5542.2920000000004</v>
      </c>
      <c r="G1181">
        <f>F1181-Dashboard!$B$5</f>
        <v>5403.4993750000003</v>
      </c>
      <c r="H1181">
        <f>2^(LOG(G1181/Dashboard!$C$5,2)/LOG(Dashboard!$D$5/Dashboard!$C$5,2))-1</f>
        <v>-0.86283263957162815</v>
      </c>
      <c r="I1181" s="54" t="s">
        <v>43</v>
      </c>
      <c r="J1181" s="55">
        <v>221.26522126520001</v>
      </c>
      <c r="K1181" s="55">
        <v>221.26522126520001</v>
      </c>
      <c r="L1181"/>
      <c r="M1181"/>
      <c r="N1181"/>
      <c r="O1181"/>
      <c r="P1181"/>
      <c r="Q1181"/>
      <c r="R1181"/>
      <c r="S1181"/>
      <c r="T1181" s="56">
        <v>225.2</v>
      </c>
      <c r="V1181" s="35">
        <v>40404</v>
      </c>
      <c r="W1181" s="57">
        <v>9.9990099990100098E-3</v>
      </c>
      <c r="X1181"/>
    </row>
    <row r="1182" spans="1:24" x14ac:dyDescent="0.2">
      <c r="A1182" s="14" t="s">
        <v>453</v>
      </c>
      <c r="B1182" s="14" t="s">
        <v>443</v>
      </c>
      <c r="C1182" s="35" t="s">
        <v>78</v>
      </c>
      <c r="D1182" s="35">
        <v>2</v>
      </c>
      <c r="E1182" s="35">
        <v>5</v>
      </c>
      <c r="F1182">
        <v>30414.384999999998</v>
      </c>
      <c r="G1182">
        <f>F1182-Dashboard!$B$5</f>
        <v>30275.592375</v>
      </c>
      <c r="H1182">
        <f>2^(LOG(G1182/Dashboard!$C$5,2)/LOG(Dashboard!$D$5/Dashboard!$C$5,2))-1</f>
        <v>0.10997027590967057</v>
      </c>
      <c r="I1182" s="58" t="s">
        <v>47</v>
      </c>
      <c r="J1182" s="59">
        <v>106.4962726305</v>
      </c>
      <c r="K1182"/>
      <c r="L1182" s="59">
        <v>106.4962726305</v>
      </c>
      <c r="M1182"/>
      <c r="N1182"/>
      <c r="O1182"/>
      <c r="P1182"/>
      <c r="Q1182"/>
      <c r="R1182"/>
      <c r="S1182"/>
      <c r="T1182" s="56">
        <v>430.8</v>
      </c>
      <c r="U1182" s="56">
        <v>2228.8000000000002</v>
      </c>
      <c r="V1182" s="35">
        <v>43118.879999999997</v>
      </c>
      <c r="W1182" s="57">
        <v>9.9909830682058595E-3</v>
      </c>
      <c r="X1182"/>
    </row>
    <row r="1183" spans="1:24" x14ac:dyDescent="0.2">
      <c r="A1183" s="14" t="s">
        <v>453</v>
      </c>
      <c r="B1183" s="14" t="s">
        <v>443</v>
      </c>
      <c r="C1183" s="35" t="s">
        <v>79</v>
      </c>
      <c r="D1183" s="35">
        <v>2</v>
      </c>
      <c r="E1183" s="35">
        <v>6</v>
      </c>
      <c r="F1183">
        <v>26551.717000000001</v>
      </c>
      <c r="G1183">
        <f>F1183-Dashboard!$B$5</f>
        <v>26412.924375000002</v>
      </c>
      <c r="H1183">
        <f>2^(LOG(G1183/Dashboard!$C$5,2)/LOG(Dashboard!$D$5/Dashboard!$C$5,2))-1</f>
        <v>-5.942995851451649E-2</v>
      </c>
      <c r="I1183" s="58" t="s">
        <v>47</v>
      </c>
      <c r="J1183" s="59">
        <v>106.4962726305</v>
      </c>
      <c r="K1183"/>
      <c r="L1183" s="59">
        <v>106.4962726305</v>
      </c>
      <c r="M1183"/>
      <c r="N1183"/>
      <c r="O1183"/>
      <c r="P1183"/>
      <c r="Q1183"/>
      <c r="R1183"/>
      <c r="S1183"/>
      <c r="T1183" s="56">
        <v>430.8</v>
      </c>
      <c r="U1183" s="56">
        <v>2228.8000000000002</v>
      </c>
      <c r="V1183" s="35">
        <v>43118.879999999997</v>
      </c>
      <c r="W1183" s="57">
        <v>9.9909830682058595E-3</v>
      </c>
      <c r="X1183"/>
    </row>
    <row r="1184" spans="1:24" x14ac:dyDescent="0.2">
      <c r="A1184" s="14" t="s">
        <v>453</v>
      </c>
      <c r="B1184" s="14" t="s">
        <v>443</v>
      </c>
      <c r="C1184" s="35" t="s">
        <v>80</v>
      </c>
      <c r="D1184" s="35">
        <v>2</v>
      </c>
      <c r="E1184" s="35">
        <v>7</v>
      </c>
      <c r="F1184">
        <v>26779.901999999998</v>
      </c>
      <c r="G1184">
        <f>F1184-Dashboard!$B$5</f>
        <v>26641.109375</v>
      </c>
      <c r="H1184">
        <f>2^(LOG(G1184/Dashboard!$C$5,2)/LOG(Dashboard!$D$5/Dashboard!$C$5,2))-1</f>
        <v>-4.9561900943456139E-2</v>
      </c>
      <c r="I1184" s="58" t="s">
        <v>47</v>
      </c>
      <c r="J1184" s="59">
        <v>106.4962726305</v>
      </c>
      <c r="K1184"/>
      <c r="L1184" s="59">
        <v>106.4962726305</v>
      </c>
      <c r="M1184"/>
      <c r="N1184"/>
      <c r="O1184"/>
      <c r="P1184"/>
      <c r="Q1184"/>
      <c r="R1184"/>
      <c r="S1184"/>
      <c r="T1184" s="56">
        <v>430.8</v>
      </c>
      <c r="U1184" s="56">
        <v>2228.8000000000002</v>
      </c>
      <c r="V1184" s="35">
        <v>43118.879999999997</v>
      </c>
      <c r="W1184" s="57">
        <v>9.9909830682058595E-3</v>
      </c>
      <c r="X1184"/>
    </row>
    <row r="1185" spans="1:24" x14ac:dyDescent="0.2">
      <c r="A1185" s="14" t="s">
        <v>453</v>
      </c>
      <c r="B1185" s="14" t="s">
        <v>443</v>
      </c>
      <c r="C1185" s="35" t="s">
        <v>81</v>
      </c>
      <c r="D1185" s="35">
        <v>2</v>
      </c>
      <c r="E1185" s="35">
        <v>8</v>
      </c>
      <c r="F1185">
        <v>3163.9989999999998</v>
      </c>
      <c r="G1185">
        <f>F1185-Dashboard!$B$5</f>
        <v>3025.2063749999998</v>
      </c>
      <c r="H1185">
        <f>2^(LOG(G1185/Dashboard!$C$5,2)/LOG(Dashboard!$D$5/Dashboard!$C$5,2))-1</f>
        <v>-0.93214306276077696</v>
      </c>
      <c r="I1185" s="60" t="s">
        <v>51</v>
      </c>
      <c r="J1185" s="61">
        <v>0.63360063360060004</v>
      </c>
      <c r="K1185"/>
      <c r="L1185"/>
      <c r="M1185" s="61">
        <v>0.63360063360060004</v>
      </c>
      <c r="N1185"/>
      <c r="O1185"/>
      <c r="P1185"/>
      <c r="Q1185"/>
      <c r="R1185"/>
      <c r="S1185"/>
      <c r="T1185" s="56">
        <v>391.2</v>
      </c>
      <c r="V1185" s="35">
        <v>40404</v>
      </c>
      <c r="W1185" s="57">
        <v>9.9990099990099994E-3</v>
      </c>
      <c r="X1185"/>
    </row>
    <row r="1186" spans="1:24" x14ac:dyDescent="0.2">
      <c r="A1186" s="14" t="s">
        <v>453</v>
      </c>
      <c r="B1186" s="14" t="s">
        <v>443</v>
      </c>
      <c r="C1186" s="35" t="s">
        <v>82</v>
      </c>
      <c r="D1186" s="35">
        <v>2</v>
      </c>
      <c r="E1186" s="35">
        <v>9</v>
      </c>
      <c r="F1186">
        <v>5968.0789999999997</v>
      </c>
      <c r="G1186">
        <f>F1186-Dashboard!$B$5</f>
        <v>5829.2863749999997</v>
      </c>
      <c r="H1186">
        <f>2^(LOG(G1186/Dashboard!$C$5,2)/LOG(Dashboard!$D$5/Dashboard!$C$5,2))-1</f>
        <v>-0.84961051400826282</v>
      </c>
      <c r="I1186" s="60" t="s">
        <v>51</v>
      </c>
      <c r="J1186" s="61">
        <v>0.63360063360060004</v>
      </c>
      <c r="K1186"/>
      <c r="L1186"/>
      <c r="M1186" s="61">
        <v>0.63360063360060004</v>
      </c>
      <c r="N1186"/>
      <c r="O1186"/>
      <c r="P1186"/>
      <c r="Q1186"/>
      <c r="R1186"/>
      <c r="S1186"/>
      <c r="T1186" s="56">
        <v>391.2</v>
      </c>
      <c r="V1186" s="35">
        <v>40404</v>
      </c>
      <c r="W1186" s="57">
        <v>9.9990099990099994E-3</v>
      </c>
      <c r="X1186"/>
    </row>
    <row r="1187" spans="1:24" x14ac:dyDescent="0.2">
      <c r="A1187" s="14" t="s">
        <v>453</v>
      </c>
      <c r="B1187" s="14" t="s">
        <v>443</v>
      </c>
      <c r="C1187" s="35" t="s">
        <v>83</v>
      </c>
      <c r="D1187" s="35">
        <v>2</v>
      </c>
      <c r="E1187" s="35">
        <v>10</v>
      </c>
      <c r="F1187">
        <v>4267.2820000000002</v>
      </c>
      <c r="G1187">
        <f>F1187-Dashboard!$B$5</f>
        <v>4128.4893750000001</v>
      </c>
      <c r="H1187">
        <f>2^(LOG(G1187/Dashboard!$C$5,2)/LOG(Dashboard!$D$5/Dashboard!$C$5,2))-1</f>
        <v>-0.90104570812756923</v>
      </c>
      <c r="I1187" s="60" t="s">
        <v>51</v>
      </c>
      <c r="J1187" s="61">
        <v>0.63360063360060004</v>
      </c>
      <c r="K1187"/>
      <c r="L1187"/>
      <c r="M1187" s="61">
        <v>0.63360063360060004</v>
      </c>
      <c r="N1187"/>
      <c r="O1187"/>
      <c r="P1187"/>
      <c r="Q1187"/>
      <c r="R1187"/>
      <c r="S1187"/>
      <c r="T1187" s="56">
        <v>391.2</v>
      </c>
      <c r="V1187" s="35">
        <v>40404</v>
      </c>
      <c r="W1187" s="57">
        <v>9.9990099990099994E-3</v>
      </c>
      <c r="X1187"/>
    </row>
    <row r="1188" spans="1:24" x14ac:dyDescent="0.2">
      <c r="A1188" s="14" t="s">
        <v>453</v>
      </c>
      <c r="B1188" s="14" t="s">
        <v>443</v>
      </c>
      <c r="C1188" s="35" t="s">
        <v>84</v>
      </c>
      <c r="D1188" s="35">
        <v>2</v>
      </c>
      <c r="E1188" s="35">
        <v>11</v>
      </c>
      <c r="F1188">
        <v>7271.317</v>
      </c>
      <c r="G1188">
        <f>F1188-Dashboard!$B$5</f>
        <v>7132.524375</v>
      </c>
      <c r="H1188">
        <f>2^(LOG(G1188/Dashboard!$C$5,2)/LOG(Dashboard!$D$5/Dashboard!$C$5,2))-1</f>
        <v>-0.8078957271921493</v>
      </c>
      <c r="I1188" t="s">
        <v>55</v>
      </c>
      <c r="J1188"/>
      <c r="K1188" s="55">
        <v>221.23892617449999</v>
      </c>
      <c r="L1188" s="59">
        <v>106.5328841961</v>
      </c>
      <c r="M1188"/>
      <c r="N1188"/>
      <c r="O1188"/>
      <c r="P1188"/>
      <c r="Q1188"/>
      <c r="R1188"/>
      <c r="S1188"/>
      <c r="T1188" s="56">
        <v>237.6</v>
      </c>
      <c r="U1188" s="56">
        <v>1699.04</v>
      </c>
      <c r="V1188" s="35">
        <v>42578.402286080003</v>
      </c>
      <c r="W1188" s="57">
        <v>1.00050724575741E-2</v>
      </c>
      <c r="X1188"/>
    </row>
    <row r="1189" spans="1:24" x14ac:dyDescent="0.2">
      <c r="A1189" s="14" t="s">
        <v>453</v>
      </c>
      <c r="B1189" s="14" t="s">
        <v>443</v>
      </c>
      <c r="C1189" s="35" t="s">
        <v>85</v>
      </c>
      <c r="D1189" s="35">
        <v>2</v>
      </c>
      <c r="E1189" s="35">
        <v>12</v>
      </c>
      <c r="F1189">
        <v>7847.6589999999997</v>
      </c>
      <c r="G1189">
        <f>F1189-Dashboard!$B$5</f>
        <v>7708.8663749999996</v>
      </c>
      <c r="H1189">
        <f>2^(LOG(G1189/Dashboard!$C$5,2)/LOG(Dashboard!$D$5/Dashboard!$C$5,2))-1</f>
        <v>-0.78890263238559966</v>
      </c>
      <c r="I1189" t="s">
        <v>55</v>
      </c>
      <c r="J1189"/>
      <c r="K1189" s="55">
        <v>221.23892617449999</v>
      </c>
      <c r="L1189" s="59">
        <v>106.5328841961</v>
      </c>
      <c r="M1189"/>
      <c r="N1189"/>
      <c r="O1189"/>
      <c r="P1189"/>
      <c r="Q1189"/>
      <c r="R1189"/>
      <c r="S1189"/>
      <c r="T1189" s="56">
        <v>237.6</v>
      </c>
      <c r="U1189" s="56">
        <v>1699.04</v>
      </c>
      <c r="V1189" s="35">
        <v>42578.402286080003</v>
      </c>
      <c r="W1189" s="57">
        <v>1.00050724575741E-2</v>
      </c>
      <c r="X1189"/>
    </row>
    <row r="1190" spans="1:24" x14ac:dyDescent="0.2">
      <c r="A1190" s="14" t="s">
        <v>453</v>
      </c>
      <c r="B1190" s="14" t="s">
        <v>443</v>
      </c>
      <c r="C1190" s="35" t="s">
        <v>86</v>
      </c>
      <c r="D1190" s="35">
        <v>2</v>
      </c>
      <c r="E1190" s="35">
        <v>13</v>
      </c>
      <c r="F1190">
        <v>1267.952</v>
      </c>
      <c r="G1190">
        <f>F1190-Dashboard!$B$5</f>
        <v>1129.159375</v>
      </c>
      <c r="H1190">
        <f>2^(LOG(G1190/Dashboard!$C$5,2)/LOG(Dashboard!$D$5/Dashboard!$C$5,2))-1</f>
        <v>-0.97947425347006478</v>
      </c>
      <c r="I1190" t="s">
        <v>55</v>
      </c>
      <c r="J1190"/>
      <c r="K1190" s="55">
        <v>221.26522126520001</v>
      </c>
      <c r="L1190"/>
      <c r="M1190" s="61">
        <v>0.63360063360060004</v>
      </c>
      <c r="N1190"/>
      <c r="O1190"/>
      <c r="P1190"/>
      <c r="Q1190"/>
      <c r="R1190"/>
      <c r="S1190"/>
      <c r="T1190" s="56">
        <v>212.4</v>
      </c>
      <c r="V1190" s="35">
        <v>40404</v>
      </c>
      <c r="W1190" s="57">
        <v>9.9990099990100098E-3</v>
      </c>
      <c r="X1190"/>
    </row>
    <row r="1191" spans="1:24" x14ac:dyDescent="0.2">
      <c r="A1191" s="14" t="s">
        <v>453</v>
      </c>
      <c r="B1191" s="14" t="s">
        <v>443</v>
      </c>
      <c r="C1191" s="35" t="s">
        <v>87</v>
      </c>
      <c r="D1191" s="35">
        <v>2</v>
      </c>
      <c r="E1191" s="35">
        <v>14</v>
      </c>
      <c r="F1191">
        <v>1065.644</v>
      </c>
      <c r="G1191">
        <f>F1191-Dashboard!$B$5</f>
        <v>926.85137499999996</v>
      </c>
      <c r="H1191">
        <f>2^(LOG(G1191/Dashboard!$C$5,2)/LOG(Dashboard!$D$5/Dashboard!$C$5,2))-1</f>
        <v>-0.98384660776927579</v>
      </c>
      <c r="I1191" t="s">
        <v>55</v>
      </c>
      <c r="J1191"/>
      <c r="K1191" s="55">
        <v>221.26522126520001</v>
      </c>
      <c r="L1191"/>
      <c r="M1191" s="61">
        <v>0.63360063360060004</v>
      </c>
      <c r="N1191"/>
      <c r="O1191"/>
      <c r="P1191"/>
      <c r="Q1191"/>
      <c r="R1191"/>
      <c r="S1191"/>
      <c r="T1191" s="56">
        <v>212.4</v>
      </c>
      <c r="V1191" s="35">
        <v>40404</v>
      </c>
      <c r="W1191" s="57">
        <v>9.9990099990100098E-3</v>
      </c>
      <c r="X1191"/>
    </row>
    <row r="1192" spans="1:24" x14ac:dyDescent="0.2">
      <c r="A1192" s="14" t="s">
        <v>453</v>
      </c>
      <c r="B1192" s="14" t="s">
        <v>443</v>
      </c>
      <c r="C1192" s="35" t="s">
        <v>88</v>
      </c>
      <c r="D1192" s="35">
        <v>2</v>
      </c>
      <c r="E1192" s="35">
        <v>15</v>
      </c>
      <c r="F1192">
        <v>162.31700000000001</v>
      </c>
      <c r="G1192">
        <f>F1192-Dashboard!$B$5</f>
        <v>23.52437500000002</v>
      </c>
      <c r="H1192">
        <f>2^(LOG(G1192/Dashboard!$C$5,2)/LOG(Dashboard!$D$5/Dashboard!$C$5,2))-1</f>
        <v>-0.99981274154630106</v>
      </c>
      <c r="I1192" s="62" t="s">
        <v>60</v>
      </c>
      <c r="J1192" s="63">
        <v>19.998019998019998</v>
      </c>
      <c r="K1192"/>
      <c r="L1192"/>
      <c r="M1192"/>
      <c r="N1192"/>
      <c r="O1192"/>
      <c r="P1192"/>
      <c r="Q1192"/>
      <c r="R1192" s="63">
        <v>19.998019998019998</v>
      </c>
      <c r="S1192"/>
      <c r="T1192" s="56">
        <v>323.2</v>
      </c>
      <c r="V1192" s="35">
        <v>40404</v>
      </c>
      <c r="W1192" s="57">
        <v>9.9990099990099994E-3</v>
      </c>
      <c r="X1192"/>
    </row>
    <row r="1193" spans="1:24" x14ac:dyDescent="0.2">
      <c r="A1193" s="14" t="s">
        <v>453</v>
      </c>
      <c r="B1193" s="14" t="s">
        <v>443</v>
      </c>
      <c r="C1193" s="35" t="s">
        <v>89</v>
      </c>
      <c r="D1193" s="35">
        <v>2</v>
      </c>
      <c r="E1193" s="35">
        <v>16</v>
      </c>
      <c r="F1193">
        <v>317.57600000000002</v>
      </c>
      <c r="G1193">
        <f>F1193-Dashboard!$B$5</f>
        <v>178.78337500000004</v>
      </c>
      <c r="H1193">
        <f>2^(LOG(G1193/Dashboard!$C$5,2)/LOG(Dashboard!$D$5/Dashboard!$C$5,2))-1</f>
        <v>-0.99780652048103935</v>
      </c>
      <c r="I1193" s="62" t="s">
        <v>60</v>
      </c>
      <c r="J1193" s="63">
        <v>19.998019998019998</v>
      </c>
      <c r="K1193"/>
      <c r="L1193"/>
      <c r="M1193"/>
      <c r="N1193"/>
      <c r="O1193"/>
      <c r="P1193"/>
      <c r="Q1193"/>
      <c r="R1193" s="63">
        <v>19.998019998019998</v>
      </c>
      <c r="S1193"/>
      <c r="T1193" s="56">
        <v>323.2</v>
      </c>
      <c r="V1193" s="35">
        <v>40404</v>
      </c>
      <c r="W1193" s="57">
        <v>9.9990099990099994E-3</v>
      </c>
      <c r="X1193"/>
    </row>
    <row r="1194" spans="1:24" x14ac:dyDescent="0.2">
      <c r="A1194" s="14" t="s">
        <v>453</v>
      </c>
      <c r="B1194" s="14" t="s">
        <v>443</v>
      </c>
      <c r="C1194" s="35" t="s">
        <v>90</v>
      </c>
      <c r="D1194" s="35">
        <v>2</v>
      </c>
      <c r="E1194" s="35">
        <v>17</v>
      </c>
      <c r="F1194">
        <v>33787.75</v>
      </c>
      <c r="G1194">
        <f>F1194-Dashboard!$B$5</f>
        <v>33648.957374999998</v>
      </c>
      <c r="H1194">
        <f>2^(LOG(G1194/Dashboard!$C$5,2)/LOG(Dashboard!$D$5/Dashboard!$C$5,2))-1</f>
        <v>0.26175965085427699</v>
      </c>
      <c r="I1194" t="s">
        <v>444</v>
      </c>
      <c r="J1194"/>
      <c r="K1194"/>
      <c r="L1194"/>
      <c r="M1194"/>
      <c r="N1194"/>
      <c r="O1194"/>
      <c r="P1194"/>
      <c r="Q1194"/>
      <c r="R1194"/>
      <c r="S1194"/>
      <c r="T1194" s="56">
        <v>899.2</v>
      </c>
      <c r="V1194" s="35">
        <v>40899</v>
      </c>
      <c r="W1194" s="57">
        <v>2.1985867625125301E-2</v>
      </c>
      <c r="X1194"/>
    </row>
    <row r="1195" spans="1:24" x14ac:dyDescent="0.2">
      <c r="A1195" s="14" t="s">
        <v>453</v>
      </c>
      <c r="B1195" s="14" t="s">
        <v>443</v>
      </c>
      <c r="C1195" s="35" t="s">
        <v>91</v>
      </c>
      <c r="D1195" s="35">
        <v>2</v>
      </c>
      <c r="E1195" s="35">
        <v>18</v>
      </c>
      <c r="F1195">
        <v>36215.440999999999</v>
      </c>
      <c r="G1195">
        <f>F1195-Dashboard!$B$5</f>
        <v>36076.648374999997</v>
      </c>
      <c r="H1195">
        <f>2^(LOG(G1195/Dashboard!$C$5,2)/LOG(Dashboard!$D$5/Dashboard!$C$5,2))-1</f>
        <v>0.37304487576322809</v>
      </c>
      <c r="I1195" t="s">
        <v>444</v>
      </c>
      <c r="J1195"/>
      <c r="K1195"/>
      <c r="L1195"/>
      <c r="M1195"/>
      <c r="N1195"/>
      <c r="O1195"/>
      <c r="P1195"/>
      <c r="Q1195"/>
      <c r="R1195"/>
      <c r="S1195"/>
      <c r="T1195" s="56">
        <v>899.2</v>
      </c>
      <c r="V1195" s="35">
        <v>40899</v>
      </c>
      <c r="W1195" s="57">
        <v>2.1985867625125301E-2</v>
      </c>
      <c r="X1195"/>
    </row>
    <row r="1196" spans="1:24" x14ac:dyDescent="0.2">
      <c r="A1196" s="14" t="s">
        <v>453</v>
      </c>
      <c r="B1196" s="14" t="s">
        <v>443</v>
      </c>
      <c r="C1196" s="35" t="s">
        <v>92</v>
      </c>
      <c r="D1196" s="35">
        <v>2</v>
      </c>
      <c r="E1196" s="35">
        <v>19</v>
      </c>
      <c r="F1196">
        <v>29743.945</v>
      </c>
      <c r="G1196">
        <f>F1196-Dashboard!$B$5</f>
        <v>29605.152375000001</v>
      </c>
      <c r="H1196">
        <f>2^(LOG(G1196/Dashboard!$C$5,2)/LOG(Dashboard!$D$5/Dashboard!$C$5,2))-1</f>
        <v>8.0218252023437353E-2</v>
      </c>
      <c r="I1196" s="64" t="s">
        <v>65</v>
      </c>
      <c r="J1196" s="65">
        <v>6.1380061380060003</v>
      </c>
      <c r="K1196"/>
      <c r="L1196"/>
      <c r="M1196"/>
      <c r="N1196" s="65">
        <v>6.1380061380060003</v>
      </c>
      <c r="O1196"/>
      <c r="P1196"/>
      <c r="Q1196"/>
      <c r="R1196"/>
      <c r="S1196"/>
      <c r="T1196" s="56">
        <v>379.2</v>
      </c>
      <c r="V1196" s="35">
        <v>40404</v>
      </c>
      <c r="W1196" s="57">
        <v>9.9990099990099994E-3</v>
      </c>
      <c r="X1196"/>
    </row>
    <row r="1197" spans="1:24" x14ac:dyDescent="0.2">
      <c r="A1197" s="14" t="s">
        <v>453</v>
      </c>
      <c r="B1197" s="14" t="s">
        <v>443</v>
      </c>
      <c r="C1197" s="35" t="s">
        <v>93</v>
      </c>
      <c r="D1197" s="35">
        <v>2</v>
      </c>
      <c r="E1197" s="35">
        <v>20</v>
      </c>
      <c r="F1197">
        <v>32479.805</v>
      </c>
      <c r="G1197">
        <f>F1197-Dashboard!$B$5</f>
        <v>32341.012375000002</v>
      </c>
      <c r="H1197">
        <f>2^(LOG(G1197/Dashboard!$C$5,2)/LOG(Dashboard!$D$5/Dashboard!$C$5,2))-1</f>
        <v>0.20250227345066651</v>
      </c>
      <c r="I1197" s="64" t="s">
        <v>65</v>
      </c>
      <c r="J1197" s="65">
        <v>6.1380061380060003</v>
      </c>
      <c r="K1197"/>
      <c r="L1197"/>
      <c r="M1197"/>
      <c r="N1197" s="65">
        <v>6.1380061380060003</v>
      </c>
      <c r="O1197"/>
      <c r="P1197"/>
      <c r="Q1197"/>
      <c r="R1197"/>
      <c r="S1197"/>
      <c r="T1197" s="56">
        <v>379.2</v>
      </c>
      <c r="V1197" s="35">
        <v>40404</v>
      </c>
      <c r="W1197" s="57">
        <v>9.9990099990099994E-3</v>
      </c>
      <c r="X1197"/>
    </row>
    <row r="1198" spans="1:24" x14ac:dyDescent="0.2">
      <c r="A1198" s="14" t="s">
        <v>453</v>
      </c>
      <c r="B1198" s="14" t="s">
        <v>443</v>
      </c>
      <c r="C1198" s="35" t="s">
        <v>94</v>
      </c>
      <c r="D1198" s="35">
        <v>2</v>
      </c>
      <c r="E1198" s="35">
        <v>21</v>
      </c>
      <c r="F1198">
        <v>28635.956999999999</v>
      </c>
      <c r="G1198">
        <f>F1198-Dashboard!$B$5</f>
        <v>28497.164375</v>
      </c>
      <c r="H1198">
        <f>2^(LOG(G1198/Dashboard!$C$5,2)/LOG(Dashboard!$D$5/Dashboard!$C$5,2))-1</f>
        <v>3.1364742725594974E-2</v>
      </c>
      <c r="I1198" s="66" t="s">
        <v>68</v>
      </c>
      <c r="J1198" s="67">
        <v>6.1380061380060003</v>
      </c>
      <c r="K1198"/>
      <c r="L1198"/>
      <c r="M1198"/>
      <c r="N1198"/>
      <c r="O1198" s="67">
        <v>6.1380061380060003</v>
      </c>
      <c r="P1198"/>
      <c r="Q1198"/>
      <c r="R1198"/>
      <c r="S1198"/>
      <c r="T1198" s="56">
        <v>379.2</v>
      </c>
      <c r="V1198" s="35">
        <v>40404</v>
      </c>
      <c r="W1198" s="57">
        <v>9.9990099990099994E-3</v>
      </c>
      <c r="X1198"/>
    </row>
    <row r="1199" spans="1:24" x14ac:dyDescent="0.2">
      <c r="A1199" s="14" t="s">
        <v>453</v>
      </c>
      <c r="B1199" s="14" t="s">
        <v>443</v>
      </c>
      <c r="C1199" s="35" t="s">
        <v>95</v>
      </c>
      <c r="D1199" s="35">
        <v>2</v>
      </c>
      <c r="E1199" s="35">
        <v>22</v>
      </c>
      <c r="F1199">
        <v>33213.758000000002</v>
      </c>
      <c r="G1199">
        <f>F1199-Dashboard!$B$5</f>
        <v>33074.965375</v>
      </c>
      <c r="H1199">
        <f>2^(LOG(G1199/Dashboard!$C$5,2)/LOG(Dashboard!$D$5/Dashboard!$C$5,2))-1</f>
        <v>0.23569287545803985</v>
      </c>
      <c r="I1199" s="66" t="s">
        <v>68</v>
      </c>
      <c r="J1199" s="67">
        <v>6.1380061380060003</v>
      </c>
      <c r="K1199"/>
      <c r="L1199"/>
      <c r="M1199"/>
      <c r="N1199"/>
      <c r="O1199" s="67">
        <v>6.1380061380060003</v>
      </c>
      <c r="P1199"/>
      <c r="Q1199"/>
      <c r="R1199"/>
      <c r="S1199"/>
      <c r="T1199" s="56">
        <v>379.2</v>
      </c>
      <c r="V1199" s="35">
        <v>40404</v>
      </c>
      <c r="W1199" s="57">
        <v>9.9990099990099994E-3</v>
      </c>
      <c r="X1199"/>
    </row>
    <row r="1200" spans="1:24" x14ac:dyDescent="0.2">
      <c r="A1200" s="14" t="s">
        <v>453</v>
      </c>
      <c r="B1200" s="14" t="s">
        <v>443</v>
      </c>
      <c r="C1200" s="35" t="s">
        <v>96</v>
      </c>
      <c r="D1200" s="35">
        <v>2</v>
      </c>
      <c r="E1200" s="35">
        <v>23</v>
      </c>
      <c r="F1200">
        <v>3036.9690000000001</v>
      </c>
      <c r="G1200">
        <f>F1200-Dashboard!$B$5</f>
        <v>2898.176375</v>
      </c>
      <c r="H1200">
        <f>2^(LOG(G1200/Dashboard!$C$5,2)/LOG(Dashboard!$D$5/Dashboard!$C$5,2))-1</f>
        <v>-0.93558454191658524</v>
      </c>
      <c r="I1200" t="s">
        <v>71</v>
      </c>
      <c r="J1200"/>
      <c r="K1200"/>
      <c r="L1200"/>
      <c r="M1200"/>
      <c r="N1200" s="65">
        <v>0.17325017325020001</v>
      </c>
      <c r="O1200" s="67">
        <v>0.17325017325020001</v>
      </c>
      <c r="P1200"/>
      <c r="Q1200"/>
      <c r="R1200"/>
      <c r="S1200" s="68">
        <v>6.1380061380060003</v>
      </c>
      <c r="T1200" s="56">
        <v>378</v>
      </c>
      <c r="V1200" s="35">
        <v>40404</v>
      </c>
      <c r="W1200" s="57">
        <v>1.000396000396E-2</v>
      </c>
      <c r="X1200"/>
    </row>
    <row r="1201" spans="1:24" x14ac:dyDescent="0.2">
      <c r="A1201" s="14" t="s">
        <v>453</v>
      </c>
      <c r="B1201" s="14" t="s">
        <v>443</v>
      </c>
      <c r="C1201" s="35" t="s">
        <v>97</v>
      </c>
      <c r="D1201" s="35">
        <v>2</v>
      </c>
      <c r="E1201" s="35">
        <v>24</v>
      </c>
      <c r="F1201">
        <v>912.73699999999997</v>
      </c>
      <c r="G1201">
        <f>F1201-Dashboard!$B$5</f>
        <v>773.94437500000004</v>
      </c>
      <c r="H1201">
        <f>2^(LOG(G1201/Dashboard!$C$5,2)/LOG(Dashboard!$D$5/Dashboard!$C$5,2))-1</f>
        <v>-0.98702039901939265</v>
      </c>
      <c r="I1201" t="s">
        <v>71</v>
      </c>
      <c r="J1201"/>
      <c r="K1201"/>
      <c r="L1201"/>
      <c r="M1201"/>
      <c r="N1201" s="65">
        <v>0.17325017325020001</v>
      </c>
      <c r="O1201" s="67">
        <v>0.17325017325020001</v>
      </c>
      <c r="P1201"/>
      <c r="Q1201"/>
      <c r="R1201"/>
      <c r="S1201" s="68">
        <v>6.1380061380060003</v>
      </c>
      <c r="T1201" s="56">
        <v>378</v>
      </c>
      <c r="V1201" s="35">
        <v>40404</v>
      </c>
      <c r="W1201" s="57">
        <v>1.000396000396E-2</v>
      </c>
      <c r="X1201"/>
    </row>
    <row r="1202" spans="1:24" x14ac:dyDescent="0.2">
      <c r="A1202" s="14" t="s">
        <v>453</v>
      </c>
      <c r="B1202" s="14" t="s">
        <v>443</v>
      </c>
      <c r="C1202" s="35" t="s">
        <v>98</v>
      </c>
      <c r="D1202" s="35">
        <v>3</v>
      </c>
      <c r="E1202" s="35">
        <v>1</v>
      </c>
      <c r="F1202">
        <v>115.268</v>
      </c>
      <c r="G1202">
        <f>F1202-Dashboard!$B$5</f>
        <v>-23.524624999999986</v>
      </c>
      <c r="H1202" t="e">
        <f>2^(LOG(G1202/Dashboard!$C$5,2)/LOG(Dashboard!$D$5/Dashboard!$C$5,2))-1</f>
        <v>#NUM!</v>
      </c>
      <c r="I1202" t="s">
        <v>445</v>
      </c>
      <c r="J1202"/>
      <c r="K1202"/>
      <c r="L1202"/>
      <c r="M1202"/>
      <c r="N1202"/>
      <c r="O1202"/>
      <c r="P1202"/>
      <c r="Q1202"/>
      <c r="R1202"/>
      <c r="S1202"/>
      <c r="X1202"/>
    </row>
    <row r="1203" spans="1:24" x14ac:dyDescent="0.2">
      <c r="A1203" s="14" t="s">
        <v>453</v>
      </c>
      <c r="B1203" s="14" t="s">
        <v>443</v>
      </c>
      <c r="C1203" s="35" t="s">
        <v>99</v>
      </c>
      <c r="D1203" s="35">
        <v>3</v>
      </c>
      <c r="E1203" s="35">
        <v>2</v>
      </c>
      <c r="F1203">
        <v>15556.525</v>
      </c>
      <c r="G1203">
        <f>F1203-Dashboard!$B$5</f>
        <v>15417.732375</v>
      </c>
      <c r="H1203">
        <f>2^(LOG(G1203/Dashboard!$C$5,2)/LOG(Dashboard!$D$5/Dashboard!$C$5,2))-1</f>
        <v>-0.51053151371587047</v>
      </c>
      <c r="I1203" s="54" t="s">
        <v>43</v>
      </c>
      <c r="J1203" s="55">
        <v>49.005049005049997</v>
      </c>
      <c r="K1203" s="55">
        <v>49.005049005049997</v>
      </c>
      <c r="L1203"/>
      <c r="M1203"/>
      <c r="N1203"/>
      <c r="O1203"/>
      <c r="P1203"/>
      <c r="Q1203"/>
      <c r="R1203"/>
      <c r="S1203"/>
      <c r="T1203" s="56">
        <v>364.4</v>
      </c>
      <c r="V1203" s="35">
        <v>40404</v>
      </c>
      <c r="W1203" s="57">
        <v>9.9990099990099994E-3</v>
      </c>
      <c r="X1203"/>
    </row>
    <row r="1204" spans="1:24" x14ac:dyDescent="0.2">
      <c r="A1204" s="14" t="s">
        <v>453</v>
      </c>
      <c r="B1204" s="14" t="s">
        <v>443</v>
      </c>
      <c r="C1204" s="35" t="s">
        <v>100</v>
      </c>
      <c r="D1204" s="35">
        <v>3</v>
      </c>
      <c r="E1204" s="35">
        <v>3</v>
      </c>
      <c r="F1204">
        <v>18219.460999999999</v>
      </c>
      <c r="G1204">
        <f>F1204-Dashboard!$B$5</f>
        <v>18080.668375000001</v>
      </c>
      <c r="H1204">
        <f>2^(LOG(G1204/Dashboard!$C$5,2)/LOG(Dashboard!$D$5/Dashboard!$C$5,2))-1</f>
        <v>-0.40614789097237136</v>
      </c>
      <c r="I1204" s="54" t="s">
        <v>43</v>
      </c>
      <c r="J1204" s="55">
        <v>49.005049005049997</v>
      </c>
      <c r="K1204" s="55">
        <v>49.005049005049997</v>
      </c>
      <c r="L1204"/>
      <c r="M1204"/>
      <c r="N1204"/>
      <c r="O1204"/>
      <c r="P1204"/>
      <c r="Q1204"/>
      <c r="R1204"/>
      <c r="S1204"/>
      <c r="T1204" s="56">
        <v>364.4</v>
      </c>
      <c r="V1204" s="35">
        <v>40404</v>
      </c>
      <c r="W1204" s="57">
        <v>9.9990099990099994E-3</v>
      </c>
      <c r="X1204"/>
    </row>
    <row r="1205" spans="1:24" x14ac:dyDescent="0.2">
      <c r="A1205" s="14" t="s">
        <v>453</v>
      </c>
      <c r="B1205" s="14" t="s">
        <v>443</v>
      </c>
      <c r="C1205" s="35" t="s">
        <v>101</v>
      </c>
      <c r="D1205" s="35">
        <v>3</v>
      </c>
      <c r="E1205" s="35">
        <v>4</v>
      </c>
      <c r="F1205">
        <v>26043.596000000001</v>
      </c>
      <c r="G1205">
        <f>F1205-Dashboard!$B$5</f>
        <v>25904.803375000003</v>
      </c>
      <c r="H1205">
        <f>2^(LOG(G1205/Dashboard!$C$5,2)/LOG(Dashboard!$D$5/Dashboard!$C$5,2))-1</f>
        <v>-8.1338634290439971E-2</v>
      </c>
      <c r="I1205" s="54" t="s">
        <v>43</v>
      </c>
      <c r="J1205" s="55">
        <v>49.005049005049997</v>
      </c>
      <c r="K1205" s="55">
        <v>49.005049005049997</v>
      </c>
      <c r="L1205"/>
      <c r="M1205"/>
      <c r="N1205"/>
      <c r="O1205"/>
      <c r="P1205"/>
      <c r="Q1205"/>
      <c r="R1205"/>
      <c r="S1205"/>
      <c r="T1205" s="56">
        <v>364.4</v>
      </c>
      <c r="V1205" s="35">
        <v>40404</v>
      </c>
      <c r="W1205" s="57">
        <v>9.9990099990099994E-3</v>
      </c>
      <c r="X1205"/>
    </row>
    <row r="1206" spans="1:24" x14ac:dyDescent="0.2">
      <c r="A1206" s="14" t="s">
        <v>453</v>
      </c>
      <c r="B1206" s="14" t="s">
        <v>443</v>
      </c>
      <c r="C1206" s="35" t="s">
        <v>102</v>
      </c>
      <c r="D1206" s="35">
        <v>3</v>
      </c>
      <c r="E1206" s="35">
        <v>5</v>
      </c>
      <c r="F1206">
        <v>51955.457000000002</v>
      </c>
      <c r="G1206">
        <f>F1206-Dashboard!$B$5</f>
        <v>51816.664375</v>
      </c>
      <c r="H1206">
        <f>2^(LOG(G1206/Dashboard!$C$5,2)/LOG(Dashboard!$D$5/Dashboard!$C$5,2))-1</f>
        <v>1.1304392680263611</v>
      </c>
      <c r="I1206" s="58" t="s">
        <v>47</v>
      </c>
      <c r="J1206" s="59">
        <v>22.727863061379999</v>
      </c>
      <c r="K1206"/>
      <c r="L1206" s="59">
        <v>22.727863061379999</v>
      </c>
      <c r="M1206"/>
      <c r="N1206"/>
      <c r="O1206"/>
      <c r="P1206"/>
      <c r="Q1206"/>
      <c r="R1206"/>
      <c r="S1206"/>
      <c r="T1206" s="56">
        <v>430.8</v>
      </c>
      <c r="U1206" s="56">
        <v>2590</v>
      </c>
      <c r="V1206" s="35">
        <v>43118.879999999997</v>
      </c>
      <c r="W1206" s="57">
        <v>9.9909830682058508E-3</v>
      </c>
      <c r="X1206"/>
    </row>
    <row r="1207" spans="1:24" x14ac:dyDescent="0.2">
      <c r="A1207" s="14" t="s">
        <v>453</v>
      </c>
      <c r="B1207" s="14" t="s">
        <v>443</v>
      </c>
      <c r="C1207" s="35" t="s">
        <v>103</v>
      </c>
      <c r="D1207" s="35">
        <v>3</v>
      </c>
      <c r="E1207" s="35">
        <v>6</v>
      </c>
      <c r="F1207">
        <v>35168.616999999998</v>
      </c>
      <c r="G1207">
        <f>F1207-Dashboard!$B$5</f>
        <v>35029.824374999997</v>
      </c>
      <c r="H1207">
        <f>2^(LOG(G1207/Dashboard!$C$5,2)/LOG(Dashboard!$D$5/Dashboard!$C$5,2))-1</f>
        <v>0.32485602462846797</v>
      </c>
      <c r="I1207" s="58" t="s">
        <v>47</v>
      </c>
      <c r="J1207" s="59">
        <v>22.727863061379999</v>
      </c>
      <c r="K1207"/>
      <c r="L1207" s="59">
        <v>22.727863061379999</v>
      </c>
      <c r="M1207"/>
      <c r="N1207"/>
      <c r="O1207"/>
      <c r="P1207"/>
      <c r="Q1207"/>
      <c r="R1207"/>
      <c r="S1207"/>
      <c r="T1207" s="56">
        <v>430.8</v>
      </c>
      <c r="U1207" s="56">
        <v>2590</v>
      </c>
      <c r="V1207" s="35">
        <v>43118.879999999997</v>
      </c>
      <c r="W1207" s="57">
        <v>9.9909830682058508E-3</v>
      </c>
      <c r="X1207"/>
    </row>
    <row r="1208" spans="1:24" x14ac:dyDescent="0.2">
      <c r="A1208" s="14" t="s">
        <v>453</v>
      </c>
      <c r="B1208" s="14" t="s">
        <v>443</v>
      </c>
      <c r="C1208" s="35" t="s">
        <v>104</v>
      </c>
      <c r="D1208" s="35">
        <v>3</v>
      </c>
      <c r="E1208" s="35">
        <v>7</v>
      </c>
      <c r="F1208">
        <v>47055.375</v>
      </c>
      <c r="G1208">
        <f>F1208-Dashboard!$B$5</f>
        <v>46916.582374999998</v>
      </c>
      <c r="H1208">
        <f>2^(LOG(G1208/Dashboard!$C$5,2)/LOG(Dashboard!$D$5/Dashboard!$C$5,2))-1</f>
        <v>0.88852759053703734</v>
      </c>
      <c r="I1208" s="58" t="s">
        <v>47</v>
      </c>
      <c r="J1208" s="59">
        <v>22.727863061379999</v>
      </c>
      <c r="K1208"/>
      <c r="L1208" s="59">
        <v>22.727863061379999</v>
      </c>
      <c r="M1208"/>
      <c r="N1208"/>
      <c r="O1208"/>
      <c r="P1208"/>
      <c r="Q1208"/>
      <c r="R1208"/>
      <c r="S1208"/>
      <c r="T1208" s="56">
        <v>430.8</v>
      </c>
      <c r="U1208" s="56">
        <v>2590</v>
      </c>
      <c r="V1208" s="35">
        <v>43118.879999999997</v>
      </c>
      <c r="W1208" s="57">
        <v>9.9909830682058508E-3</v>
      </c>
      <c r="X1208"/>
    </row>
    <row r="1209" spans="1:24" x14ac:dyDescent="0.2">
      <c r="A1209" s="14" t="s">
        <v>453</v>
      </c>
      <c r="B1209" s="14" t="s">
        <v>443</v>
      </c>
      <c r="C1209" s="35" t="s">
        <v>105</v>
      </c>
      <c r="D1209" s="35">
        <v>3</v>
      </c>
      <c r="E1209" s="35">
        <v>8</v>
      </c>
      <c r="F1209">
        <v>5203.5439999999999</v>
      </c>
      <c r="G1209">
        <f>F1209-Dashboard!$B$5</f>
        <v>5064.7513749999998</v>
      </c>
      <c r="H1209">
        <f>2^(LOG(G1209/Dashboard!$C$5,2)/LOG(Dashboard!$D$5/Dashboard!$C$5,2))-1</f>
        <v>-0.8731950382950624</v>
      </c>
      <c r="I1209" s="60" t="s">
        <v>51</v>
      </c>
      <c r="J1209" s="61">
        <v>0.1980001980002</v>
      </c>
      <c r="K1209"/>
      <c r="L1209"/>
      <c r="M1209" s="61">
        <v>0.1980001980002</v>
      </c>
      <c r="N1209"/>
      <c r="O1209"/>
      <c r="P1209"/>
      <c r="Q1209"/>
      <c r="R1209"/>
      <c r="S1209"/>
      <c r="T1209" s="56">
        <v>400</v>
      </c>
      <c r="V1209" s="35">
        <v>40404</v>
      </c>
      <c r="W1209" s="57">
        <v>9.9990099990099994E-3</v>
      </c>
      <c r="X1209"/>
    </row>
    <row r="1210" spans="1:24" x14ac:dyDescent="0.2">
      <c r="A1210" s="14" t="s">
        <v>453</v>
      </c>
      <c r="B1210" s="14" t="s">
        <v>443</v>
      </c>
      <c r="C1210" s="35" t="s">
        <v>106</v>
      </c>
      <c r="D1210" s="35">
        <v>3</v>
      </c>
      <c r="E1210" s="35">
        <v>9</v>
      </c>
      <c r="F1210">
        <v>8703.9380000000001</v>
      </c>
      <c r="G1210">
        <f>F1210-Dashboard!$B$5</f>
        <v>8565.1453750000001</v>
      </c>
      <c r="H1210">
        <f>2^(LOG(G1210/Dashboard!$C$5,2)/LOG(Dashboard!$D$5/Dashboard!$C$5,2))-1</f>
        <v>-0.76012520266731054</v>
      </c>
      <c r="I1210" s="60" t="s">
        <v>51</v>
      </c>
      <c r="J1210" s="61">
        <v>0.1980001980002</v>
      </c>
      <c r="K1210"/>
      <c r="L1210"/>
      <c r="M1210" s="61">
        <v>0.1980001980002</v>
      </c>
      <c r="N1210"/>
      <c r="O1210"/>
      <c r="P1210"/>
      <c r="Q1210"/>
      <c r="R1210"/>
      <c r="S1210"/>
      <c r="T1210" s="56">
        <v>400</v>
      </c>
      <c r="V1210" s="35">
        <v>40404</v>
      </c>
      <c r="W1210" s="57">
        <v>9.9990099990099994E-3</v>
      </c>
      <c r="X1210"/>
    </row>
    <row r="1211" spans="1:24" x14ac:dyDescent="0.2">
      <c r="A1211" s="14" t="s">
        <v>453</v>
      </c>
      <c r="B1211" s="14" t="s">
        <v>443</v>
      </c>
      <c r="C1211" s="35" t="s">
        <v>107</v>
      </c>
      <c r="D1211" s="35">
        <v>3</v>
      </c>
      <c r="E1211" s="35">
        <v>10</v>
      </c>
      <c r="F1211">
        <v>10327.105</v>
      </c>
      <c r="G1211">
        <f>F1211-Dashboard!$B$5</f>
        <v>10188.312375</v>
      </c>
      <c r="H1211">
        <f>2^(LOG(G1211/Dashboard!$C$5,2)/LOG(Dashboard!$D$5/Dashboard!$C$5,2))-1</f>
        <v>-0.70390669682575924</v>
      </c>
      <c r="I1211" s="60" t="s">
        <v>51</v>
      </c>
      <c r="J1211" s="61">
        <v>0.1980001980002</v>
      </c>
      <c r="K1211"/>
      <c r="L1211"/>
      <c r="M1211" s="61">
        <v>0.1980001980002</v>
      </c>
      <c r="N1211"/>
      <c r="O1211"/>
      <c r="P1211"/>
      <c r="Q1211"/>
      <c r="R1211"/>
      <c r="S1211"/>
      <c r="T1211" s="56">
        <v>400</v>
      </c>
      <c r="V1211" s="35">
        <v>40404</v>
      </c>
      <c r="W1211" s="57">
        <v>9.9990099990099994E-3</v>
      </c>
      <c r="X1211"/>
    </row>
    <row r="1212" spans="1:24" x14ac:dyDescent="0.2">
      <c r="A1212" s="14" t="s">
        <v>453</v>
      </c>
      <c r="B1212" s="14" t="s">
        <v>443</v>
      </c>
      <c r="C1212" s="35" t="s">
        <v>108</v>
      </c>
      <c r="D1212" s="35">
        <v>3</v>
      </c>
      <c r="E1212" s="35">
        <v>11</v>
      </c>
      <c r="F1212">
        <v>32470.395</v>
      </c>
      <c r="G1212">
        <f>F1212-Dashboard!$B$5</f>
        <v>32331.602375000002</v>
      </c>
      <c r="H1212">
        <f>2^(LOG(G1212/Dashboard!$C$5,2)/LOG(Dashboard!$D$5/Dashboard!$C$5,2))-1</f>
        <v>0.20207777188320497</v>
      </c>
      <c r="I1212" t="s">
        <v>55</v>
      </c>
      <c r="J1212"/>
      <c r="K1212" s="55">
        <v>48.851350877889999</v>
      </c>
      <c r="L1212" s="59">
        <v>22.753456120429998</v>
      </c>
      <c r="M1212"/>
      <c r="N1212"/>
      <c r="O1212"/>
      <c r="P1212"/>
      <c r="Q1212"/>
      <c r="R1212"/>
      <c r="S1212"/>
      <c r="T1212" s="56">
        <v>384</v>
      </c>
      <c r="U1212" s="56">
        <v>2055.7600000000002</v>
      </c>
      <c r="V1212" s="35">
        <v>42578.147023999998</v>
      </c>
      <c r="W1212" s="57">
        <v>9.9957379488611001E-3</v>
      </c>
      <c r="X1212"/>
    </row>
    <row r="1213" spans="1:24" x14ac:dyDescent="0.2">
      <c r="A1213" s="14" t="s">
        <v>453</v>
      </c>
      <c r="B1213" s="14" t="s">
        <v>443</v>
      </c>
      <c r="C1213" s="35" t="s">
        <v>109</v>
      </c>
      <c r="D1213" s="35">
        <v>3</v>
      </c>
      <c r="E1213" s="35">
        <v>12</v>
      </c>
      <c r="F1213">
        <v>18400.596000000001</v>
      </c>
      <c r="G1213">
        <f>F1213-Dashboard!$B$5</f>
        <v>18261.803375000003</v>
      </c>
      <c r="H1213">
        <f>2^(LOG(G1213/Dashboard!$C$5,2)/LOG(Dashboard!$D$5/Dashboard!$C$5,2))-1</f>
        <v>-0.39892186317828249</v>
      </c>
      <c r="I1213" t="s">
        <v>55</v>
      </c>
      <c r="J1213"/>
      <c r="K1213" s="55">
        <v>48.851350877889999</v>
      </c>
      <c r="L1213" s="59">
        <v>22.753456120429998</v>
      </c>
      <c r="M1213"/>
      <c r="N1213"/>
      <c r="O1213"/>
      <c r="P1213"/>
      <c r="Q1213"/>
      <c r="R1213"/>
      <c r="S1213"/>
      <c r="T1213" s="56">
        <v>384</v>
      </c>
      <c r="U1213" s="56">
        <v>2055.7600000000002</v>
      </c>
      <c r="V1213" s="35">
        <v>42578.147023999998</v>
      </c>
      <c r="W1213" s="57">
        <v>9.9957379488611001E-3</v>
      </c>
      <c r="X1213"/>
    </row>
    <row r="1214" spans="1:24" x14ac:dyDescent="0.2">
      <c r="A1214" s="14" t="s">
        <v>453</v>
      </c>
      <c r="B1214" s="14" t="s">
        <v>443</v>
      </c>
      <c r="C1214" s="35" t="s">
        <v>110</v>
      </c>
      <c r="D1214" s="35">
        <v>3</v>
      </c>
      <c r="E1214" s="35">
        <v>13</v>
      </c>
      <c r="F1214">
        <v>7817.0780000000004</v>
      </c>
      <c r="G1214">
        <f>F1214-Dashboard!$B$5</f>
        <v>7678.2853750000004</v>
      </c>
      <c r="H1214">
        <f>2^(LOG(G1214/Dashboard!$C$5,2)/LOG(Dashboard!$D$5/Dashboard!$C$5,2))-1</f>
        <v>-0.78991825149166028</v>
      </c>
      <c r="I1214" t="s">
        <v>55</v>
      </c>
      <c r="J1214"/>
      <c r="K1214" s="55">
        <v>49.005049005049997</v>
      </c>
      <c r="L1214"/>
      <c r="M1214" s="61">
        <v>0.1980001980002</v>
      </c>
      <c r="N1214"/>
      <c r="O1214"/>
      <c r="P1214"/>
      <c r="Q1214"/>
      <c r="R1214"/>
      <c r="S1214"/>
      <c r="T1214" s="56">
        <v>360.4</v>
      </c>
      <c r="V1214" s="35">
        <v>40404</v>
      </c>
      <c r="W1214" s="57">
        <v>9.9990099990099994E-3</v>
      </c>
      <c r="X1214"/>
    </row>
    <row r="1215" spans="1:24" x14ac:dyDescent="0.2">
      <c r="A1215" s="14" t="s">
        <v>453</v>
      </c>
      <c r="B1215" s="14" t="s">
        <v>443</v>
      </c>
      <c r="C1215" s="35" t="s">
        <v>111</v>
      </c>
      <c r="D1215" s="35">
        <v>3</v>
      </c>
      <c r="E1215" s="35">
        <v>14</v>
      </c>
      <c r="F1215">
        <v>7090.1809999999996</v>
      </c>
      <c r="G1215">
        <f>F1215-Dashboard!$B$5</f>
        <v>6951.3883749999995</v>
      </c>
      <c r="H1215">
        <f>2^(LOG(G1215/Dashboard!$C$5,2)/LOG(Dashboard!$D$5/Dashboard!$C$5,2))-1</f>
        <v>-0.81379887339185508</v>
      </c>
      <c r="I1215" t="s">
        <v>55</v>
      </c>
      <c r="J1215"/>
      <c r="K1215" s="55">
        <v>49.005049005049997</v>
      </c>
      <c r="L1215"/>
      <c r="M1215" s="61">
        <v>0.1980001980002</v>
      </c>
      <c r="N1215"/>
      <c r="O1215"/>
      <c r="P1215"/>
      <c r="Q1215"/>
      <c r="R1215"/>
      <c r="S1215"/>
      <c r="T1215" s="56">
        <v>360.4</v>
      </c>
      <c r="V1215" s="35">
        <v>40404</v>
      </c>
      <c r="W1215" s="57">
        <v>9.9990099990099994E-3</v>
      </c>
      <c r="X1215"/>
    </row>
    <row r="1216" spans="1:24" x14ac:dyDescent="0.2">
      <c r="A1216" s="14" t="s">
        <v>453</v>
      </c>
      <c r="B1216" s="14" t="s">
        <v>443</v>
      </c>
      <c r="C1216" s="35" t="s">
        <v>112</v>
      </c>
      <c r="D1216" s="35">
        <v>3</v>
      </c>
      <c r="E1216" s="35">
        <v>15</v>
      </c>
      <c r="F1216">
        <v>124.678</v>
      </c>
      <c r="G1216">
        <f>F1216-Dashboard!$B$5</f>
        <v>-14.11462499999999</v>
      </c>
      <c r="H1216" t="e">
        <f>2^(LOG(G1216/Dashboard!$C$5,2)/LOG(Dashboard!$D$5/Dashboard!$C$5,2))-1</f>
        <v>#NUM!</v>
      </c>
      <c r="I1216" s="62" t="s">
        <v>60</v>
      </c>
      <c r="J1216" s="63">
        <v>19.998019998019998</v>
      </c>
      <c r="K1216"/>
      <c r="L1216"/>
      <c r="M1216"/>
      <c r="N1216"/>
      <c r="O1216"/>
      <c r="P1216"/>
      <c r="Q1216"/>
      <c r="R1216" s="63">
        <v>19.998019998019998</v>
      </c>
      <c r="S1216"/>
      <c r="T1216" s="56">
        <v>323.2</v>
      </c>
      <c r="V1216" s="35">
        <v>40404</v>
      </c>
      <c r="W1216" s="57">
        <v>9.9990099990099994E-3</v>
      </c>
      <c r="X1216"/>
    </row>
    <row r="1217" spans="1:24" x14ac:dyDescent="0.2">
      <c r="A1217" s="14" t="s">
        <v>453</v>
      </c>
      <c r="B1217" s="14" t="s">
        <v>443</v>
      </c>
      <c r="C1217" s="35" t="s">
        <v>113</v>
      </c>
      <c r="D1217" s="35">
        <v>3</v>
      </c>
      <c r="E1217" s="35">
        <v>16</v>
      </c>
      <c r="F1217">
        <v>192.898</v>
      </c>
      <c r="G1217">
        <f>F1217-Dashboard!$B$5</f>
        <v>54.105375000000009</v>
      </c>
      <c r="H1217">
        <f>2^(LOG(G1217/Dashboard!$C$5,2)/LOG(Dashboard!$D$5/Dashboard!$C$5,2))-1</f>
        <v>-0.99948557530491888</v>
      </c>
      <c r="I1217" s="62" t="s">
        <v>60</v>
      </c>
      <c r="J1217" s="63">
        <v>19.998019998019998</v>
      </c>
      <c r="K1217"/>
      <c r="L1217"/>
      <c r="M1217"/>
      <c r="N1217"/>
      <c r="O1217"/>
      <c r="P1217"/>
      <c r="Q1217"/>
      <c r="R1217" s="63">
        <v>19.998019998019998</v>
      </c>
      <c r="S1217"/>
      <c r="T1217" s="56">
        <v>323.2</v>
      </c>
      <c r="V1217" s="35">
        <v>40404</v>
      </c>
      <c r="W1217" s="57">
        <v>9.9990099990099994E-3</v>
      </c>
      <c r="X1217"/>
    </row>
    <row r="1218" spans="1:24" x14ac:dyDescent="0.2">
      <c r="A1218" s="14" t="s">
        <v>453</v>
      </c>
      <c r="B1218" s="14" t="s">
        <v>443</v>
      </c>
      <c r="C1218" s="35" t="s">
        <v>114</v>
      </c>
      <c r="D1218" s="35">
        <v>3</v>
      </c>
      <c r="E1218" s="35">
        <v>17</v>
      </c>
      <c r="F1218">
        <v>37217.57</v>
      </c>
      <c r="G1218">
        <f>F1218-Dashboard!$B$5</f>
        <v>37078.777374999998</v>
      </c>
      <c r="H1218">
        <f>2^(LOG(G1218/Dashboard!$C$5,2)/LOG(Dashboard!$D$5/Dashboard!$C$5,2))-1</f>
        <v>0.41945669000297325</v>
      </c>
      <c r="I1218" t="s">
        <v>446</v>
      </c>
      <c r="J1218"/>
      <c r="K1218"/>
      <c r="L1218"/>
      <c r="M1218"/>
      <c r="N1218"/>
      <c r="O1218"/>
      <c r="P1218"/>
      <c r="Q1218"/>
      <c r="R1218"/>
      <c r="S1218"/>
      <c r="T1218" s="56">
        <v>404</v>
      </c>
      <c r="V1218" s="35">
        <v>40404</v>
      </c>
      <c r="W1218" s="57">
        <v>9.9990099990099994E-3</v>
      </c>
      <c r="X1218"/>
    </row>
    <row r="1219" spans="1:24" x14ac:dyDescent="0.2">
      <c r="A1219" s="14" t="s">
        <v>453</v>
      </c>
      <c r="B1219" s="14" t="s">
        <v>443</v>
      </c>
      <c r="C1219" s="35" t="s">
        <v>115</v>
      </c>
      <c r="D1219" s="35">
        <v>3</v>
      </c>
      <c r="E1219" s="35">
        <v>18</v>
      </c>
      <c r="F1219">
        <v>40913.214999999997</v>
      </c>
      <c r="G1219">
        <f>F1219-Dashboard!$B$5</f>
        <v>40774.422374999995</v>
      </c>
      <c r="H1219">
        <f>2^(LOG(G1219/Dashboard!$C$5,2)/LOG(Dashboard!$D$5/Dashboard!$C$5,2))-1</f>
        <v>0.59289128840508387</v>
      </c>
      <c r="I1219" t="s">
        <v>446</v>
      </c>
      <c r="J1219"/>
      <c r="K1219"/>
      <c r="L1219"/>
      <c r="M1219"/>
      <c r="N1219"/>
      <c r="O1219"/>
      <c r="P1219"/>
      <c r="Q1219"/>
      <c r="R1219"/>
      <c r="S1219"/>
      <c r="T1219" s="56">
        <v>404</v>
      </c>
      <c r="V1219" s="35">
        <v>40404</v>
      </c>
      <c r="W1219" s="57">
        <v>9.9990099990099994E-3</v>
      </c>
      <c r="X1219"/>
    </row>
    <row r="1220" spans="1:24" x14ac:dyDescent="0.2">
      <c r="A1220" s="14" t="s">
        <v>453</v>
      </c>
      <c r="B1220" s="14" t="s">
        <v>443</v>
      </c>
      <c r="C1220" s="35" t="s">
        <v>116</v>
      </c>
      <c r="D1220" s="35">
        <v>3</v>
      </c>
      <c r="E1220" s="35">
        <v>19</v>
      </c>
      <c r="F1220">
        <v>47815.203000000001</v>
      </c>
      <c r="G1220">
        <f>F1220-Dashboard!$B$5</f>
        <v>47676.410374999999</v>
      </c>
      <c r="H1220">
        <f>2^(LOG(G1220/Dashboard!$C$5,2)/LOG(Dashboard!$D$5/Dashboard!$C$5,2))-1</f>
        <v>0.92570074906488875</v>
      </c>
      <c r="I1220" s="64" t="s">
        <v>65</v>
      </c>
      <c r="J1220" s="65">
        <v>1.8810018810019999</v>
      </c>
      <c r="K1220"/>
      <c r="L1220"/>
      <c r="M1220"/>
      <c r="N1220" s="65">
        <v>1.8810018810019999</v>
      </c>
      <c r="O1220"/>
      <c r="P1220"/>
      <c r="Q1220"/>
      <c r="R1220"/>
      <c r="S1220"/>
      <c r="T1220" s="56">
        <v>396.4</v>
      </c>
      <c r="V1220" s="35">
        <v>40404</v>
      </c>
      <c r="W1220" s="57">
        <v>9.9990099990099994E-3</v>
      </c>
      <c r="X1220"/>
    </row>
    <row r="1221" spans="1:24" x14ac:dyDescent="0.2">
      <c r="A1221" s="14" t="s">
        <v>453</v>
      </c>
      <c r="B1221" s="14" t="s">
        <v>443</v>
      </c>
      <c r="C1221" s="35" t="s">
        <v>117</v>
      </c>
      <c r="D1221" s="35">
        <v>3</v>
      </c>
      <c r="E1221" s="35">
        <v>20</v>
      </c>
      <c r="F1221">
        <v>48720.883000000002</v>
      </c>
      <c r="G1221">
        <f>F1221-Dashboard!$B$5</f>
        <v>48582.090375</v>
      </c>
      <c r="H1221">
        <f>2^(LOG(G1221/Dashboard!$C$5,2)/LOG(Dashboard!$D$5/Dashboard!$C$5,2))-1</f>
        <v>0.97017468371724913</v>
      </c>
      <c r="I1221" s="64" t="s">
        <v>65</v>
      </c>
      <c r="J1221" s="65">
        <v>1.8810018810019999</v>
      </c>
      <c r="K1221"/>
      <c r="L1221"/>
      <c r="M1221"/>
      <c r="N1221" s="65">
        <v>1.8810018810019999</v>
      </c>
      <c r="O1221"/>
      <c r="P1221"/>
      <c r="Q1221"/>
      <c r="R1221"/>
      <c r="S1221"/>
      <c r="T1221" s="56">
        <v>396.4</v>
      </c>
      <c r="V1221" s="35">
        <v>40404</v>
      </c>
      <c r="W1221" s="57">
        <v>9.9990099990099994E-3</v>
      </c>
      <c r="X1221"/>
    </row>
    <row r="1222" spans="1:24" x14ac:dyDescent="0.2">
      <c r="A1222" s="14" t="s">
        <v>453</v>
      </c>
      <c r="B1222" s="14" t="s">
        <v>443</v>
      </c>
      <c r="C1222" s="35" t="s">
        <v>118</v>
      </c>
      <c r="D1222" s="35">
        <v>3</v>
      </c>
      <c r="E1222" s="35">
        <v>21</v>
      </c>
      <c r="F1222">
        <v>23305.383000000002</v>
      </c>
      <c r="G1222">
        <f>F1222-Dashboard!$B$5</f>
        <v>23166.590375000003</v>
      </c>
      <c r="H1222">
        <f>2^(LOG(G1222/Dashboard!$C$5,2)/LOG(Dashboard!$D$5/Dashboard!$C$5,2))-1</f>
        <v>-0.1977901623699676</v>
      </c>
      <c r="I1222" s="66" t="s">
        <v>68</v>
      </c>
      <c r="J1222" s="67">
        <v>1.8810018810019999</v>
      </c>
      <c r="K1222"/>
      <c r="L1222"/>
      <c r="M1222"/>
      <c r="N1222"/>
      <c r="O1222" s="67">
        <v>1.8810018810019999</v>
      </c>
      <c r="P1222"/>
      <c r="Q1222"/>
      <c r="R1222"/>
      <c r="S1222"/>
      <c r="T1222" s="56">
        <v>396.4</v>
      </c>
      <c r="V1222" s="35">
        <v>40404</v>
      </c>
      <c r="W1222" s="57">
        <v>9.9990099990099994E-3</v>
      </c>
      <c r="X1222"/>
    </row>
    <row r="1223" spans="1:24" x14ac:dyDescent="0.2">
      <c r="A1223" s="14" t="s">
        <v>453</v>
      </c>
      <c r="B1223" s="14" t="s">
        <v>443</v>
      </c>
      <c r="C1223" s="35" t="s">
        <v>119</v>
      </c>
      <c r="D1223" s="35">
        <v>3</v>
      </c>
      <c r="E1223" s="35">
        <v>22</v>
      </c>
      <c r="F1223">
        <v>33446.648000000001</v>
      </c>
      <c r="G1223">
        <f>F1223-Dashboard!$B$5</f>
        <v>33307.855374999999</v>
      </c>
      <c r="H1223">
        <f>2^(LOG(G1223/Dashboard!$C$5,2)/LOG(Dashboard!$D$5/Dashboard!$C$5,2))-1</f>
        <v>0.24625760215044967</v>
      </c>
      <c r="I1223" s="66" t="s">
        <v>68</v>
      </c>
      <c r="J1223" s="67">
        <v>1.8810018810019999</v>
      </c>
      <c r="K1223"/>
      <c r="L1223"/>
      <c r="M1223"/>
      <c r="N1223"/>
      <c r="O1223" s="67">
        <v>1.8810018810019999</v>
      </c>
      <c r="P1223"/>
      <c r="Q1223"/>
      <c r="R1223"/>
      <c r="S1223"/>
      <c r="T1223" s="56">
        <v>396.4</v>
      </c>
      <c r="V1223" s="35">
        <v>40404</v>
      </c>
      <c r="W1223" s="57">
        <v>9.9990099990099994E-3</v>
      </c>
      <c r="X1223"/>
    </row>
    <row r="1224" spans="1:24" x14ac:dyDescent="0.2">
      <c r="A1224" s="14" t="s">
        <v>453</v>
      </c>
      <c r="B1224" s="14" t="s">
        <v>443</v>
      </c>
      <c r="C1224" s="35" t="s">
        <v>120</v>
      </c>
      <c r="D1224" s="35">
        <v>3</v>
      </c>
      <c r="E1224" s="35">
        <v>23</v>
      </c>
      <c r="F1224">
        <v>2105.4119999999998</v>
      </c>
      <c r="G1224">
        <f>F1224-Dashboard!$B$5</f>
        <v>1966.6193749999998</v>
      </c>
      <c r="H1224">
        <f>2^(LOG(G1224/Dashboard!$C$5,2)/LOG(Dashboard!$D$5/Dashboard!$C$5,2))-1</f>
        <v>-0.9597594720280137</v>
      </c>
      <c r="I1224" t="s">
        <v>71</v>
      </c>
      <c r="J1224"/>
      <c r="K1224"/>
      <c r="L1224"/>
      <c r="M1224"/>
      <c r="N1224" s="65">
        <v>0.17325017325020001</v>
      </c>
      <c r="O1224" s="67">
        <v>0.17325017325020001</v>
      </c>
      <c r="P1224"/>
      <c r="Q1224"/>
      <c r="R1224"/>
      <c r="S1224" s="68">
        <v>1.8810018810019999</v>
      </c>
      <c r="T1224" s="56">
        <v>395.2</v>
      </c>
      <c r="V1224" s="35">
        <v>40404</v>
      </c>
      <c r="W1224" s="57">
        <v>1.000396000396E-2</v>
      </c>
      <c r="X1224"/>
    </row>
    <row r="1225" spans="1:24" x14ac:dyDescent="0.2">
      <c r="A1225" s="14" t="s">
        <v>453</v>
      </c>
      <c r="B1225" s="14" t="s">
        <v>443</v>
      </c>
      <c r="C1225" s="35" t="s">
        <v>121</v>
      </c>
      <c r="D1225" s="35">
        <v>3</v>
      </c>
      <c r="E1225" s="35">
        <v>24</v>
      </c>
      <c r="F1225">
        <v>1886.6369999999999</v>
      </c>
      <c r="G1225">
        <f>F1225-Dashboard!$B$5</f>
        <v>1747.8443749999999</v>
      </c>
      <c r="H1225">
        <f>2^(LOG(G1225/Dashboard!$C$5,2)/LOG(Dashboard!$D$5/Dashboard!$C$5,2))-1</f>
        <v>-0.96512445256240142</v>
      </c>
      <c r="I1225" t="s">
        <v>71</v>
      </c>
      <c r="J1225"/>
      <c r="K1225"/>
      <c r="L1225"/>
      <c r="M1225"/>
      <c r="N1225" s="65">
        <v>0.17325017325020001</v>
      </c>
      <c r="O1225" s="67">
        <v>0.17325017325020001</v>
      </c>
      <c r="P1225"/>
      <c r="Q1225"/>
      <c r="R1225"/>
      <c r="S1225" s="68">
        <v>1.8810018810019999</v>
      </c>
      <c r="T1225" s="56">
        <v>395.2</v>
      </c>
      <c r="V1225" s="35">
        <v>40404</v>
      </c>
      <c r="W1225" s="57">
        <v>1.000396000396E-2</v>
      </c>
      <c r="X1225"/>
    </row>
    <row r="1226" spans="1:24" x14ac:dyDescent="0.2">
      <c r="A1226" s="14" t="s">
        <v>453</v>
      </c>
      <c r="B1226" s="14" t="s">
        <v>443</v>
      </c>
      <c r="C1226" s="35" t="s">
        <v>122</v>
      </c>
      <c r="D1226" s="35">
        <v>4</v>
      </c>
      <c r="E1226" s="35">
        <v>1</v>
      </c>
      <c r="F1226">
        <v>110.56399999999999</v>
      </c>
      <c r="G1226">
        <f>F1226-Dashboard!$B$5</f>
        <v>-28.228624999999994</v>
      </c>
      <c r="H1226" t="e">
        <f>2^(LOG(G1226/Dashboard!$C$5,2)/LOG(Dashboard!$D$5/Dashboard!$C$5,2))-1</f>
        <v>#NUM!</v>
      </c>
      <c r="I1226" t="s">
        <v>445</v>
      </c>
      <c r="J1226"/>
      <c r="K1226"/>
      <c r="L1226"/>
      <c r="M1226"/>
      <c r="N1226"/>
      <c r="O1226"/>
      <c r="P1226"/>
      <c r="Q1226"/>
      <c r="R1226"/>
      <c r="S1226"/>
      <c r="X1226"/>
    </row>
    <row r="1227" spans="1:24" x14ac:dyDescent="0.2">
      <c r="A1227" s="14" t="s">
        <v>453</v>
      </c>
      <c r="B1227" s="14" t="s">
        <v>443</v>
      </c>
      <c r="C1227" s="35" t="s">
        <v>123</v>
      </c>
      <c r="D1227" s="35">
        <v>4</v>
      </c>
      <c r="E1227" s="35">
        <v>2</v>
      </c>
      <c r="F1227">
        <v>26441.153999999999</v>
      </c>
      <c r="G1227">
        <f>F1227-Dashboard!$B$5</f>
        <v>26302.361375</v>
      </c>
      <c r="H1227">
        <f>2^(LOG(G1227/Dashboard!$C$5,2)/LOG(Dashboard!$D$5/Dashboard!$C$5,2))-1</f>
        <v>-6.4204824422198437E-2</v>
      </c>
      <c r="I1227" s="54" t="s">
        <v>43</v>
      </c>
      <c r="J1227" s="55">
        <v>10.89001089001</v>
      </c>
      <c r="K1227" s="55">
        <v>10.89001089001</v>
      </c>
      <c r="L1227"/>
      <c r="M1227"/>
      <c r="N1227"/>
      <c r="O1227"/>
      <c r="P1227"/>
      <c r="Q1227"/>
      <c r="R1227"/>
      <c r="S1227"/>
      <c r="T1227" s="56">
        <v>395.2</v>
      </c>
      <c r="V1227" s="35">
        <v>40404</v>
      </c>
      <c r="W1227" s="57">
        <v>9.9990099990099994E-3</v>
      </c>
      <c r="X1227"/>
    </row>
    <row r="1228" spans="1:24" x14ac:dyDescent="0.2">
      <c r="A1228" s="14" t="s">
        <v>453</v>
      </c>
      <c r="B1228" s="14" t="s">
        <v>443</v>
      </c>
      <c r="C1228" s="35" t="s">
        <v>124</v>
      </c>
      <c r="D1228" s="35">
        <v>4</v>
      </c>
      <c r="E1228" s="35">
        <v>3</v>
      </c>
      <c r="F1228">
        <v>32458.633000000002</v>
      </c>
      <c r="G1228">
        <f>F1228-Dashboard!$B$5</f>
        <v>32319.840375000003</v>
      </c>
      <c r="H1228">
        <f>2^(LOG(G1228/Dashboard!$C$5,2)/LOG(Dashboard!$D$5/Dashboard!$C$5,2))-1</f>
        <v>0.20154720453726926</v>
      </c>
      <c r="I1228" s="54" t="s">
        <v>43</v>
      </c>
      <c r="J1228" s="55">
        <v>10.89001089001</v>
      </c>
      <c r="K1228" s="55">
        <v>10.89001089001</v>
      </c>
      <c r="L1228"/>
      <c r="M1228"/>
      <c r="N1228"/>
      <c r="O1228"/>
      <c r="P1228"/>
      <c r="Q1228"/>
      <c r="R1228"/>
      <c r="S1228"/>
      <c r="T1228" s="56">
        <v>395.2</v>
      </c>
      <c r="V1228" s="35">
        <v>40404</v>
      </c>
      <c r="W1228" s="57">
        <v>9.9990099990099994E-3</v>
      </c>
      <c r="X1228"/>
    </row>
    <row r="1229" spans="1:24" x14ac:dyDescent="0.2">
      <c r="A1229" s="14" t="s">
        <v>453</v>
      </c>
      <c r="B1229" s="14" t="s">
        <v>443</v>
      </c>
      <c r="C1229" s="35" t="s">
        <v>125</v>
      </c>
      <c r="D1229" s="35">
        <v>4</v>
      </c>
      <c r="E1229" s="35">
        <v>4</v>
      </c>
      <c r="F1229">
        <v>18824.030999999999</v>
      </c>
      <c r="G1229">
        <f>F1229-Dashboard!$B$5</f>
        <v>18685.238375000001</v>
      </c>
      <c r="H1229">
        <f>2^(LOG(G1229/Dashboard!$C$5,2)/LOG(Dashboard!$D$5/Dashboard!$C$5,2))-1</f>
        <v>-0.381970247256194</v>
      </c>
      <c r="I1229" s="54" t="s">
        <v>43</v>
      </c>
      <c r="J1229" s="55">
        <v>10.89001089001</v>
      </c>
      <c r="K1229" s="55">
        <v>10.89001089001</v>
      </c>
      <c r="L1229"/>
      <c r="M1229"/>
      <c r="N1229"/>
      <c r="O1229"/>
      <c r="P1229"/>
      <c r="Q1229"/>
      <c r="R1229"/>
      <c r="S1229"/>
      <c r="T1229" s="56">
        <v>395.2</v>
      </c>
      <c r="V1229" s="35">
        <v>40404</v>
      </c>
      <c r="W1229" s="57">
        <v>9.9990099990099994E-3</v>
      </c>
      <c r="X1229"/>
    </row>
    <row r="1230" spans="1:24" x14ac:dyDescent="0.2">
      <c r="A1230" s="14" t="s">
        <v>453</v>
      </c>
      <c r="B1230" s="14" t="s">
        <v>443</v>
      </c>
      <c r="C1230" s="35" t="s">
        <v>126</v>
      </c>
      <c r="D1230" s="35">
        <v>4</v>
      </c>
      <c r="E1230" s="35">
        <v>5</v>
      </c>
      <c r="F1230">
        <v>37810.379000000001</v>
      </c>
      <c r="G1230">
        <f>F1230-Dashboard!$B$5</f>
        <v>37671.586374999999</v>
      </c>
      <c r="H1230">
        <f>2^(LOG(G1230/Dashboard!$C$5,2)/LOG(Dashboard!$D$5/Dashboard!$C$5,2))-1</f>
        <v>0.4470382750513906</v>
      </c>
      <c r="I1230" s="58" t="s">
        <v>47</v>
      </c>
      <c r="J1230" s="59">
        <v>4.8051529543260001</v>
      </c>
      <c r="K1230"/>
      <c r="L1230" s="59">
        <v>4.8051529543260001</v>
      </c>
      <c r="M1230"/>
      <c r="N1230"/>
      <c r="O1230"/>
      <c r="P1230"/>
      <c r="Q1230"/>
      <c r="R1230"/>
      <c r="S1230"/>
      <c r="T1230" s="56">
        <v>430.8</v>
      </c>
      <c r="U1230" s="56">
        <v>2668.4</v>
      </c>
      <c r="V1230" s="35">
        <v>43120.375557129999</v>
      </c>
      <c r="W1230" s="57">
        <v>9.9906365478938906E-3</v>
      </c>
      <c r="X1230"/>
    </row>
    <row r="1231" spans="1:24" x14ac:dyDescent="0.2">
      <c r="A1231" s="14" t="s">
        <v>453</v>
      </c>
      <c r="B1231" s="14" t="s">
        <v>443</v>
      </c>
      <c r="C1231" s="35" t="s">
        <v>127</v>
      </c>
      <c r="D1231" s="35">
        <v>4</v>
      </c>
      <c r="E1231" s="35">
        <v>6</v>
      </c>
      <c r="F1231">
        <v>52098.953000000001</v>
      </c>
      <c r="G1231">
        <f>F1231-Dashboard!$B$5</f>
        <v>51960.160374999999</v>
      </c>
      <c r="H1231">
        <f>2^(LOG(G1231/Dashboard!$C$5,2)/LOG(Dashboard!$D$5/Dashboard!$C$5,2))-1</f>
        <v>1.1375996883784931</v>
      </c>
      <c r="I1231" s="58" t="s">
        <v>47</v>
      </c>
      <c r="J1231" s="59">
        <v>4.8051529543260001</v>
      </c>
      <c r="K1231"/>
      <c r="L1231" s="59">
        <v>4.8051529543260001</v>
      </c>
      <c r="M1231"/>
      <c r="N1231"/>
      <c r="O1231"/>
      <c r="P1231"/>
      <c r="Q1231"/>
      <c r="R1231"/>
      <c r="S1231"/>
      <c r="T1231" s="56">
        <v>430.8</v>
      </c>
      <c r="U1231" s="56">
        <v>2668.4</v>
      </c>
      <c r="V1231" s="35">
        <v>43120.375557129999</v>
      </c>
      <c r="W1231" s="57">
        <v>9.9906365478938906E-3</v>
      </c>
      <c r="X1231"/>
    </row>
    <row r="1232" spans="1:24" x14ac:dyDescent="0.2">
      <c r="A1232" s="14" t="s">
        <v>453</v>
      </c>
      <c r="B1232" s="14" t="s">
        <v>443</v>
      </c>
      <c r="C1232" s="35" t="s">
        <v>128</v>
      </c>
      <c r="D1232" s="35">
        <v>4</v>
      </c>
      <c r="E1232" s="35">
        <v>7</v>
      </c>
      <c r="F1232">
        <v>29609.857</v>
      </c>
      <c r="G1232">
        <f>F1232-Dashboard!$B$5</f>
        <v>29471.064375000002</v>
      </c>
      <c r="H1232">
        <f>2^(LOG(G1232/Dashboard!$C$5,2)/LOG(Dashboard!$D$5/Dashboard!$C$5,2))-1</f>
        <v>7.4284971372372333E-2</v>
      </c>
      <c r="I1232" s="58" t="s">
        <v>47</v>
      </c>
      <c r="J1232" s="59">
        <v>4.8051529543260001</v>
      </c>
      <c r="K1232"/>
      <c r="L1232" s="59">
        <v>4.8051529543260001</v>
      </c>
      <c r="M1232"/>
      <c r="N1232"/>
      <c r="O1232"/>
      <c r="P1232"/>
      <c r="Q1232"/>
      <c r="R1232"/>
      <c r="S1232"/>
      <c r="T1232" s="56">
        <v>430.8</v>
      </c>
      <c r="U1232" s="56">
        <v>2668.4</v>
      </c>
      <c r="V1232" s="35">
        <v>43120.375557129999</v>
      </c>
      <c r="W1232" s="57">
        <v>9.9906365478938906E-3</v>
      </c>
      <c r="X1232"/>
    </row>
    <row r="1233" spans="1:24" x14ac:dyDescent="0.2">
      <c r="A1233" s="14" t="s">
        <v>453</v>
      </c>
      <c r="B1233" s="14" t="s">
        <v>443</v>
      </c>
      <c r="C1233" s="35" t="s">
        <v>129</v>
      </c>
      <c r="D1233" s="35">
        <v>4</v>
      </c>
      <c r="E1233" s="35">
        <v>8</v>
      </c>
      <c r="F1233">
        <v>12114.941000000001</v>
      </c>
      <c r="G1233">
        <f>F1233-Dashboard!$B$5</f>
        <v>11976.148375000001</v>
      </c>
      <c r="H1233">
        <f>2^(LOG(G1233/Dashboard!$C$5,2)/LOG(Dashboard!$D$5/Dashboard!$C$5,2))-1</f>
        <v>-0.639736002050456</v>
      </c>
      <c r="I1233" s="60" t="s">
        <v>51</v>
      </c>
      <c r="J1233" s="61">
        <v>6.4350064350059993E-2</v>
      </c>
      <c r="K1233"/>
      <c r="L1233"/>
      <c r="M1233" s="61">
        <v>6.4350064350059993E-2</v>
      </c>
      <c r="N1233"/>
      <c r="O1233"/>
      <c r="P1233"/>
      <c r="Q1233"/>
      <c r="R1233"/>
      <c r="S1233"/>
      <c r="T1233" s="56">
        <v>402.8</v>
      </c>
      <c r="V1233" s="35">
        <v>40404</v>
      </c>
      <c r="W1233" s="57">
        <v>1.0001485001485001E-2</v>
      </c>
      <c r="X1233"/>
    </row>
    <row r="1234" spans="1:24" x14ac:dyDescent="0.2">
      <c r="A1234" s="14" t="s">
        <v>453</v>
      </c>
      <c r="B1234" s="14" t="s">
        <v>443</v>
      </c>
      <c r="C1234" s="35" t="s">
        <v>130</v>
      </c>
      <c r="D1234" s="35">
        <v>4</v>
      </c>
      <c r="E1234" s="35">
        <v>9</v>
      </c>
      <c r="F1234">
        <v>21510.49</v>
      </c>
      <c r="G1234">
        <f>F1234-Dashboard!$B$5</f>
        <v>21371.697375000003</v>
      </c>
      <c r="H1234">
        <f>2^(LOG(G1234/Dashboard!$C$5,2)/LOG(Dashboard!$D$5/Dashboard!$C$5,2))-1</f>
        <v>-0.27256500256118543</v>
      </c>
      <c r="I1234" s="60" t="s">
        <v>51</v>
      </c>
      <c r="J1234" s="61">
        <v>6.4350064350059993E-2</v>
      </c>
      <c r="K1234"/>
      <c r="L1234"/>
      <c r="M1234" s="61">
        <v>6.4350064350059993E-2</v>
      </c>
      <c r="N1234"/>
      <c r="O1234"/>
      <c r="P1234"/>
      <c r="Q1234"/>
      <c r="R1234"/>
      <c r="S1234"/>
      <c r="T1234" s="56">
        <v>402.8</v>
      </c>
      <c r="V1234" s="35">
        <v>40404</v>
      </c>
      <c r="W1234" s="57">
        <v>1.0001485001485001E-2</v>
      </c>
      <c r="X1234"/>
    </row>
    <row r="1235" spans="1:24" x14ac:dyDescent="0.2">
      <c r="A1235" s="14" t="s">
        <v>453</v>
      </c>
      <c r="B1235" s="14" t="s">
        <v>443</v>
      </c>
      <c r="C1235" s="35" t="s">
        <v>131</v>
      </c>
      <c r="D1235" s="35">
        <v>4</v>
      </c>
      <c r="E1235" s="35">
        <v>10</v>
      </c>
      <c r="F1235">
        <v>11223.376</v>
      </c>
      <c r="G1235">
        <f>F1235-Dashboard!$B$5</f>
        <v>11084.583375</v>
      </c>
      <c r="H1235">
        <f>2^(LOG(G1235/Dashboard!$C$5,2)/LOG(Dashboard!$D$5/Dashboard!$C$5,2))-1</f>
        <v>-0.67201316530579169</v>
      </c>
      <c r="I1235" s="60" t="s">
        <v>51</v>
      </c>
      <c r="J1235" s="61">
        <v>6.4350064350059993E-2</v>
      </c>
      <c r="K1235"/>
      <c r="L1235"/>
      <c r="M1235" s="61">
        <v>6.4350064350059993E-2</v>
      </c>
      <c r="N1235"/>
      <c r="O1235"/>
      <c r="P1235"/>
      <c r="Q1235"/>
      <c r="R1235"/>
      <c r="S1235"/>
      <c r="T1235" s="56">
        <v>402.8</v>
      </c>
      <c r="V1235" s="35">
        <v>40404</v>
      </c>
      <c r="W1235" s="57">
        <v>1.0001485001485001E-2</v>
      </c>
      <c r="X1235"/>
    </row>
    <row r="1236" spans="1:24" x14ac:dyDescent="0.2">
      <c r="A1236" s="14" t="s">
        <v>453</v>
      </c>
      <c r="B1236" s="14" t="s">
        <v>443</v>
      </c>
      <c r="C1236" s="35" t="s">
        <v>132</v>
      </c>
      <c r="D1236" s="35">
        <v>4</v>
      </c>
      <c r="E1236" s="35">
        <v>11</v>
      </c>
      <c r="F1236">
        <v>29809.812999999998</v>
      </c>
      <c r="G1236">
        <f>F1236-Dashboard!$B$5</f>
        <v>29671.020375</v>
      </c>
      <c r="H1236">
        <f>2^(LOG(G1236/Dashboard!$C$5,2)/LOG(Dashboard!$D$5/Dashboard!$C$5,2))-1</f>
        <v>8.3134957164475942E-2</v>
      </c>
      <c r="I1236" t="s">
        <v>55</v>
      </c>
      <c r="J1236"/>
      <c r="K1236" s="55">
        <v>10.80339220202</v>
      </c>
      <c r="L1236" s="59">
        <v>4.8662236179520004</v>
      </c>
      <c r="M1236"/>
      <c r="N1236"/>
      <c r="O1236"/>
      <c r="P1236"/>
      <c r="Q1236"/>
      <c r="R1236"/>
      <c r="S1236"/>
      <c r="T1236" s="56">
        <v>416.4</v>
      </c>
      <c r="U1236" s="56">
        <v>2133.04</v>
      </c>
      <c r="V1236" s="35">
        <v>42579.218767420003</v>
      </c>
      <c r="W1236" s="57">
        <v>9.9954863503884904E-3</v>
      </c>
      <c r="X1236"/>
    </row>
    <row r="1237" spans="1:24" x14ac:dyDescent="0.2">
      <c r="A1237" s="14" t="s">
        <v>453</v>
      </c>
      <c r="B1237" s="14" t="s">
        <v>443</v>
      </c>
      <c r="C1237" s="35" t="s">
        <v>133</v>
      </c>
      <c r="D1237" s="35">
        <v>4</v>
      </c>
      <c r="E1237" s="35">
        <v>12</v>
      </c>
      <c r="F1237">
        <v>25813.059000000001</v>
      </c>
      <c r="G1237">
        <f>F1237-Dashboard!$B$5</f>
        <v>25674.266375000003</v>
      </c>
      <c r="H1237">
        <f>2^(LOG(G1237/Dashboard!$C$5,2)/LOG(Dashboard!$D$5/Dashboard!$C$5,2))-1</f>
        <v>-9.12486255784839E-2</v>
      </c>
      <c r="I1237" t="s">
        <v>55</v>
      </c>
      <c r="J1237"/>
      <c r="K1237" s="55">
        <v>10.80339220202</v>
      </c>
      <c r="L1237" s="59">
        <v>4.8662236179520004</v>
      </c>
      <c r="M1237"/>
      <c r="N1237"/>
      <c r="O1237"/>
      <c r="P1237"/>
      <c r="Q1237"/>
      <c r="R1237"/>
      <c r="S1237"/>
      <c r="T1237" s="56">
        <v>416.4</v>
      </c>
      <c r="U1237" s="56">
        <v>2133.04</v>
      </c>
      <c r="V1237" s="35">
        <v>42579.218767420003</v>
      </c>
      <c r="W1237" s="57">
        <v>9.9954863503884904E-3</v>
      </c>
      <c r="X1237"/>
    </row>
    <row r="1238" spans="1:24" x14ac:dyDescent="0.2">
      <c r="A1238" s="14" t="s">
        <v>453</v>
      </c>
      <c r="B1238" s="14" t="s">
        <v>443</v>
      </c>
      <c r="C1238" s="35" t="s">
        <v>134</v>
      </c>
      <c r="D1238" s="35">
        <v>4</v>
      </c>
      <c r="E1238" s="35">
        <v>13</v>
      </c>
      <c r="F1238">
        <v>23547.682000000001</v>
      </c>
      <c r="G1238">
        <f>F1238-Dashboard!$B$5</f>
        <v>23408.889375000002</v>
      </c>
      <c r="H1238">
        <f>2^(LOG(G1238/Dashboard!$C$5,2)/LOG(Dashboard!$D$5/Dashboard!$C$5,2))-1</f>
        <v>-0.1875988244252329</v>
      </c>
      <c r="I1238" t="s">
        <v>55</v>
      </c>
      <c r="J1238"/>
      <c r="K1238" s="55">
        <v>10.89001089001</v>
      </c>
      <c r="L1238"/>
      <c r="M1238" s="61">
        <v>6.4350064350059993E-2</v>
      </c>
      <c r="N1238"/>
      <c r="O1238"/>
      <c r="P1238"/>
      <c r="Q1238"/>
      <c r="R1238"/>
      <c r="S1238"/>
      <c r="T1238" s="56">
        <v>394</v>
      </c>
      <c r="V1238" s="35">
        <v>40404</v>
      </c>
      <c r="W1238" s="57">
        <v>1.0001485001485001E-2</v>
      </c>
      <c r="X1238"/>
    </row>
    <row r="1239" spans="1:24" x14ac:dyDescent="0.2">
      <c r="A1239" s="14" t="s">
        <v>453</v>
      </c>
      <c r="B1239" s="14" t="s">
        <v>443</v>
      </c>
      <c r="C1239" s="35" t="s">
        <v>135</v>
      </c>
      <c r="D1239" s="35">
        <v>4</v>
      </c>
      <c r="E1239" s="35">
        <v>14</v>
      </c>
      <c r="F1239">
        <v>19202.77</v>
      </c>
      <c r="G1239">
        <f>F1239-Dashboard!$B$5</f>
        <v>19063.977375000002</v>
      </c>
      <c r="H1239">
        <f>2^(LOG(G1239/Dashboard!$C$5,2)/LOG(Dashboard!$D$5/Dashboard!$C$5,2))-1</f>
        <v>-0.36673833113116738</v>
      </c>
      <c r="I1239" t="s">
        <v>55</v>
      </c>
      <c r="J1239"/>
      <c r="K1239" s="55">
        <v>10.89001089001</v>
      </c>
      <c r="L1239"/>
      <c r="M1239" s="61">
        <v>6.4350064350059993E-2</v>
      </c>
      <c r="N1239"/>
      <c r="O1239"/>
      <c r="P1239"/>
      <c r="Q1239"/>
      <c r="R1239"/>
      <c r="S1239"/>
      <c r="T1239" s="56">
        <v>394</v>
      </c>
      <c r="V1239" s="35">
        <v>40404</v>
      </c>
      <c r="W1239" s="57">
        <v>1.0001485001485001E-2</v>
      </c>
      <c r="X1239"/>
    </row>
    <row r="1240" spans="1:24" x14ac:dyDescent="0.2">
      <c r="A1240" s="14" t="s">
        <v>453</v>
      </c>
      <c r="B1240" s="14" t="s">
        <v>443</v>
      </c>
      <c r="C1240" s="35" t="s">
        <v>136</v>
      </c>
      <c r="D1240" s="35">
        <v>4</v>
      </c>
      <c r="E1240" s="35">
        <v>15</v>
      </c>
      <c r="F1240">
        <v>183.488</v>
      </c>
      <c r="G1240">
        <f>F1240-Dashboard!$B$5</f>
        <v>44.695375000000013</v>
      </c>
      <c r="H1240">
        <f>2^(LOG(G1240/Dashboard!$C$5,2)/LOG(Dashboard!$D$5/Dashboard!$C$5,2))-1</f>
        <v>-0.99959201500019224</v>
      </c>
      <c r="I1240" s="62" t="s">
        <v>60</v>
      </c>
      <c r="J1240" s="63">
        <v>19.998019998019998</v>
      </c>
      <c r="K1240"/>
      <c r="L1240"/>
      <c r="M1240"/>
      <c r="N1240"/>
      <c r="O1240"/>
      <c r="P1240"/>
      <c r="Q1240"/>
      <c r="R1240" s="63">
        <v>19.998019998019998</v>
      </c>
      <c r="S1240"/>
      <c r="T1240" s="56">
        <v>323.2</v>
      </c>
      <c r="V1240" s="35">
        <v>40404</v>
      </c>
      <c r="W1240" s="57">
        <v>9.9990099990099994E-3</v>
      </c>
      <c r="X1240"/>
    </row>
    <row r="1241" spans="1:24" x14ac:dyDescent="0.2">
      <c r="A1241" s="14" t="s">
        <v>453</v>
      </c>
      <c r="B1241" s="14" t="s">
        <v>443</v>
      </c>
      <c r="C1241" s="35" t="s">
        <v>137</v>
      </c>
      <c r="D1241" s="35">
        <v>4</v>
      </c>
      <c r="E1241" s="35">
        <v>16</v>
      </c>
      <c r="F1241">
        <v>425.78699999999998</v>
      </c>
      <c r="G1241">
        <f>F1241-Dashboard!$B$5</f>
        <v>286.99437499999999</v>
      </c>
      <c r="H1241">
        <f>2^(LOG(G1241/Dashboard!$C$5,2)/LOG(Dashboard!$D$5/Dashboard!$C$5,2))-1</f>
        <v>-0.99610484826449264</v>
      </c>
      <c r="I1241" s="62" t="s">
        <v>60</v>
      </c>
      <c r="J1241" s="63">
        <v>19.998019998019998</v>
      </c>
      <c r="K1241"/>
      <c r="L1241"/>
      <c r="M1241"/>
      <c r="N1241"/>
      <c r="O1241"/>
      <c r="P1241"/>
      <c r="Q1241"/>
      <c r="R1241" s="63">
        <v>19.998019998019998</v>
      </c>
      <c r="S1241"/>
      <c r="T1241" s="56">
        <v>323.2</v>
      </c>
      <c r="V1241" s="35">
        <v>40404</v>
      </c>
      <c r="W1241" s="57">
        <v>9.9990099990099994E-3</v>
      </c>
      <c r="X1241"/>
    </row>
    <row r="1242" spans="1:24" x14ac:dyDescent="0.2">
      <c r="A1242" s="14" t="s">
        <v>453</v>
      </c>
      <c r="B1242" s="14" t="s">
        <v>443</v>
      </c>
      <c r="C1242" s="35" t="s">
        <v>138</v>
      </c>
      <c r="D1242" s="35">
        <v>4</v>
      </c>
      <c r="E1242" s="35">
        <v>17</v>
      </c>
      <c r="F1242">
        <v>31658.812000000002</v>
      </c>
      <c r="G1242">
        <f>F1242-Dashboard!$B$5</f>
        <v>31520.019375000003</v>
      </c>
      <c r="H1242">
        <f>2^(LOG(G1242/Dashboard!$C$5,2)/LOG(Dashboard!$D$5/Dashboard!$C$5,2))-1</f>
        <v>0.16556564597324686</v>
      </c>
      <c r="I1242" t="s">
        <v>446</v>
      </c>
      <c r="J1242"/>
      <c r="K1242"/>
      <c r="L1242"/>
      <c r="M1242"/>
      <c r="N1242"/>
      <c r="O1242"/>
      <c r="P1242"/>
      <c r="Q1242"/>
      <c r="R1242"/>
      <c r="S1242"/>
      <c r="T1242" s="56">
        <v>404</v>
      </c>
      <c r="V1242" s="35">
        <v>40404</v>
      </c>
      <c r="W1242" s="57">
        <v>9.9990099990099994E-3</v>
      </c>
      <c r="X1242"/>
    </row>
    <row r="1243" spans="1:24" x14ac:dyDescent="0.2">
      <c r="A1243" s="14" t="s">
        <v>453</v>
      </c>
      <c r="B1243" s="14" t="s">
        <v>443</v>
      </c>
      <c r="C1243" s="35" t="s">
        <v>139</v>
      </c>
      <c r="D1243" s="35">
        <v>4</v>
      </c>
      <c r="E1243" s="35">
        <v>18</v>
      </c>
      <c r="F1243">
        <v>43677.305</v>
      </c>
      <c r="G1243">
        <f>F1243-Dashboard!$B$5</f>
        <v>43538.512374999998</v>
      </c>
      <c r="H1243">
        <f>2^(LOG(G1243/Dashboard!$C$5,2)/LOG(Dashboard!$D$5/Dashboard!$C$5,2))-1</f>
        <v>0.72483728602865116</v>
      </c>
      <c r="I1243" t="s">
        <v>446</v>
      </c>
      <c r="J1243"/>
      <c r="K1243"/>
      <c r="L1243"/>
      <c r="M1243"/>
      <c r="N1243"/>
      <c r="O1243"/>
      <c r="P1243"/>
      <c r="Q1243"/>
      <c r="R1243"/>
      <c r="S1243"/>
      <c r="T1243" s="56">
        <v>404</v>
      </c>
      <c r="V1243" s="35">
        <v>40404</v>
      </c>
      <c r="W1243" s="57">
        <v>9.9990099990099994E-3</v>
      </c>
      <c r="X1243"/>
    </row>
    <row r="1244" spans="1:24" x14ac:dyDescent="0.2">
      <c r="A1244" s="14" t="s">
        <v>453</v>
      </c>
      <c r="B1244" s="14" t="s">
        <v>443</v>
      </c>
      <c r="C1244" s="35" t="s">
        <v>140</v>
      </c>
      <c r="D1244" s="35">
        <v>4</v>
      </c>
      <c r="E1244" s="35">
        <v>19</v>
      </c>
      <c r="F1244">
        <v>32947.938000000002</v>
      </c>
      <c r="G1244">
        <f>F1244-Dashboard!$B$5</f>
        <v>32809.145375</v>
      </c>
      <c r="H1244">
        <f>2^(LOG(G1244/Dashboard!$C$5,2)/LOG(Dashboard!$D$5/Dashboard!$C$5,2))-1</f>
        <v>0.2236537082534511</v>
      </c>
      <c r="I1244" s="64" t="s">
        <v>65</v>
      </c>
      <c r="J1244" s="65">
        <v>0.5742005742006</v>
      </c>
      <c r="K1244"/>
      <c r="L1244"/>
      <c r="M1244"/>
      <c r="N1244" s="65">
        <v>0.5742005742006</v>
      </c>
      <c r="O1244"/>
      <c r="P1244"/>
      <c r="Q1244"/>
      <c r="R1244"/>
      <c r="S1244"/>
      <c r="T1244" s="56">
        <v>401.6</v>
      </c>
      <c r="V1244" s="35">
        <v>40404</v>
      </c>
      <c r="W1244" s="57">
        <v>9.9970299970299995E-3</v>
      </c>
      <c r="X1244"/>
    </row>
    <row r="1245" spans="1:24" x14ac:dyDescent="0.2">
      <c r="A1245" s="14" t="s">
        <v>453</v>
      </c>
      <c r="B1245" s="14" t="s">
        <v>443</v>
      </c>
      <c r="C1245" s="35" t="s">
        <v>141</v>
      </c>
      <c r="D1245" s="35">
        <v>4</v>
      </c>
      <c r="E1245" s="35">
        <v>20</v>
      </c>
      <c r="F1245">
        <v>30390.859</v>
      </c>
      <c r="G1245">
        <f>F1245-Dashboard!$B$5</f>
        <v>30252.066375000002</v>
      </c>
      <c r="H1245">
        <f>2^(LOG(G1245/Dashboard!$C$5,2)/LOG(Dashboard!$D$5/Dashboard!$C$5,2))-1</f>
        <v>0.10892386647151664</v>
      </c>
      <c r="I1245" s="64" t="s">
        <v>65</v>
      </c>
      <c r="J1245" s="65">
        <v>0.5742005742006</v>
      </c>
      <c r="K1245"/>
      <c r="L1245"/>
      <c r="M1245"/>
      <c r="N1245" s="65">
        <v>0.5742005742006</v>
      </c>
      <c r="O1245"/>
      <c r="P1245"/>
      <c r="Q1245"/>
      <c r="R1245"/>
      <c r="S1245"/>
      <c r="T1245" s="56">
        <v>401.6</v>
      </c>
      <c r="V1245" s="35">
        <v>40404</v>
      </c>
      <c r="W1245" s="57">
        <v>9.9970299970299995E-3</v>
      </c>
      <c r="X1245"/>
    </row>
    <row r="1246" spans="1:24" x14ac:dyDescent="0.2">
      <c r="A1246" s="14" t="s">
        <v>453</v>
      </c>
      <c r="B1246" s="14" t="s">
        <v>443</v>
      </c>
      <c r="C1246" s="35" t="s">
        <v>142</v>
      </c>
      <c r="D1246" s="35">
        <v>4</v>
      </c>
      <c r="E1246" s="35">
        <v>21</v>
      </c>
      <c r="F1246">
        <v>42526.972999999998</v>
      </c>
      <c r="G1246">
        <f>F1246-Dashboard!$B$5</f>
        <v>42388.180374999996</v>
      </c>
      <c r="H1246">
        <f>2^(LOG(G1246/Dashboard!$C$5,2)/LOG(Dashboard!$D$5/Dashboard!$C$5,2))-1</f>
        <v>0.66970138531857404</v>
      </c>
      <c r="I1246" s="66" t="s">
        <v>68</v>
      </c>
      <c r="J1246" s="67">
        <v>0.5742005742006</v>
      </c>
      <c r="K1246"/>
      <c r="L1246"/>
      <c r="M1246"/>
      <c r="N1246"/>
      <c r="O1246" s="67">
        <v>0.5742005742006</v>
      </c>
      <c r="P1246"/>
      <c r="Q1246"/>
      <c r="R1246"/>
      <c r="S1246"/>
      <c r="T1246" s="56">
        <v>401.6</v>
      </c>
      <c r="V1246" s="35">
        <v>40404</v>
      </c>
      <c r="W1246" s="57">
        <v>9.9970299970299995E-3</v>
      </c>
      <c r="X1246"/>
    </row>
    <row r="1247" spans="1:24" x14ac:dyDescent="0.2">
      <c r="A1247" s="14" t="s">
        <v>453</v>
      </c>
      <c r="B1247" s="14" t="s">
        <v>443</v>
      </c>
      <c r="C1247" s="35" t="s">
        <v>143</v>
      </c>
      <c r="D1247" s="35">
        <v>4</v>
      </c>
      <c r="E1247" s="35">
        <v>22</v>
      </c>
      <c r="F1247">
        <v>41087.292999999998</v>
      </c>
      <c r="G1247">
        <f>F1247-Dashboard!$B$5</f>
        <v>40948.500374999996</v>
      </c>
      <c r="H1247">
        <f>2^(LOG(G1247/Dashboard!$C$5,2)/LOG(Dashboard!$D$5/Dashboard!$C$5,2))-1</f>
        <v>0.60114616432517676</v>
      </c>
      <c r="I1247" s="66" t="s">
        <v>68</v>
      </c>
      <c r="J1247" s="67">
        <v>0.5742005742006</v>
      </c>
      <c r="K1247"/>
      <c r="L1247"/>
      <c r="M1247"/>
      <c r="N1247"/>
      <c r="O1247" s="67">
        <v>0.5742005742006</v>
      </c>
      <c r="P1247"/>
      <c r="Q1247"/>
      <c r="R1247"/>
      <c r="S1247"/>
      <c r="T1247" s="56">
        <v>401.6</v>
      </c>
      <c r="V1247" s="35">
        <v>40404</v>
      </c>
      <c r="W1247" s="57">
        <v>9.9970299970299995E-3</v>
      </c>
      <c r="X1247"/>
    </row>
    <row r="1248" spans="1:24" x14ac:dyDescent="0.2">
      <c r="A1248" s="14" t="s">
        <v>453</v>
      </c>
      <c r="B1248" s="14" t="s">
        <v>443</v>
      </c>
      <c r="C1248" s="35" t="s">
        <v>144</v>
      </c>
      <c r="D1248" s="35">
        <v>4</v>
      </c>
      <c r="E1248" s="35">
        <v>23</v>
      </c>
      <c r="F1248">
        <v>1625.519</v>
      </c>
      <c r="G1248">
        <f>F1248-Dashboard!$B$5</f>
        <v>1486.726375</v>
      </c>
      <c r="H1248">
        <f>2^(LOG(G1248/Dashboard!$C$5,2)/LOG(Dashboard!$D$5/Dashboard!$C$5,2))-1</f>
        <v>-0.97134107874487452</v>
      </c>
      <c r="I1248" t="s">
        <v>71</v>
      </c>
      <c r="J1248"/>
      <c r="K1248"/>
      <c r="L1248"/>
      <c r="M1248"/>
      <c r="N1248" s="65">
        <v>0.17325017325020001</v>
      </c>
      <c r="O1248" s="67">
        <v>0.17325017325020001</v>
      </c>
      <c r="P1248"/>
      <c r="Q1248"/>
      <c r="R1248"/>
      <c r="S1248" s="68">
        <v>0.5742005742006</v>
      </c>
      <c r="T1248" s="56">
        <v>400.4</v>
      </c>
      <c r="V1248" s="35">
        <v>40404</v>
      </c>
      <c r="W1248" s="57">
        <v>1.000198000198E-2</v>
      </c>
      <c r="X1248"/>
    </row>
    <row r="1249" spans="1:24" x14ac:dyDescent="0.2">
      <c r="A1249" s="14" t="s">
        <v>453</v>
      </c>
      <c r="B1249" s="14" t="s">
        <v>443</v>
      </c>
      <c r="C1249" s="35" t="s">
        <v>145</v>
      </c>
      <c r="D1249" s="35">
        <v>4</v>
      </c>
      <c r="E1249" s="35">
        <v>24</v>
      </c>
      <c r="F1249">
        <v>1345.5820000000001</v>
      </c>
      <c r="G1249">
        <f>F1249-Dashboard!$B$5</f>
        <v>1206.7893750000001</v>
      </c>
      <c r="H1249">
        <f>2^(LOG(G1249/Dashboard!$C$5,2)/LOG(Dashboard!$D$5/Dashboard!$C$5,2))-1</f>
        <v>-0.97774975948656351</v>
      </c>
      <c r="I1249" t="s">
        <v>71</v>
      </c>
      <c r="J1249"/>
      <c r="K1249"/>
      <c r="L1249"/>
      <c r="M1249"/>
      <c r="N1249" s="65">
        <v>0.17325017325020001</v>
      </c>
      <c r="O1249" s="67">
        <v>0.17325017325020001</v>
      </c>
      <c r="P1249"/>
      <c r="Q1249"/>
      <c r="R1249"/>
      <c r="S1249" s="68">
        <v>0.5742005742006</v>
      </c>
      <c r="T1249" s="56">
        <v>400.4</v>
      </c>
      <c r="V1249" s="35">
        <v>40404</v>
      </c>
      <c r="W1249" s="57">
        <v>1.000198000198E-2</v>
      </c>
      <c r="X1249"/>
    </row>
    <row r="1250" spans="1:24" x14ac:dyDescent="0.2">
      <c r="A1250" s="14" t="s">
        <v>453</v>
      </c>
      <c r="B1250" s="14" t="s">
        <v>443</v>
      </c>
      <c r="C1250" s="35" t="s">
        <v>146</v>
      </c>
      <c r="D1250" s="35">
        <v>5</v>
      </c>
      <c r="E1250" s="35">
        <v>1</v>
      </c>
      <c r="F1250">
        <v>190.54599999999999</v>
      </c>
      <c r="G1250">
        <f>F1250-Dashboard!$B$5</f>
        <v>51.753375000000005</v>
      </c>
      <c r="H1250">
        <f>2^(LOG(G1250/Dashboard!$C$5,2)/LOG(Dashboard!$D$5/Dashboard!$C$5,2))-1</f>
        <v>-0.99951258053271186</v>
      </c>
      <c r="I1250" t="s">
        <v>445</v>
      </c>
      <c r="J1250"/>
      <c r="K1250"/>
      <c r="L1250"/>
      <c r="M1250"/>
      <c r="N1250"/>
      <c r="O1250"/>
      <c r="P1250"/>
      <c r="Q1250"/>
      <c r="R1250"/>
      <c r="S1250"/>
      <c r="X1250"/>
    </row>
    <row r="1251" spans="1:24" x14ac:dyDescent="0.2">
      <c r="A1251" s="14" t="s">
        <v>453</v>
      </c>
      <c r="B1251" s="14" t="s">
        <v>443</v>
      </c>
      <c r="C1251" s="35" t="s">
        <v>147</v>
      </c>
      <c r="D1251" s="35">
        <v>5</v>
      </c>
      <c r="E1251" s="35">
        <v>2</v>
      </c>
      <c r="F1251">
        <v>48758.523000000001</v>
      </c>
      <c r="G1251">
        <f>F1251-Dashboard!$B$5</f>
        <v>48619.730374999999</v>
      </c>
      <c r="H1251">
        <f>2^(LOG(G1251/Dashboard!$C$5,2)/LOG(Dashboard!$D$5/Dashboard!$C$5,2))-1</f>
        <v>0.97202687095265361</v>
      </c>
      <c r="I1251" s="54" t="s">
        <v>43</v>
      </c>
      <c r="J1251" s="55">
        <v>2.4007524007519998</v>
      </c>
      <c r="K1251" s="55">
        <v>2.4007524007519998</v>
      </c>
      <c r="L1251"/>
      <c r="M1251"/>
      <c r="N1251"/>
      <c r="O1251"/>
      <c r="P1251"/>
      <c r="Q1251"/>
      <c r="R1251"/>
      <c r="S1251"/>
      <c r="T1251" s="56">
        <v>402</v>
      </c>
      <c r="V1251" s="35">
        <v>40404</v>
      </c>
      <c r="W1251" s="57">
        <v>9.9975249975250008E-3</v>
      </c>
      <c r="X1251"/>
    </row>
    <row r="1252" spans="1:24" x14ac:dyDescent="0.2">
      <c r="A1252" s="14" t="s">
        <v>453</v>
      </c>
      <c r="B1252" s="14" t="s">
        <v>443</v>
      </c>
      <c r="C1252" s="35" t="s">
        <v>148</v>
      </c>
      <c r="D1252" s="35">
        <v>5</v>
      </c>
      <c r="E1252" s="35">
        <v>3</v>
      </c>
      <c r="F1252">
        <v>37789.207000000002</v>
      </c>
      <c r="G1252">
        <f>F1252-Dashboard!$B$5</f>
        <v>37650.414375</v>
      </c>
      <c r="H1252">
        <f>2^(LOG(G1252/Dashboard!$C$5,2)/LOG(Dashboard!$D$5/Dashboard!$C$5,2))-1</f>
        <v>0.44605160302424274</v>
      </c>
      <c r="I1252" s="54" t="s">
        <v>43</v>
      </c>
      <c r="J1252" s="55">
        <v>2.4007524007519998</v>
      </c>
      <c r="K1252" s="55">
        <v>2.4007524007519998</v>
      </c>
      <c r="L1252"/>
      <c r="M1252"/>
      <c r="N1252"/>
      <c r="O1252"/>
      <c r="P1252"/>
      <c r="Q1252"/>
      <c r="R1252"/>
      <c r="S1252"/>
      <c r="T1252" s="56">
        <v>402</v>
      </c>
      <c r="V1252" s="35">
        <v>40404</v>
      </c>
      <c r="W1252" s="57">
        <v>9.9975249975250008E-3</v>
      </c>
      <c r="X1252"/>
    </row>
    <row r="1253" spans="1:24" x14ac:dyDescent="0.2">
      <c r="A1253" s="14" t="s">
        <v>453</v>
      </c>
      <c r="B1253" s="14" t="s">
        <v>443</v>
      </c>
      <c r="C1253" s="35" t="s">
        <v>149</v>
      </c>
      <c r="D1253" s="35">
        <v>5</v>
      </c>
      <c r="E1253" s="35">
        <v>4</v>
      </c>
      <c r="F1253">
        <v>59403.203000000001</v>
      </c>
      <c r="G1253">
        <f>F1253-Dashboard!$B$5</f>
        <v>59264.410374999999</v>
      </c>
      <c r="H1253">
        <f>2^(LOG(G1253/Dashboard!$C$5,2)/LOG(Dashboard!$D$5/Dashboard!$C$5,2))-1</f>
        <v>1.5074641150154777</v>
      </c>
      <c r="I1253" s="54" t="s">
        <v>43</v>
      </c>
      <c r="J1253" s="55">
        <v>2.4007524007519998</v>
      </c>
      <c r="K1253" s="55">
        <v>2.4007524007519998</v>
      </c>
      <c r="L1253"/>
      <c r="M1253"/>
      <c r="N1253"/>
      <c r="O1253"/>
      <c r="P1253"/>
      <c r="Q1253"/>
      <c r="R1253"/>
      <c r="S1253"/>
      <c r="T1253" s="56">
        <v>402</v>
      </c>
      <c r="V1253" s="35">
        <v>40404</v>
      </c>
      <c r="W1253" s="57">
        <v>9.9975249975250008E-3</v>
      </c>
      <c r="X1253"/>
    </row>
    <row r="1254" spans="1:24" x14ac:dyDescent="0.2">
      <c r="A1254" s="14" t="s">
        <v>453</v>
      </c>
      <c r="B1254" s="14" t="s">
        <v>443</v>
      </c>
      <c r="C1254" s="35" t="s">
        <v>150</v>
      </c>
      <c r="D1254" s="35">
        <v>5</v>
      </c>
      <c r="E1254" s="35">
        <v>5</v>
      </c>
      <c r="F1254">
        <v>86197.218999999997</v>
      </c>
      <c r="G1254">
        <f>F1254-Dashboard!$B$5</f>
        <v>86058.426374999995</v>
      </c>
      <c r="H1254">
        <f>2^(LOG(G1254/Dashboard!$C$5,2)/LOG(Dashboard!$D$5/Dashboard!$C$5,2))-1</f>
        <v>2.9426646756674883</v>
      </c>
      <c r="I1254" s="58" t="s">
        <v>47</v>
      </c>
      <c r="J1254" s="59">
        <v>1.0389803438909999</v>
      </c>
      <c r="K1254"/>
      <c r="L1254" s="59">
        <v>1.0389803438909999</v>
      </c>
      <c r="M1254"/>
      <c r="N1254"/>
      <c r="O1254"/>
      <c r="P1254"/>
      <c r="Q1254"/>
      <c r="R1254"/>
      <c r="S1254"/>
      <c r="T1254" s="56">
        <v>430.8</v>
      </c>
      <c r="U1254" s="56">
        <v>2684.08</v>
      </c>
      <c r="V1254" s="35">
        <v>43119.198802400002</v>
      </c>
      <c r="W1254" s="57">
        <v>9.9909091997331702E-3</v>
      </c>
      <c r="X1254"/>
    </row>
    <row r="1255" spans="1:24" x14ac:dyDescent="0.2">
      <c r="A1255" s="14" t="s">
        <v>453</v>
      </c>
      <c r="B1255" s="14" t="s">
        <v>443</v>
      </c>
      <c r="C1255" s="35" t="s">
        <v>151</v>
      </c>
      <c r="D1255" s="35">
        <v>5</v>
      </c>
      <c r="E1255" s="35">
        <v>6</v>
      </c>
      <c r="F1255">
        <v>48299.800999999999</v>
      </c>
      <c r="G1255">
        <f>F1255-Dashboard!$B$5</f>
        <v>48161.008374999998</v>
      </c>
      <c r="H1255">
        <f>2^(LOG(G1255/Dashboard!$C$5,2)/LOG(Dashboard!$D$5/Dashboard!$C$5,2))-1</f>
        <v>0.94947500995580536</v>
      </c>
      <c r="I1255" s="58" t="s">
        <v>47</v>
      </c>
      <c r="J1255" s="59">
        <v>1.0389803438909999</v>
      </c>
      <c r="K1255"/>
      <c r="L1255" s="59">
        <v>1.0389803438909999</v>
      </c>
      <c r="M1255"/>
      <c r="N1255"/>
      <c r="O1255"/>
      <c r="P1255"/>
      <c r="Q1255"/>
      <c r="R1255"/>
      <c r="S1255"/>
      <c r="T1255" s="56">
        <v>430.8</v>
      </c>
      <c r="U1255" s="56">
        <v>2684.08</v>
      </c>
      <c r="V1255" s="35">
        <v>43119.198802400002</v>
      </c>
      <c r="W1255" s="57">
        <v>9.9909091997331702E-3</v>
      </c>
      <c r="X1255"/>
    </row>
    <row r="1256" spans="1:24" x14ac:dyDescent="0.2">
      <c r="A1256" s="14" t="s">
        <v>453</v>
      </c>
      <c r="B1256" s="14" t="s">
        <v>443</v>
      </c>
      <c r="C1256" s="35" t="s">
        <v>152</v>
      </c>
      <c r="D1256" s="35">
        <v>5</v>
      </c>
      <c r="E1256" s="35">
        <v>7</v>
      </c>
      <c r="F1256">
        <v>61894.413999999997</v>
      </c>
      <c r="G1256">
        <f>F1256-Dashboard!$B$5</f>
        <v>61755.621374999995</v>
      </c>
      <c r="H1256">
        <f>2^(LOG(G1256/Dashboard!$C$5,2)/LOG(Dashboard!$D$5/Dashboard!$C$5,2))-1</f>
        <v>1.6359169965778007</v>
      </c>
      <c r="I1256" s="58" t="s">
        <v>47</v>
      </c>
      <c r="J1256" s="59">
        <v>1.0389803438909999</v>
      </c>
      <c r="K1256"/>
      <c r="L1256" s="59">
        <v>1.0389803438909999</v>
      </c>
      <c r="M1256"/>
      <c r="N1256"/>
      <c r="O1256"/>
      <c r="P1256"/>
      <c r="Q1256"/>
      <c r="R1256"/>
      <c r="S1256"/>
      <c r="T1256" s="56">
        <v>430.8</v>
      </c>
      <c r="U1256" s="56">
        <v>2684.08</v>
      </c>
      <c r="V1256" s="35">
        <v>43119.198802400002</v>
      </c>
      <c r="W1256" s="57">
        <v>9.9909091997331702E-3</v>
      </c>
      <c r="X1256"/>
    </row>
    <row r="1257" spans="1:24" x14ac:dyDescent="0.2">
      <c r="A1257" s="14" t="s">
        <v>453</v>
      </c>
      <c r="B1257" s="14" t="s">
        <v>443</v>
      </c>
      <c r="C1257" s="35" t="s">
        <v>153</v>
      </c>
      <c r="D1257" s="35">
        <v>5</v>
      </c>
      <c r="E1257" s="35">
        <v>8</v>
      </c>
      <c r="F1257">
        <v>29240.528999999999</v>
      </c>
      <c r="G1257">
        <f>F1257-Dashboard!$B$5</f>
        <v>29101.736375</v>
      </c>
      <c r="H1257">
        <f>2^(LOG(G1257/Dashboard!$C$5,2)/LOG(Dashboard!$D$5/Dashboard!$C$5,2))-1</f>
        <v>5.7972340990105842E-2</v>
      </c>
      <c r="I1257" s="60" t="s">
        <v>51</v>
      </c>
      <c r="J1257" s="61">
        <v>2.079002079002E-2</v>
      </c>
      <c r="K1257"/>
      <c r="L1257"/>
      <c r="M1257" s="61">
        <v>2.079002079002E-2</v>
      </c>
      <c r="N1257"/>
      <c r="O1257"/>
      <c r="P1257"/>
      <c r="Q1257"/>
      <c r="R1257"/>
      <c r="S1257"/>
      <c r="T1257" s="56">
        <v>403.6</v>
      </c>
      <c r="V1257" s="35">
        <v>40404</v>
      </c>
      <c r="W1257" s="57">
        <v>9.9995049995050007E-3</v>
      </c>
      <c r="X1257"/>
    </row>
    <row r="1258" spans="1:24" x14ac:dyDescent="0.2">
      <c r="A1258" s="14" t="s">
        <v>453</v>
      </c>
      <c r="B1258" s="14" t="s">
        <v>443</v>
      </c>
      <c r="C1258" s="35" t="s">
        <v>154</v>
      </c>
      <c r="D1258" s="35">
        <v>5</v>
      </c>
      <c r="E1258" s="35">
        <v>9</v>
      </c>
      <c r="F1258">
        <v>22493.800999999999</v>
      </c>
      <c r="G1258">
        <f>F1258-Dashboard!$B$5</f>
        <v>22355.008375000001</v>
      </c>
      <c r="H1258">
        <f>2^(LOG(G1258/Dashboard!$C$5,2)/LOG(Dashboard!$D$5/Dashboard!$C$5,2))-1</f>
        <v>-0.23175958892095683</v>
      </c>
      <c r="I1258" s="60" t="s">
        <v>51</v>
      </c>
      <c r="J1258" s="61">
        <v>2.079002079002E-2</v>
      </c>
      <c r="K1258"/>
      <c r="L1258"/>
      <c r="M1258" s="61">
        <v>2.079002079002E-2</v>
      </c>
      <c r="N1258"/>
      <c r="O1258"/>
      <c r="P1258"/>
      <c r="Q1258"/>
      <c r="R1258"/>
      <c r="S1258"/>
      <c r="T1258" s="56">
        <v>403.6</v>
      </c>
      <c r="V1258" s="35">
        <v>40404</v>
      </c>
      <c r="W1258" s="57">
        <v>9.9995049995050007E-3</v>
      </c>
      <c r="X1258"/>
    </row>
    <row r="1259" spans="1:24" x14ac:dyDescent="0.2">
      <c r="A1259" s="14" t="s">
        <v>453</v>
      </c>
      <c r="B1259" s="14" t="s">
        <v>443</v>
      </c>
      <c r="C1259" s="35" t="s">
        <v>155</v>
      </c>
      <c r="D1259" s="35">
        <v>5</v>
      </c>
      <c r="E1259" s="35">
        <v>10</v>
      </c>
      <c r="F1259">
        <v>29856.861000000001</v>
      </c>
      <c r="G1259">
        <f>F1259-Dashboard!$B$5</f>
        <v>29718.068375000003</v>
      </c>
      <c r="H1259">
        <f>2^(LOG(G1259/Dashboard!$C$5,2)/LOG(Dashboard!$D$5/Dashboard!$C$5,2))-1</f>
        <v>8.5219138604306188E-2</v>
      </c>
      <c r="I1259" s="60" t="s">
        <v>51</v>
      </c>
      <c r="J1259" s="61">
        <v>2.079002079002E-2</v>
      </c>
      <c r="K1259"/>
      <c r="L1259"/>
      <c r="M1259" s="61">
        <v>2.079002079002E-2</v>
      </c>
      <c r="N1259"/>
      <c r="O1259"/>
      <c r="P1259"/>
      <c r="Q1259"/>
      <c r="R1259"/>
      <c r="S1259"/>
      <c r="T1259" s="56">
        <v>403.6</v>
      </c>
      <c r="V1259" s="35">
        <v>40404</v>
      </c>
      <c r="W1259" s="57">
        <v>9.9995049995050007E-3</v>
      </c>
      <c r="X1259"/>
    </row>
    <row r="1260" spans="1:24" x14ac:dyDescent="0.2">
      <c r="A1260" s="14" t="s">
        <v>453</v>
      </c>
      <c r="B1260" s="14" t="s">
        <v>443</v>
      </c>
      <c r="C1260" s="35" t="s">
        <v>156</v>
      </c>
      <c r="D1260" s="35">
        <v>5</v>
      </c>
      <c r="E1260" s="35">
        <v>11</v>
      </c>
      <c r="F1260">
        <v>65738.258000000002</v>
      </c>
      <c r="G1260">
        <f>F1260-Dashboard!$B$5</f>
        <v>65599.465375</v>
      </c>
      <c r="H1260">
        <f>2^(LOG(G1260/Dashboard!$C$5,2)/LOG(Dashboard!$D$5/Dashboard!$C$5,2))-1</f>
        <v>1.836281072920698</v>
      </c>
      <c r="I1260" t="s">
        <v>55</v>
      </c>
      <c r="J1260"/>
      <c r="K1260" s="55">
        <v>2.3955895171439998</v>
      </c>
      <c r="L1260" s="59">
        <v>1.052180493804</v>
      </c>
      <c r="M1260"/>
      <c r="N1260"/>
      <c r="O1260"/>
      <c r="P1260"/>
      <c r="Q1260"/>
      <c r="R1260"/>
      <c r="S1260"/>
      <c r="T1260" s="56">
        <v>423.6</v>
      </c>
      <c r="U1260" s="56">
        <v>2148.16</v>
      </c>
      <c r="V1260" s="35">
        <v>42578.246093510003</v>
      </c>
      <c r="W1260" s="57">
        <v>9.9966541380115698E-3</v>
      </c>
      <c r="X1260"/>
    </row>
    <row r="1261" spans="1:24" x14ac:dyDescent="0.2">
      <c r="A1261" s="14" t="s">
        <v>453</v>
      </c>
      <c r="B1261" s="14" t="s">
        <v>443</v>
      </c>
      <c r="C1261" s="35" t="s">
        <v>157</v>
      </c>
      <c r="D1261" s="35">
        <v>5</v>
      </c>
      <c r="E1261" s="35">
        <v>12</v>
      </c>
      <c r="F1261">
        <v>49308.987999999998</v>
      </c>
      <c r="G1261">
        <f>F1261-Dashboard!$B$5</f>
        <v>49170.195374999996</v>
      </c>
      <c r="H1261">
        <f>2^(LOG(G1261/Dashboard!$C$5,2)/LOG(Dashboard!$D$5/Dashboard!$C$5,2))-1</f>
        <v>0.99914897668245151</v>
      </c>
      <c r="I1261" t="s">
        <v>55</v>
      </c>
      <c r="J1261"/>
      <c r="K1261" s="55">
        <v>2.3955895171439998</v>
      </c>
      <c r="L1261" s="59">
        <v>1.052180493804</v>
      </c>
      <c r="M1261"/>
      <c r="N1261"/>
      <c r="O1261"/>
      <c r="P1261"/>
      <c r="Q1261"/>
      <c r="R1261"/>
      <c r="S1261"/>
      <c r="T1261" s="56">
        <v>423.6</v>
      </c>
      <c r="U1261" s="56">
        <v>2148.16</v>
      </c>
      <c r="V1261" s="35">
        <v>42578.246093510003</v>
      </c>
      <c r="W1261" s="57">
        <v>9.9966541380115698E-3</v>
      </c>
      <c r="X1261"/>
    </row>
    <row r="1262" spans="1:24" x14ac:dyDescent="0.2">
      <c r="A1262" s="14" t="s">
        <v>453</v>
      </c>
      <c r="B1262" s="14" t="s">
        <v>443</v>
      </c>
      <c r="C1262" s="35" t="s">
        <v>158</v>
      </c>
      <c r="D1262" s="35">
        <v>5</v>
      </c>
      <c r="E1262" s="35">
        <v>13</v>
      </c>
      <c r="F1262">
        <v>35345.046999999999</v>
      </c>
      <c r="G1262">
        <f>F1262-Dashboard!$B$5</f>
        <v>35206.254374999997</v>
      </c>
      <c r="H1262">
        <f>2^(LOG(G1262/Dashboard!$C$5,2)/LOG(Dashboard!$D$5/Dashboard!$C$5,2))-1</f>
        <v>0.33295643341526904</v>
      </c>
      <c r="I1262" t="s">
        <v>55</v>
      </c>
      <c r="J1262"/>
      <c r="K1262" s="55">
        <v>2.4007524007519998</v>
      </c>
      <c r="L1262"/>
      <c r="M1262" s="61">
        <v>2.079002079002E-2</v>
      </c>
      <c r="N1262"/>
      <c r="O1262"/>
      <c r="P1262"/>
      <c r="Q1262"/>
      <c r="R1262"/>
      <c r="S1262"/>
      <c r="T1262" s="56">
        <v>401.6</v>
      </c>
      <c r="V1262" s="35">
        <v>40404</v>
      </c>
      <c r="W1262" s="57">
        <v>9.9980199980200003E-3</v>
      </c>
      <c r="X1262"/>
    </row>
    <row r="1263" spans="1:24" x14ac:dyDescent="0.2">
      <c r="A1263" s="14" t="s">
        <v>453</v>
      </c>
      <c r="B1263" s="14" t="s">
        <v>443</v>
      </c>
      <c r="C1263" s="35" t="s">
        <v>159</v>
      </c>
      <c r="D1263" s="35">
        <v>5</v>
      </c>
      <c r="E1263" s="35">
        <v>14</v>
      </c>
      <c r="F1263">
        <v>28304.268</v>
      </c>
      <c r="G1263">
        <f>F1263-Dashboard!$B$5</f>
        <v>28165.475375000002</v>
      </c>
      <c r="H1263">
        <f>2^(LOG(G1263/Dashboard!$C$5,2)/LOG(Dashboard!$D$5/Dashboard!$C$5,2))-1</f>
        <v>1.6817809557061913E-2</v>
      </c>
      <c r="I1263" t="s">
        <v>55</v>
      </c>
      <c r="J1263"/>
      <c r="K1263" s="55">
        <v>2.4007524007519998</v>
      </c>
      <c r="L1263"/>
      <c r="M1263" s="61">
        <v>2.079002079002E-2</v>
      </c>
      <c r="N1263"/>
      <c r="O1263"/>
      <c r="P1263"/>
      <c r="Q1263"/>
      <c r="R1263"/>
      <c r="S1263"/>
      <c r="T1263" s="56">
        <v>401.6</v>
      </c>
      <c r="V1263" s="35">
        <v>40404</v>
      </c>
      <c r="W1263" s="57">
        <v>9.9980199980200003E-3</v>
      </c>
      <c r="X1263"/>
    </row>
    <row r="1264" spans="1:24" x14ac:dyDescent="0.2">
      <c r="A1264" s="14" t="s">
        <v>453</v>
      </c>
      <c r="B1264" s="14" t="s">
        <v>443</v>
      </c>
      <c r="C1264" s="35" t="s">
        <v>160</v>
      </c>
      <c r="D1264" s="35">
        <v>5</v>
      </c>
      <c r="E1264" s="35">
        <v>15</v>
      </c>
      <c r="F1264">
        <v>475.18799999999999</v>
      </c>
      <c r="G1264">
        <f>F1264-Dashboard!$B$5</f>
        <v>336.395375</v>
      </c>
      <c r="H1264">
        <f>2^(LOG(G1264/Dashboard!$C$5,2)/LOG(Dashboard!$D$5/Dashboard!$C$5,2))-1</f>
        <v>-0.99527704030140907</v>
      </c>
      <c r="I1264" s="62" t="s">
        <v>60</v>
      </c>
      <c r="J1264" s="63">
        <v>9.9990099990099992</v>
      </c>
      <c r="K1264"/>
      <c r="L1264"/>
      <c r="M1264"/>
      <c r="N1264"/>
      <c r="O1264"/>
      <c r="P1264"/>
      <c r="Q1264"/>
      <c r="R1264" s="63">
        <v>9.9990099990099992</v>
      </c>
      <c r="S1264"/>
      <c r="T1264" s="56">
        <v>363.6</v>
      </c>
      <c r="V1264" s="35">
        <v>40404</v>
      </c>
      <c r="W1264" s="57">
        <v>9.9990099990099994E-3</v>
      </c>
      <c r="X1264"/>
    </row>
    <row r="1265" spans="1:24" x14ac:dyDescent="0.2">
      <c r="A1265" s="14" t="s">
        <v>453</v>
      </c>
      <c r="B1265" s="14" t="s">
        <v>443</v>
      </c>
      <c r="C1265" s="35" t="s">
        <v>161</v>
      </c>
      <c r="D1265" s="35">
        <v>5</v>
      </c>
      <c r="E1265" s="35">
        <v>16</v>
      </c>
      <c r="F1265">
        <v>71809.843999999997</v>
      </c>
      <c r="G1265">
        <f>F1265-Dashboard!$B$5</f>
        <v>71671.051374999995</v>
      </c>
      <c r="H1265">
        <f>2^(LOG(G1265/Dashboard!$C$5,2)/LOG(Dashboard!$D$5/Dashboard!$C$5,2))-1</f>
        <v>2.1578610839871102</v>
      </c>
      <c r="I1265" s="14" t="s">
        <v>447</v>
      </c>
      <c r="J1265"/>
      <c r="K1265"/>
      <c r="L1265"/>
      <c r="M1265"/>
      <c r="N1265"/>
      <c r="O1265"/>
      <c r="P1265"/>
      <c r="Q1265"/>
      <c r="R1265"/>
      <c r="S1265"/>
      <c r="T1265" s="56">
        <v>430.8</v>
      </c>
      <c r="U1265" s="56">
        <v>2688</v>
      </c>
      <c r="V1265" s="35">
        <v>43118.879999999997</v>
      </c>
      <c r="W1265" s="57">
        <v>9.9909830682058508E-3</v>
      </c>
      <c r="X1265"/>
    </row>
    <row r="1266" spans="1:24" x14ac:dyDescent="0.2">
      <c r="A1266" s="14" t="s">
        <v>453</v>
      </c>
      <c r="B1266" s="14" t="s">
        <v>443</v>
      </c>
      <c r="C1266" s="35" t="s">
        <v>162</v>
      </c>
      <c r="D1266" s="35">
        <v>5</v>
      </c>
      <c r="E1266" s="35">
        <v>17</v>
      </c>
      <c r="F1266">
        <v>60226.550999999999</v>
      </c>
      <c r="G1266">
        <f>F1266-Dashboard!$B$5</f>
        <v>60087.758374999998</v>
      </c>
      <c r="H1266">
        <f>2^(LOG(G1266/Dashboard!$C$5,2)/LOG(Dashboard!$D$5/Dashboard!$C$5,2))-1</f>
        <v>1.5497928948759174</v>
      </c>
      <c r="I1266" t="s">
        <v>446</v>
      </c>
      <c r="J1266"/>
      <c r="K1266"/>
      <c r="L1266"/>
      <c r="M1266"/>
      <c r="N1266"/>
      <c r="O1266"/>
      <c r="P1266"/>
      <c r="Q1266"/>
      <c r="R1266"/>
      <c r="S1266"/>
      <c r="T1266" s="56">
        <v>404</v>
      </c>
      <c r="V1266" s="35">
        <v>40404</v>
      </c>
      <c r="W1266" s="57">
        <v>9.9990099990099994E-3</v>
      </c>
      <c r="X1266"/>
    </row>
    <row r="1267" spans="1:24" x14ac:dyDescent="0.2">
      <c r="A1267" s="14" t="s">
        <v>453</v>
      </c>
      <c r="B1267" s="14" t="s">
        <v>443</v>
      </c>
      <c r="C1267" s="35" t="s">
        <v>163</v>
      </c>
      <c r="D1267" s="35">
        <v>5</v>
      </c>
      <c r="E1267" s="35">
        <v>18</v>
      </c>
      <c r="F1267">
        <v>58506.934000000001</v>
      </c>
      <c r="G1267">
        <f>F1267-Dashboard!$B$5</f>
        <v>58368.141374999999</v>
      </c>
      <c r="H1267">
        <f>2^(LOG(G1267/Dashboard!$C$5,2)/LOG(Dashboard!$D$5/Dashboard!$C$5,2))-1</f>
        <v>1.4615288601903673</v>
      </c>
      <c r="I1267" t="s">
        <v>446</v>
      </c>
      <c r="J1267"/>
      <c r="K1267"/>
      <c r="L1267"/>
      <c r="M1267"/>
      <c r="N1267"/>
      <c r="O1267"/>
      <c r="P1267"/>
      <c r="Q1267"/>
      <c r="R1267"/>
      <c r="S1267"/>
      <c r="T1267" s="56">
        <v>404</v>
      </c>
      <c r="V1267" s="35">
        <v>40404</v>
      </c>
      <c r="W1267" s="57">
        <v>9.9990099990099994E-3</v>
      </c>
      <c r="X1267"/>
    </row>
    <row r="1268" spans="1:24" x14ac:dyDescent="0.2">
      <c r="A1268" s="14" t="s">
        <v>453</v>
      </c>
      <c r="B1268" s="14" t="s">
        <v>443</v>
      </c>
      <c r="C1268" s="35" t="s">
        <v>164</v>
      </c>
      <c r="D1268" s="35">
        <v>5</v>
      </c>
      <c r="E1268" s="35">
        <v>19</v>
      </c>
      <c r="F1268">
        <v>57615.366999999998</v>
      </c>
      <c r="G1268">
        <f>F1268-Dashboard!$B$5</f>
        <v>57476.574374999997</v>
      </c>
      <c r="H1268">
        <f>2^(LOG(G1268/Dashboard!$C$5,2)/LOG(Dashboard!$D$5/Dashboard!$C$5,2))-1</f>
        <v>1.4159836242656745</v>
      </c>
      <c r="I1268" s="64" t="s">
        <v>65</v>
      </c>
      <c r="J1268" s="65">
        <v>0.17325017325020001</v>
      </c>
      <c r="K1268"/>
      <c r="L1268"/>
      <c r="M1268"/>
      <c r="N1268" s="65">
        <v>0.17325017325020001</v>
      </c>
      <c r="O1268"/>
      <c r="P1268"/>
      <c r="Q1268"/>
      <c r="R1268"/>
      <c r="S1268"/>
      <c r="T1268" s="56">
        <v>403.2</v>
      </c>
      <c r="V1268" s="35">
        <v>40404</v>
      </c>
      <c r="W1268" s="57">
        <v>9.996534996535E-3</v>
      </c>
      <c r="X1268"/>
    </row>
    <row r="1269" spans="1:24" x14ac:dyDescent="0.2">
      <c r="A1269" s="14" t="s">
        <v>453</v>
      </c>
      <c r="B1269" s="14" t="s">
        <v>443</v>
      </c>
      <c r="C1269" s="35" t="s">
        <v>165</v>
      </c>
      <c r="D1269" s="35">
        <v>5</v>
      </c>
      <c r="E1269" s="35">
        <v>20</v>
      </c>
      <c r="F1269">
        <v>57789.445</v>
      </c>
      <c r="G1269">
        <f>F1269-Dashboard!$B$5</f>
        <v>57650.652374999998</v>
      </c>
      <c r="H1269">
        <f>2^(LOG(G1269/Dashboard!$C$5,2)/LOG(Dashboard!$D$5/Dashboard!$C$5,2))-1</f>
        <v>1.4248645452873228</v>
      </c>
      <c r="I1269" s="64" t="s">
        <v>65</v>
      </c>
      <c r="J1269" s="65">
        <v>0.17325017325020001</v>
      </c>
      <c r="K1269"/>
      <c r="L1269"/>
      <c r="M1269"/>
      <c r="N1269" s="65">
        <v>0.17325017325020001</v>
      </c>
      <c r="O1269"/>
      <c r="P1269"/>
      <c r="Q1269"/>
      <c r="R1269"/>
      <c r="S1269"/>
      <c r="T1269" s="56">
        <v>403.2</v>
      </c>
      <c r="V1269" s="35">
        <v>40404</v>
      </c>
      <c r="W1269" s="57">
        <v>9.996534996535E-3</v>
      </c>
      <c r="X1269"/>
    </row>
    <row r="1270" spans="1:24" x14ac:dyDescent="0.2">
      <c r="A1270" s="14" t="s">
        <v>453</v>
      </c>
      <c r="B1270" s="14" t="s">
        <v>443</v>
      </c>
      <c r="C1270" s="35" t="s">
        <v>166</v>
      </c>
      <c r="D1270" s="35">
        <v>5</v>
      </c>
      <c r="E1270" s="35">
        <v>21</v>
      </c>
      <c r="F1270">
        <v>60960.504000000001</v>
      </c>
      <c r="G1270">
        <f>F1270-Dashboard!$B$5</f>
        <v>60821.711374999999</v>
      </c>
      <c r="H1270">
        <f>2^(LOG(G1270/Dashboard!$C$5,2)/LOG(Dashboard!$D$5/Dashboard!$C$5,2))-1</f>
        <v>1.5876303236738405</v>
      </c>
      <c r="I1270" s="66" t="s">
        <v>68</v>
      </c>
      <c r="J1270" s="67">
        <v>0.17325017325020001</v>
      </c>
      <c r="K1270"/>
      <c r="L1270"/>
      <c r="M1270"/>
      <c r="N1270"/>
      <c r="O1270" s="67">
        <v>0.17325017325020001</v>
      </c>
      <c r="P1270"/>
      <c r="Q1270"/>
      <c r="R1270"/>
      <c r="S1270"/>
      <c r="T1270" s="56">
        <v>403.2</v>
      </c>
      <c r="V1270" s="35">
        <v>40404</v>
      </c>
      <c r="W1270" s="57">
        <v>9.996534996535E-3</v>
      </c>
      <c r="X1270"/>
    </row>
    <row r="1271" spans="1:24" x14ac:dyDescent="0.2">
      <c r="A1271" s="14" t="s">
        <v>453</v>
      </c>
      <c r="B1271" s="14" t="s">
        <v>443</v>
      </c>
      <c r="C1271" s="35" t="s">
        <v>167</v>
      </c>
      <c r="D1271" s="35">
        <v>5</v>
      </c>
      <c r="E1271" s="35">
        <v>22</v>
      </c>
      <c r="F1271">
        <v>65660.633000000002</v>
      </c>
      <c r="G1271">
        <f>F1271-Dashboard!$B$5</f>
        <v>65521.840375</v>
      </c>
      <c r="H1271">
        <f>2^(LOG(G1271/Dashboard!$C$5,2)/LOG(Dashboard!$D$5/Dashboard!$C$5,2))-1</f>
        <v>1.8322094588465068</v>
      </c>
      <c r="I1271" s="66" t="s">
        <v>68</v>
      </c>
      <c r="J1271" s="67">
        <v>0.17325017325020001</v>
      </c>
      <c r="K1271"/>
      <c r="L1271"/>
      <c r="M1271"/>
      <c r="N1271"/>
      <c r="O1271" s="67">
        <v>0.17325017325020001</v>
      </c>
      <c r="P1271"/>
      <c r="Q1271"/>
      <c r="R1271"/>
      <c r="S1271"/>
      <c r="T1271" s="56">
        <v>403.2</v>
      </c>
      <c r="V1271" s="35">
        <v>40404</v>
      </c>
      <c r="W1271" s="57">
        <v>9.996534996535E-3</v>
      </c>
      <c r="X1271"/>
    </row>
    <row r="1272" spans="1:24" x14ac:dyDescent="0.2">
      <c r="A1272" s="14" t="s">
        <v>453</v>
      </c>
      <c r="B1272" s="14" t="s">
        <v>443</v>
      </c>
      <c r="C1272" s="35" t="s">
        <v>168</v>
      </c>
      <c r="D1272" s="35">
        <v>5</v>
      </c>
      <c r="E1272" s="35">
        <v>23</v>
      </c>
      <c r="F1272">
        <v>1750.1969999999999</v>
      </c>
      <c r="G1272">
        <f>F1272-Dashboard!$B$5</f>
        <v>1611.4043749999998</v>
      </c>
      <c r="H1272">
        <f>2^(LOG(G1272/Dashboard!$C$5,2)/LOG(Dashboard!$D$5/Dashboard!$C$5,2))-1</f>
        <v>-0.96839953761114828</v>
      </c>
      <c r="I1272" t="s">
        <v>71</v>
      </c>
      <c r="J1272"/>
      <c r="K1272"/>
      <c r="L1272"/>
      <c r="M1272"/>
      <c r="N1272" s="65">
        <v>0.17325017325020001</v>
      </c>
      <c r="O1272" s="67">
        <v>0.17325017325020001</v>
      </c>
      <c r="P1272"/>
      <c r="Q1272"/>
      <c r="R1272"/>
      <c r="S1272" s="68">
        <v>0.17325017325020001</v>
      </c>
      <c r="T1272" s="56">
        <v>402</v>
      </c>
      <c r="V1272" s="35">
        <v>40404</v>
      </c>
      <c r="W1272" s="57">
        <v>1.0001485001485001E-2</v>
      </c>
      <c r="X1272"/>
    </row>
    <row r="1273" spans="1:24" x14ac:dyDescent="0.2">
      <c r="A1273" s="14" t="s">
        <v>453</v>
      </c>
      <c r="B1273" s="14" t="s">
        <v>443</v>
      </c>
      <c r="C1273" s="35" t="s">
        <v>169</v>
      </c>
      <c r="D1273" s="35">
        <v>5</v>
      </c>
      <c r="E1273" s="35">
        <v>24</v>
      </c>
      <c r="F1273">
        <v>2571.19</v>
      </c>
      <c r="G1273">
        <f>F1273-Dashboard!$B$5</f>
        <v>2432.397375</v>
      </c>
      <c r="H1273">
        <f>2^(LOG(G1273/Dashboard!$C$5,2)/LOG(Dashboard!$D$5/Dashboard!$C$5,2))-1</f>
        <v>-0.94792021408290017</v>
      </c>
      <c r="I1273" t="s">
        <v>71</v>
      </c>
      <c r="J1273"/>
      <c r="K1273"/>
      <c r="L1273"/>
      <c r="M1273"/>
      <c r="N1273" s="65">
        <v>0.17325017325020001</v>
      </c>
      <c r="O1273" s="67">
        <v>0.17325017325020001</v>
      </c>
      <c r="P1273"/>
      <c r="Q1273"/>
      <c r="R1273"/>
      <c r="S1273" s="68">
        <v>0.17325017325020001</v>
      </c>
      <c r="T1273" s="56">
        <v>402</v>
      </c>
      <c r="V1273" s="35">
        <v>40404</v>
      </c>
      <c r="W1273" s="57">
        <v>1.0001485001485001E-2</v>
      </c>
      <c r="X1273"/>
    </row>
    <row r="1274" spans="1:24" x14ac:dyDescent="0.2">
      <c r="A1274" s="14" t="s">
        <v>453</v>
      </c>
      <c r="B1274" s="14" t="s">
        <v>443</v>
      </c>
      <c r="C1274" s="35" t="s">
        <v>170</v>
      </c>
      <c r="D1274" s="35">
        <v>6</v>
      </c>
      <c r="E1274" s="35">
        <v>1</v>
      </c>
      <c r="F1274">
        <v>249.35599999999999</v>
      </c>
      <c r="G1274">
        <f>F1274-Dashboard!$B$5</f>
        <v>110.56337500000001</v>
      </c>
      <c r="H1274">
        <f>2^(LOG(G1274/Dashboard!$C$5,2)/LOG(Dashboard!$D$5/Dashboard!$C$5,2))-1</f>
        <v>-0.99877567392512323</v>
      </c>
      <c r="I1274" t="s">
        <v>445</v>
      </c>
      <c r="J1274"/>
      <c r="K1274"/>
      <c r="L1274"/>
      <c r="M1274"/>
      <c r="N1274"/>
      <c r="O1274"/>
      <c r="P1274"/>
      <c r="Q1274"/>
      <c r="R1274"/>
      <c r="S1274"/>
      <c r="X1274"/>
    </row>
    <row r="1275" spans="1:24" x14ac:dyDescent="0.2">
      <c r="A1275" s="14" t="s">
        <v>453</v>
      </c>
      <c r="B1275" s="14" t="s">
        <v>443</v>
      </c>
      <c r="C1275" s="35" t="s">
        <v>171</v>
      </c>
      <c r="D1275" s="35">
        <v>6</v>
      </c>
      <c r="E1275" s="35">
        <v>2</v>
      </c>
      <c r="F1275">
        <v>60438.266000000003</v>
      </c>
      <c r="G1275">
        <f>F1275-Dashboard!$B$5</f>
        <v>60299.473375000001</v>
      </c>
      <c r="H1275">
        <f>2^(LOG(G1275/Dashboard!$C$5,2)/LOG(Dashboard!$D$5/Dashboard!$C$5,2))-1</f>
        <v>1.5606973610951353</v>
      </c>
      <c r="I1275" s="54" t="s">
        <v>43</v>
      </c>
      <c r="J1275" s="55">
        <v>0.51975051975050002</v>
      </c>
      <c r="K1275" s="55">
        <v>0.51975051975050002</v>
      </c>
      <c r="L1275"/>
      <c r="M1275"/>
      <c r="N1275"/>
      <c r="O1275"/>
      <c r="P1275"/>
      <c r="Q1275"/>
      <c r="R1275"/>
      <c r="S1275"/>
      <c r="T1275" s="56">
        <v>403.6</v>
      </c>
      <c r="V1275" s="35">
        <v>40404</v>
      </c>
      <c r="W1275" s="57">
        <v>9.9995049995050007E-3</v>
      </c>
      <c r="X1275"/>
    </row>
    <row r="1276" spans="1:24" x14ac:dyDescent="0.2">
      <c r="A1276" s="14" t="s">
        <v>453</v>
      </c>
      <c r="B1276" s="14" t="s">
        <v>443</v>
      </c>
      <c r="C1276" s="35" t="s">
        <v>172</v>
      </c>
      <c r="D1276" s="35">
        <v>6</v>
      </c>
      <c r="E1276" s="35">
        <v>3</v>
      </c>
      <c r="F1276">
        <v>75460.797000000006</v>
      </c>
      <c r="G1276">
        <f>F1276-Dashboard!$B$5</f>
        <v>75322.004375000004</v>
      </c>
      <c r="H1276">
        <f>2^(LOG(G1276/Dashboard!$C$5,2)/LOG(Dashboard!$D$5/Dashboard!$C$5,2))-1</f>
        <v>2.3540835902131017</v>
      </c>
      <c r="I1276" s="54" t="s">
        <v>43</v>
      </c>
      <c r="J1276" s="55">
        <v>0.51975051975050002</v>
      </c>
      <c r="K1276" s="55">
        <v>0.51975051975050002</v>
      </c>
      <c r="L1276"/>
      <c r="M1276"/>
      <c r="N1276"/>
      <c r="O1276"/>
      <c r="P1276"/>
      <c r="Q1276"/>
      <c r="R1276"/>
      <c r="S1276"/>
      <c r="T1276" s="56">
        <v>403.6</v>
      </c>
      <c r="V1276" s="35">
        <v>40404</v>
      </c>
      <c r="W1276" s="57">
        <v>9.9995049995050007E-3</v>
      </c>
      <c r="X1276"/>
    </row>
    <row r="1277" spans="1:24" x14ac:dyDescent="0.2">
      <c r="A1277" s="14" t="s">
        <v>453</v>
      </c>
      <c r="B1277" s="14" t="s">
        <v>443</v>
      </c>
      <c r="C1277" s="35" t="s">
        <v>173</v>
      </c>
      <c r="D1277" s="35">
        <v>6</v>
      </c>
      <c r="E1277" s="35">
        <v>4</v>
      </c>
      <c r="F1277">
        <v>60840.531000000003</v>
      </c>
      <c r="G1277">
        <f>F1277-Dashboard!$B$5</f>
        <v>60701.738375000001</v>
      </c>
      <c r="H1277">
        <f>2^(LOG(G1277/Dashboard!$C$5,2)/LOG(Dashboard!$D$5/Dashboard!$C$5,2))-1</f>
        <v>1.5814386715280069</v>
      </c>
      <c r="I1277" s="54" t="s">
        <v>43</v>
      </c>
      <c r="J1277" s="55">
        <v>0.51975051975050002</v>
      </c>
      <c r="K1277" s="55">
        <v>0.51975051975050002</v>
      </c>
      <c r="L1277"/>
      <c r="M1277"/>
      <c r="N1277"/>
      <c r="O1277"/>
      <c r="P1277"/>
      <c r="Q1277"/>
      <c r="R1277"/>
      <c r="S1277"/>
      <c r="T1277" s="56">
        <v>403.6</v>
      </c>
      <c r="V1277" s="35">
        <v>40404</v>
      </c>
      <c r="W1277" s="57">
        <v>9.9995049995050007E-3</v>
      </c>
      <c r="X1277"/>
    </row>
    <row r="1278" spans="1:24" x14ac:dyDescent="0.2">
      <c r="A1278" s="14" t="s">
        <v>453</v>
      </c>
      <c r="B1278" s="14" t="s">
        <v>443</v>
      </c>
      <c r="C1278" s="35" t="s">
        <v>174</v>
      </c>
      <c r="D1278" s="35">
        <v>6</v>
      </c>
      <c r="E1278" s="35">
        <v>5</v>
      </c>
      <c r="F1278">
        <v>53696.241999999998</v>
      </c>
      <c r="G1278">
        <f>F1278-Dashboard!$B$5</f>
        <v>53557.449374999997</v>
      </c>
      <c r="H1278">
        <f>2^(LOG(G1278/Dashboard!$C$5,2)/LOG(Dashboard!$D$5/Dashboard!$C$5,2))-1</f>
        <v>1.217586892631251</v>
      </c>
      <c r="I1278" s="58" t="s">
        <v>47</v>
      </c>
      <c r="J1278" s="59">
        <v>0.21939310785669999</v>
      </c>
      <c r="K1278"/>
      <c r="L1278" s="59">
        <v>0.21939310785669999</v>
      </c>
      <c r="M1278"/>
      <c r="N1278"/>
      <c r="O1278"/>
      <c r="P1278"/>
      <c r="Q1278"/>
      <c r="R1278"/>
      <c r="S1278"/>
      <c r="T1278" s="56">
        <v>430.8</v>
      </c>
      <c r="U1278" s="56">
        <v>2686.88</v>
      </c>
      <c r="V1278" s="35">
        <v>43118.947957930002</v>
      </c>
      <c r="W1278" s="57">
        <v>9.9909673218443792E-3</v>
      </c>
      <c r="X1278"/>
    </row>
    <row r="1279" spans="1:24" x14ac:dyDescent="0.2">
      <c r="A1279" s="14" t="s">
        <v>453</v>
      </c>
      <c r="B1279" s="14" t="s">
        <v>443</v>
      </c>
      <c r="C1279" s="35" t="s">
        <v>175</v>
      </c>
      <c r="D1279" s="35">
        <v>6</v>
      </c>
      <c r="E1279" s="35">
        <v>6</v>
      </c>
      <c r="F1279">
        <v>59534.936999999998</v>
      </c>
      <c r="G1279">
        <f>F1279-Dashboard!$B$5</f>
        <v>59396.144374999996</v>
      </c>
      <c r="H1279">
        <f>2^(LOG(G1279/Dashboard!$C$5,2)/LOG(Dashboard!$D$5/Dashboard!$C$5,2))-1</f>
        <v>1.5142282518091257</v>
      </c>
      <c r="I1279" s="58" t="s">
        <v>47</v>
      </c>
      <c r="J1279" s="59">
        <v>0.21939310785669999</v>
      </c>
      <c r="K1279"/>
      <c r="L1279" s="59">
        <v>0.21939310785669999</v>
      </c>
      <c r="M1279"/>
      <c r="N1279"/>
      <c r="O1279"/>
      <c r="P1279"/>
      <c r="Q1279"/>
      <c r="R1279"/>
      <c r="S1279"/>
      <c r="T1279" s="56">
        <v>430.8</v>
      </c>
      <c r="U1279" s="56">
        <v>2686.88</v>
      </c>
      <c r="V1279" s="35">
        <v>43118.947957930002</v>
      </c>
      <c r="W1279" s="57">
        <v>9.9909673218443792E-3</v>
      </c>
      <c r="X1279"/>
    </row>
    <row r="1280" spans="1:24" x14ac:dyDescent="0.2">
      <c r="A1280" s="14" t="s">
        <v>453</v>
      </c>
      <c r="B1280" s="14" t="s">
        <v>443</v>
      </c>
      <c r="C1280" s="35" t="s">
        <v>176</v>
      </c>
      <c r="D1280" s="35">
        <v>6</v>
      </c>
      <c r="E1280" s="35">
        <v>7</v>
      </c>
      <c r="F1280">
        <v>43811.391000000003</v>
      </c>
      <c r="G1280">
        <f>F1280-Dashboard!$B$5</f>
        <v>43672.598375000001</v>
      </c>
      <c r="H1280">
        <f>2^(LOG(G1280/Dashboard!$C$5,2)/LOG(Dashboard!$D$5/Dashboard!$C$5,2))-1</f>
        <v>0.73128448910049659</v>
      </c>
      <c r="I1280" s="58" t="s">
        <v>47</v>
      </c>
      <c r="J1280" s="59">
        <v>0.21939310785669999</v>
      </c>
      <c r="K1280"/>
      <c r="L1280" s="59">
        <v>0.21939310785669999</v>
      </c>
      <c r="M1280"/>
      <c r="N1280"/>
      <c r="O1280"/>
      <c r="P1280"/>
      <c r="Q1280"/>
      <c r="R1280"/>
      <c r="S1280"/>
      <c r="T1280" s="56">
        <v>430.8</v>
      </c>
      <c r="U1280" s="56">
        <v>2686.88</v>
      </c>
      <c r="V1280" s="35">
        <v>43118.947957930002</v>
      </c>
      <c r="W1280" s="57">
        <v>9.9909673218443792E-3</v>
      </c>
      <c r="X1280"/>
    </row>
    <row r="1281" spans="1:24" x14ac:dyDescent="0.2">
      <c r="A1281" s="14" t="s">
        <v>453</v>
      </c>
      <c r="B1281" s="14" t="s">
        <v>443</v>
      </c>
      <c r="C1281" s="35" t="s">
        <v>177</v>
      </c>
      <c r="D1281" s="35">
        <v>6</v>
      </c>
      <c r="E1281" s="35">
        <v>8</v>
      </c>
      <c r="F1281">
        <v>42454.046999999999</v>
      </c>
      <c r="G1281">
        <f>F1281-Dashboard!$B$5</f>
        <v>42315.254374999997</v>
      </c>
      <c r="H1281">
        <f>2^(LOG(G1281/Dashboard!$C$5,2)/LOG(Dashboard!$D$5/Dashboard!$C$5,2))-1</f>
        <v>0.66621666801235735</v>
      </c>
      <c r="I1281" s="60" t="s">
        <v>51</v>
      </c>
      <c r="J1281" s="61">
        <v>6.9300069300070001E-3</v>
      </c>
      <c r="K1281"/>
      <c r="L1281"/>
      <c r="M1281" s="61">
        <v>6.9300069300070001E-3</v>
      </c>
      <c r="N1281"/>
      <c r="O1281"/>
      <c r="P1281"/>
      <c r="Q1281"/>
      <c r="R1281"/>
      <c r="S1281"/>
      <c r="T1281" s="56">
        <v>404</v>
      </c>
      <c r="V1281" s="35">
        <v>40404</v>
      </c>
      <c r="W1281" s="57">
        <v>1.0002475002475E-2</v>
      </c>
      <c r="X1281"/>
    </row>
    <row r="1282" spans="1:24" x14ac:dyDescent="0.2">
      <c r="A1282" s="14" t="s">
        <v>453</v>
      </c>
      <c r="B1282" s="14" t="s">
        <v>443</v>
      </c>
      <c r="C1282" s="35" t="s">
        <v>178</v>
      </c>
      <c r="D1282" s="35">
        <v>6</v>
      </c>
      <c r="E1282" s="35">
        <v>9</v>
      </c>
      <c r="F1282">
        <v>37603.366999999998</v>
      </c>
      <c r="G1282">
        <f>F1282-Dashboard!$B$5</f>
        <v>37464.574374999997</v>
      </c>
      <c r="H1282">
        <f>2^(LOG(G1282/Dashboard!$C$5,2)/LOG(Dashboard!$D$5/Dashboard!$C$5,2))-1</f>
        <v>0.43739604444145419</v>
      </c>
      <c r="I1282" s="60" t="s">
        <v>51</v>
      </c>
      <c r="J1282" s="61">
        <v>6.9300069300070001E-3</v>
      </c>
      <c r="K1282"/>
      <c r="L1282"/>
      <c r="M1282" s="61">
        <v>6.9300069300070001E-3</v>
      </c>
      <c r="N1282"/>
      <c r="O1282"/>
      <c r="P1282"/>
      <c r="Q1282"/>
      <c r="R1282"/>
      <c r="S1282"/>
      <c r="T1282" s="56">
        <v>404</v>
      </c>
      <c r="V1282" s="35">
        <v>40404</v>
      </c>
      <c r="W1282" s="57">
        <v>1.0002475002475E-2</v>
      </c>
      <c r="X1282"/>
    </row>
    <row r="1283" spans="1:24" x14ac:dyDescent="0.2">
      <c r="A1283" s="14" t="s">
        <v>453</v>
      </c>
      <c r="B1283" s="14" t="s">
        <v>443</v>
      </c>
      <c r="C1283" s="35" t="s">
        <v>179</v>
      </c>
      <c r="D1283" s="35">
        <v>6</v>
      </c>
      <c r="E1283" s="35">
        <v>10</v>
      </c>
      <c r="F1283">
        <v>41529.546999999999</v>
      </c>
      <c r="G1283">
        <f>F1283-Dashboard!$B$5</f>
        <v>41390.754374999997</v>
      </c>
      <c r="H1283">
        <f>2^(LOG(G1283/Dashboard!$C$5,2)/LOG(Dashboard!$D$5/Dashboard!$C$5,2))-1</f>
        <v>0.62215171960879556</v>
      </c>
      <c r="I1283" s="60" t="s">
        <v>51</v>
      </c>
      <c r="J1283" s="61">
        <v>6.9300069300070001E-3</v>
      </c>
      <c r="K1283"/>
      <c r="L1283"/>
      <c r="M1283" s="61">
        <v>6.9300069300070001E-3</v>
      </c>
      <c r="N1283"/>
      <c r="O1283"/>
      <c r="P1283"/>
      <c r="Q1283"/>
      <c r="R1283"/>
      <c r="S1283"/>
      <c r="T1283" s="56">
        <v>404</v>
      </c>
      <c r="V1283" s="35">
        <v>40404</v>
      </c>
      <c r="W1283" s="57">
        <v>1.0002475002475E-2</v>
      </c>
      <c r="X1283"/>
    </row>
    <row r="1284" spans="1:24" x14ac:dyDescent="0.2">
      <c r="A1284" s="14" t="s">
        <v>453</v>
      </c>
      <c r="B1284" s="14" t="s">
        <v>443</v>
      </c>
      <c r="C1284" s="35" t="s">
        <v>180</v>
      </c>
      <c r="D1284" s="35">
        <v>6</v>
      </c>
      <c r="E1284" s="35">
        <v>11</v>
      </c>
      <c r="F1284">
        <v>52141.296999999999</v>
      </c>
      <c r="G1284">
        <f>F1284-Dashboard!$B$5</f>
        <v>52002.504374999997</v>
      </c>
      <c r="H1284">
        <f>2^(LOG(G1284/Dashboard!$C$5,2)/LOG(Dashboard!$D$5/Dashboard!$C$5,2))-1</f>
        <v>1.1397134517620016</v>
      </c>
      <c r="I1284" t="s">
        <v>55</v>
      </c>
      <c r="J1284"/>
      <c r="K1284" s="55">
        <v>0.54018458045600004</v>
      </c>
      <c r="L1284" s="59">
        <v>0.2195967750984</v>
      </c>
      <c r="M1284"/>
      <c r="N1284"/>
      <c r="O1284"/>
      <c r="P1284"/>
      <c r="Q1284"/>
      <c r="R1284"/>
      <c r="S1284"/>
      <c r="T1284" s="56">
        <v>425.2</v>
      </c>
      <c r="U1284" s="56">
        <v>2151.52</v>
      </c>
      <c r="V1284" s="35">
        <v>42578.038752200002</v>
      </c>
      <c r="W1284" s="57">
        <v>9.9971725442137196E-3</v>
      </c>
      <c r="X1284"/>
    </row>
    <row r="1285" spans="1:24" x14ac:dyDescent="0.2">
      <c r="A1285" s="14" t="s">
        <v>453</v>
      </c>
      <c r="B1285" s="14" t="s">
        <v>443</v>
      </c>
      <c r="C1285" s="35" t="s">
        <v>181</v>
      </c>
      <c r="D1285" s="35">
        <v>6</v>
      </c>
      <c r="E1285" s="35">
        <v>12</v>
      </c>
      <c r="F1285">
        <v>46551.957000000002</v>
      </c>
      <c r="G1285">
        <f>F1285-Dashboard!$B$5</f>
        <v>46413.164375</v>
      </c>
      <c r="H1285">
        <f>2^(LOG(G1285/Dashboard!$C$5,2)/LOG(Dashboard!$D$5/Dashboard!$C$5,2))-1</f>
        <v>0.863969315187892</v>
      </c>
      <c r="I1285" t="s">
        <v>55</v>
      </c>
      <c r="J1285"/>
      <c r="K1285" s="55">
        <v>0.54018458045600004</v>
      </c>
      <c r="L1285" s="59">
        <v>0.2195967750984</v>
      </c>
      <c r="M1285"/>
      <c r="N1285"/>
      <c r="O1285"/>
      <c r="P1285"/>
      <c r="Q1285"/>
      <c r="R1285"/>
      <c r="S1285"/>
      <c r="T1285" s="56">
        <v>425.2</v>
      </c>
      <c r="U1285" s="56">
        <v>2151.52</v>
      </c>
      <c r="V1285" s="35">
        <v>42578.038752200002</v>
      </c>
      <c r="W1285" s="57">
        <v>9.9971725442137196E-3</v>
      </c>
      <c r="X1285"/>
    </row>
    <row r="1286" spans="1:24" x14ac:dyDescent="0.2">
      <c r="A1286" s="14" t="s">
        <v>453</v>
      </c>
      <c r="B1286" s="14" t="s">
        <v>443</v>
      </c>
      <c r="C1286" s="35" t="s">
        <v>182</v>
      </c>
      <c r="D1286" s="35">
        <v>6</v>
      </c>
      <c r="E1286" s="35">
        <v>13</v>
      </c>
      <c r="F1286">
        <v>30049.759999999998</v>
      </c>
      <c r="G1286">
        <f>F1286-Dashboard!$B$5</f>
        <v>29910.967375</v>
      </c>
      <c r="H1286">
        <f>2^(LOG(G1286/Dashboard!$C$5,2)/LOG(Dashboard!$D$5/Dashboard!$C$5,2))-1</f>
        <v>9.3771730364127448E-2</v>
      </c>
      <c r="I1286" t="s">
        <v>55</v>
      </c>
      <c r="J1286"/>
      <c r="K1286" s="55">
        <v>0.51975051975050002</v>
      </c>
      <c r="L1286"/>
      <c r="M1286" s="61">
        <v>6.9300069300070001E-3</v>
      </c>
      <c r="N1286"/>
      <c r="O1286"/>
      <c r="P1286"/>
      <c r="Q1286"/>
      <c r="R1286"/>
      <c r="S1286"/>
      <c r="T1286" s="56">
        <v>403.6</v>
      </c>
      <c r="V1286" s="35">
        <v>40404</v>
      </c>
      <c r="W1286" s="57">
        <v>1.0002970002969999E-2</v>
      </c>
      <c r="X1286"/>
    </row>
    <row r="1287" spans="1:24" x14ac:dyDescent="0.2">
      <c r="A1287" s="14" t="s">
        <v>453</v>
      </c>
      <c r="B1287" s="14" t="s">
        <v>443</v>
      </c>
      <c r="C1287" s="35" t="s">
        <v>183</v>
      </c>
      <c r="D1287" s="35">
        <v>6</v>
      </c>
      <c r="E1287" s="35">
        <v>14</v>
      </c>
      <c r="F1287">
        <v>38417.300999999999</v>
      </c>
      <c r="G1287">
        <f>F1287-Dashboard!$B$5</f>
        <v>38278.508374999998</v>
      </c>
      <c r="H1287">
        <f>2^(LOG(G1287/Dashboard!$C$5,2)/LOG(Dashboard!$D$5/Dashboard!$C$5,2))-1</f>
        <v>0.47537256432862462</v>
      </c>
      <c r="I1287" t="s">
        <v>55</v>
      </c>
      <c r="J1287"/>
      <c r="K1287" s="55">
        <v>0.51975051975050002</v>
      </c>
      <c r="L1287"/>
      <c r="M1287" s="61">
        <v>6.9300069300070001E-3</v>
      </c>
      <c r="N1287"/>
      <c r="O1287"/>
      <c r="P1287"/>
      <c r="Q1287"/>
      <c r="R1287"/>
      <c r="S1287"/>
      <c r="T1287" s="56">
        <v>403.6</v>
      </c>
      <c r="V1287" s="35">
        <v>40404</v>
      </c>
      <c r="W1287" s="57">
        <v>1.0002970002969999E-2</v>
      </c>
      <c r="X1287"/>
    </row>
    <row r="1288" spans="1:24" x14ac:dyDescent="0.2">
      <c r="A1288" s="14" t="s">
        <v>453</v>
      </c>
      <c r="B1288" s="14" t="s">
        <v>443</v>
      </c>
      <c r="C1288" s="35" t="s">
        <v>184</v>
      </c>
      <c r="D1288" s="35">
        <v>6</v>
      </c>
      <c r="E1288" s="35">
        <v>15</v>
      </c>
      <c r="F1288">
        <v>524.58900000000006</v>
      </c>
      <c r="G1288">
        <f>F1288-Dashboard!$B$5</f>
        <v>385.79637500000007</v>
      </c>
      <c r="H1288">
        <f>2^(LOG(G1288/Dashboard!$C$5,2)/LOG(Dashboard!$D$5/Dashboard!$C$5,2))-1</f>
        <v>-0.9944228041985026</v>
      </c>
      <c r="I1288" s="62" t="s">
        <v>60</v>
      </c>
      <c r="J1288" s="63">
        <v>9.9990099990099992</v>
      </c>
      <c r="K1288"/>
      <c r="L1288"/>
      <c r="M1288"/>
      <c r="N1288"/>
      <c r="O1288"/>
      <c r="P1288"/>
      <c r="Q1288"/>
      <c r="R1288" s="63">
        <v>9.9990099990099992</v>
      </c>
      <c r="S1288"/>
      <c r="T1288" s="56">
        <v>363.6</v>
      </c>
      <c r="V1288" s="35">
        <v>40404</v>
      </c>
      <c r="W1288" s="57">
        <v>9.9990099990099994E-3</v>
      </c>
      <c r="X1288"/>
    </row>
    <row r="1289" spans="1:24" x14ac:dyDescent="0.2">
      <c r="A1289" s="14" t="s">
        <v>453</v>
      </c>
      <c r="B1289" s="14" t="s">
        <v>443</v>
      </c>
      <c r="C1289" s="35" t="s">
        <v>185</v>
      </c>
      <c r="D1289" s="35">
        <v>6</v>
      </c>
      <c r="E1289" s="35">
        <v>16</v>
      </c>
      <c r="F1289">
        <v>76764.031000000003</v>
      </c>
      <c r="G1289">
        <f>F1289-Dashboard!$B$5</f>
        <v>76625.238375000001</v>
      </c>
      <c r="H1289">
        <f>2^(LOG(G1289/Dashboard!$C$5,2)/LOG(Dashboard!$D$5/Dashboard!$C$5,2))-1</f>
        <v>2.4246247106853729</v>
      </c>
      <c r="I1289" s="14" t="s">
        <v>447</v>
      </c>
      <c r="J1289"/>
      <c r="K1289"/>
      <c r="L1289"/>
      <c r="M1289"/>
      <c r="N1289"/>
      <c r="O1289"/>
      <c r="P1289"/>
      <c r="Q1289"/>
      <c r="R1289"/>
      <c r="S1289"/>
      <c r="T1289" s="56">
        <v>430.8</v>
      </c>
      <c r="U1289" s="56">
        <v>2688</v>
      </c>
      <c r="V1289" s="35">
        <v>43118.879999999997</v>
      </c>
      <c r="W1289" s="57">
        <v>9.9909830682058508E-3</v>
      </c>
      <c r="X1289"/>
    </row>
    <row r="1290" spans="1:24" x14ac:dyDescent="0.2">
      <c r="A1290" s="14" t="s">
        <v>453</v>
      </c>
      <c r="B1290" s="14" t="s">
        <v>443</v>
      </c>
      <c r="C1290" s="35" t="s">
        <v>186</v>
      </c>
      <c r="D1290" s="35">
        <v>6</v>
      </c>
      <c r="E1290" s="35">
        <v>17</v>
      </c>
      <c r="F1290">
        <v>61981.453000000001</v>
      </c>
      <c r="G1290">
        <f>F1290-Dashboard!$B$5</f>
        <v>61842.660374999999</v>
      </c>
      <c r="H1290">
        <f>2^(LOG(G1290/Dashboard!$C$5,2)/LOG(Dashboard!$D$5/Dashboard!$C$5,2))-1</f>
        <v>1.6404252180013952</v>
      </c>
      <c r="I1290" t="s">
        <v>446</v>
      </c>
      <c r="J1290"/>
      <c r="K1290"/>
      <c r="L1290"/>
      <c r="M1290"/>
      <c r="N1290"/>
      <c r="O1290"/>
      <c r="P1290"/>
      <c r="Q1290"/>
      <c r="R1290"/>
      <c r="S1290"/>
      <c r="T1290" s="56">
        <v>404</v>
      </c>
      <c r="V1290" s="35">
        <v>40404</v>
      </c>
      <c r="W1290" s="57">
        <v>9.9990099990099994E-3</v>
      </c>
      <c r="X1290"/>
    </row>
    <row r="1291" spans="1:24" x14ac:dyDescent="0.2">
      <c r="A1291" s="14" t="s">
        <v>453</v>
      </c>
      <c r="B1291" s="14" t="s">
        <v>443</v>
      </c>
      <c r="C1291" s="35" t="s">
        <v>187</v>
      </c>
      <c r="D1291" s="35">
        <v>6</v>
      </c>
      <c r="E1291" s="35">
        <v>18</v>
      </c>
      <c r="F1291">
        <v>46182.629000000001</v>
      </c>
      <c r="G1291">
        <f>F1291-Dashboard!$B$5</f>
        <v>46043.836374999999</v>
      </c>
      <c r="H1291">
        <f>2^(LOG(G1291/Dashboard!$C$5,2)/LOG(Dashboard!$D$5/Dashboard!$C$5,2))-1</f>
        <v>0.84598842607066427</v>
      </c>
      <c r="I1291" t="s">
        <v>446</v>
      </c>
      <c r="J1291"/>
      <c r="K1291"/>
      <c r="L1291"/>
      <c r="M1291"/>
      <c r="N1291"/>
      <c r="O1291"/>
      <c r="P1291"/>
      <c r="Q1291"/>
      <c r="R1291"/>
      <c r="S1291"/>
      <c r="T1291" s="56">
        <v>404</v>
      </c>
      <c r="V1291" s="35">
        <v>40404</v>
      </c>
      <c r="W1291" s="57">
        <v>9.9990099990099994E-3</v>
      </c>
      <c r="X1291"/>
    </row>
    <row r="1292" spans="1:24" x14ac:dyDescent="0.2">
      <c r="A1292" s="14" t="s">
        <v>453</v>
      </c>
      <c r="B1292" s="14" t="s">
        <v>443</v>
      </c>
      <c r="C1292" s="35" t="s">
        <v>188</v>
      </c>
      <c r="D1292" s="35">
        <v>6</v>
      </c>
      <c r="E1292" s="35">
        <v>19</v>
      </c>
      <c r="F1292">
        <v>54943.023000000001</v>
      </c>
      <c r="G1292">
        <f>F1292-Dashboard!$B$5</f>
        <v>54804.230374999999</v>
      </c>
      <c r="H1292">
        <f>2^(LOG(G1292/Dashboard!$C$5,2)/LOG(Dashboard!$D$5/Dashboard!$C$5,2))-1</f>
        <v>1.280377145984652</v>
      </c>
      <c r="I1292" s="64" t="s">
        <v>65</v>
      </c>
      <c r="J1292" s="65">
        <v>5.4450054450050002E-2</v>
      </c>
      <c r="K1292"/>
      <c r="L1292"/>
      <c r="M1292"/>
      <c r="N1292" s="65">
        <v>5.4450054450050002E-2</v>
      </c>
      <c r="O1292"/>
      <c r="P1292"/>
      <c r="Q1292"/>
      <c r="R1292"/>
      <c r="S1292"/>
      <c r="T1292" s="56">
        <v>403.6</v>
      </c>
      <c r="V1292" s="35">
        <v>40404</v>
      </c>
      <c r="W1292" s="57">
        <v>9.9945549945550001E-3</v>
      </c>
      <c r="X1292"/>
    </row>
    <row r="1293" spans="1:24" x14ac:dyDescent="0.2">
      <c r="A1293" s="14" t="s">
        <v>453</v>
      </c>
      <c r="B1293" s="14" t="s">
        <v>443</v>
      </c>
      <c r="C1293" s="35" t="s">
        <v>189</v>
      </c>
      <c r="D1293" s="35">
        <v>6</v>
      </c>
      <c r="E1293" s="35">
        <v>20</v>
      </c>
      <c r="F1293">
        <v>47177.699000000001</v>
      </c>
      <c r="G1293">
        <f>F1293-Dashboard!$B$5</f>
        <v>47038.906374999999</v>
      </c>
      <c r="H1293">
        <f>2^(LOG(G1293/Dashboard!$C$5,2)/LOG(Dashboard!$D$5/Dashboard!$C$5,2))-1</f>
        <v>0.89450344709315832</v>
      </c>
      <c r="I1293" s="64" t="s">
        <v>65</v>
      </c>
      <c r="J1293" s="65">
        <v>5.4450054450050002E-2</v>
      </c>
      <c r="K1293"/>
      <c r="L1293"/>
      <c r="M1293"/>
      <c r="N1293" s="65">
        <v>5.4450054450050002E-2</v>
      </c>
      <c r="O1293"/>
      <c r="P1293"/>
      <c r="Q1293"/>
      <c r="R1293"/>
      <c r="S1293"/>
      <c r="T1293" s="56">
        <v>403.6</v>
      </c>
      <c r="V1293" s="35">
        <v>40404</v>
      </c>
      <c r="W1293" s="57">
        <v>9.9945549945550001E-3</v>
      </c>
      <c r="X1293"/>
    </row>
    <row r="1294" spans="1:24" x14ac:dyDescent="0.2">
      <c r="A1294" s="14" t="s">
        <v>453</v>
      </c>
      <c r="B1294" s="14" t="s">
        <v>443</v>
      </c>
      <c r="C1294" s="35" t="s">
        <v>190</v>
      </c>
      <c r="D1294" s="35">
        <v>6</v>
      </c>
      <c r="E1294" s="35">
        <v>21</v>
      </c>
      <c r="F1294">
        <v>58551.629000000001</v>
      </c>
      <c r="G1294">
        <f>F1294-Dashboard!$B$5</f>
        <v>58412.836374999999</v>
      </c>
      <c r="H1294">
        <f>2^(LOG(G1294/Dashboard!$C$5,2)/LOG(Dashboard!$D$5/Dashboard!$C$5,2))-1</f>
        <v>1.46381600849833</v>
      </c>
      <c r="I1294" s="66" t="s">
        <v>68</v>
      </c>
      <c r="J1294" s="67">
        <v>5.4450054450050002E-2</v>
      </c>
      <c r="K1294"/>
      <c r="L1294"/>
      <c r="M1294"/>
      <c r="N1294"/>
      <c r="O1294" s="67">
        <v>5.4450054450050002E-2</v>
      </c>
      <c r="P1294"/>
      <c r="Q1294"/>
      <c r="R1294"/>
      <c r="S1294"/>
      <c r="T1294" s="56">
        <v>403.6</v>
      </c>
      <c r="V1294" s="35">
        <v>40404</v>
      </c>
      <c r="W1294" s="57">
        <v>9.9945549945550001E-3</v>
      </c>
      <c r="X1294"/>
    </row>
    <row r="1295" spans="1:24" x14ac:dyDescent="0.2">
      <c r="A1295" s="14" t="s">
        <v>453</v>
      </c>
      <c r="B1295" s="14" t="s">
        <v>443</v>
      </c>
      <c r="C1295" s="35" t="s">
        <v>191</v>
      </c>
      <c r="D1295" s="35">
        <v>6</v>
      </c>
      <c r="E1295" s="35">
        <v>22</v>
      </c>
      <c r="F1295">
        <v>63696.362999999998</v>
      </c>
      <c r="G1295">
        <f>F1295-Dashboard!$B$5</f>
        <v>63557.570374999996</v>
      </c>
      <c r="H1295">
        <f>2^(LOG(G1295/Dashboard!$C$5,2)/LOG(Dashboard!$D$5/Dashboard!$C$5,2))-1</f>
        <v>1.7295238923782241</v>
      </c>
      <c r="I1295" s="66" t="s">
        <v>68</v>
      </c>
      <c r="J1295" s="67">
        <v>5.4450054450050002E-2</v>
      </c>
      <c r="K1295"/>
      <c r="L1295"/>
      <c r="M1295"/>
      <c r="N1295"/>
      <c r="O1295" s="67">
        <v>5.4450054450050002E-2</v>
      </c>
      <c r="P1295"/>
      <c r="Q1295"/>
      <c r="R1295"/>
      <c r="S1295"/>
      <c r="T1295" s="56">
        <v>403.6</v>
      </c>
      <c r="V1295" s="35">
        <v>40404</v>
      </c>
      <c r="W1295" s="57">
        <v>9.9945549945550001E-3</v>
      </c>
      <c r="X1295"/>
    </row>
    <row r="1296" spans="1:24" x14ac:dyDescent="0.2">
      <c r="A1296" s="14" t="s">
        <v>453</v>
      </c>
      <c r="B1296" s="14" t="s">
        <v>443</v>
      </c>
      <c r="C1296" s="35" t="s">
        <v>192</v>
      </c>
      <c r="D1296" s="35">
        <v>6</v>
      </c>
      <c r="E1296" s="35">
        <v>23</v>
      </c>
      <c r="F1296">
        <v>1649.0429999999999</v>
      </c>
      <c r="G1296">
        <f>F1296-Dashboard!$B$5</f>
        <v>1510.2503749999998</v>
      </c>
      <c r="H1296">
        <f>2^(LOG(G1296/Dashboard!$C$5,2)/LOG(Dashboard!$D$5/Dashboard!$C$5,2))-1</f>
        <v>-0.97078996647277416</v>
      </c>
      <c r="I1296" t="s">
        <v>71</v>
      </c>
      <c r="J1296"/>
      <c r="K1296"/>
      <c r="L1296"/>
      <c r="M1296"/>
      <c r="N1296" s="65">
        <v>0.17325017325020001</v>
      </c>
      <c r="O1296" s="67">
        <v>0.17325017325020001</v>
      </c>
      <c r="P1296"/>
      <c r="Q1296"/>
      <c r="R1296"/>
      <c r="S1296" s="68">
        <v>5.4450054450050002E-2</v>
      </c>
      <c r="T1296" s="56">
        <v>402.4</v>
      </c>
      <c r="V1296" s="35">
        <v>40404</v>
      </c>
      <c r="W1296" s="57">
        <v>9.9995049995050007E-3</v>
      </c>
      <c r="X1296"/>
    </row>
    <row r="1297" spans="1:24" x14ac:dyDescent="0.2">
      <c r="A1297" s="14" t="s">
        <v>453</v>
      </c>
      <c r="B1297" s="14" t="s">
        <v>443</v>
      </c>
      <c r="C1297" s="35" t="s">
        <v>193</v>
      </c>
      <c r="D1297" s="35">
        <v>6</v>
      </c>
      <c r="E1297" s="35">
        <v>24</v>
      </c>
      <c r="F1297">
        <v>1157.3889999999999</v>
      </c>
      <c r="G1297">
        <f>F1297-Dashboard!$B$5</f>
        <v>1018.5963749999999</v>
      </c>
      <c r="H1297">
        <f>2^(LOG(G1297/Dashboard!$C$5,2)/LOG(Dashboard!$D$5/Dashboard!$C$5,2))-1</f>
        <v>-0.98188661281964362</v>
      </c>
      <c r="I1297" t="s">
        <v>71</v>
      </c>
      <c r="J1297"/>
      <c r="K1297"/>
      <c r="L1297"/>
      <c r="M1297"/>
      <c r="N1297" s="65">
        <v>0.17325017325020001</v>
      </c>
      <c r="O1297" s="67">
        <v>0.17325017325020001</v>
      </c>
      <c r="P1297"/>
      <c r="Q1297"/>
      <c r="R1297"/>
      <c r="S1297" s="68">
        <v>5.4450054450050002E-2</v>
      </c>
      <c r="T1297" s="56">
        <v>402.4</v>
      </c>
      <c r="V1297" s="35">
        <v>40404</v>
      </c>
      <c r="W1297" s="57">
        <v>9.9995049995050007E-3</v>
      </c>
      <c r="X1297"/>
    </row>
    <row r="1298" spans="1:24" x14ac:dyDescent="0.2">
      <c r="A1298" s="14" t="s">
        <v>453</v>
      </c>
      <c r="B1298" s="14" t="s">
        <v>443</v>
      </c>
      <c r="C1298" s="35" t="s">
        <v>194</v>
      </c>
      <c r="D1298" s="35">
        <v>7</v>
      </c>
      <c r="E1298" s="35">
        <v>1</v>
      </c>
      <c r="F1298">
        <v>195.251</v>
      </c>
      <c r="G1298">
        <f>F1298-Dashboard!$B$5</f>
        <v>56.458375000000018</v>
      </c>
      <c r="H1298">
        <f>2^(LOG(G1298/Dashboard!$C$5,2)/LOG(Dashboard!$D$5/Dashboard!$C$5,2))-1</f>
        <v>-0.99945830679080128</v>
      </c>
      <c r="I1298" t="s">
        <v>445</v>
      </c>
      <c r="J1298"/>
      <c r="K1298"/>
      <c r="L1298"/>
      <c r="M1298"/>
      <c r="N1298"/>
      <c r="O1298"/>
      <c r="P1298"/>
      <c r="Q1298"/>
      <c r="R1298"/>
      <c r="S1298"/>
      <c r="X1298"/>
    </row>
    <row r="1299" spans="1:24" x14ac:dyDescent="0.2">
      <c r="A1299" s="14" t="s">
        <v>453</v>
      </c>
      <c r="B1299" s="14" t="s">
        <v>443</v>
      </c>
      <c r="C1299" s="35" t="s">
        <v>195</v>
      </c>
      <c r="D1299" s="35">
        <v>7</v>
      </c>
      <c r="E1299" s="35">
        <v>2</v>
      </c>
      <c r="F1299">
        <v>35556.766000000003</v>
      </c>
      <c r="G1299">
        <f>F1299-Dashboard!$B$5</f>
        <v>35417.973375000001</v>
      </c>
      <c r="H1299">
        <f>2^(LOG(G1299/Dashboard!$C$5,2)/LOG(Dashboard!$D$5/Dashboard!$C$5,2))-1</f>
        <v>0.3426884949264204</v>
      </c>
      <c r="I1299" s="54" t="s">
        <v>43</v>
      </c>
      <c r="J1299" s="55">
        <v>0.1237501237501</v>
      </c>
      <c r="K1299" s="55">
        <v>0.1237501237501</v>
      </c>
      <c r="L1299"/>
      <c r="M1299"/>
      <c r="N1299"/>
      <c r="O1299"/>
      <c r="P1299"/>
      <c r="Q1299"/>
      <c r="R1299"/>
      <c r="S1299"/>
      <c r="T1299" s="56">
        <v>404</v>
      </c>
      <c r="V1299" s="35">
        <v>40404</v>
      </c>
      <c r="W1299" s="57">
        <v>1.0001485001485001E-2</v>
      </c>
      <c r="X1299"/>
    </row>
    <row r="1300" spans="1:24" x14ac:dyDescent="0.2">
      <c r="A1300" s="14" t="s">
        <v>453</v>
      </c>
      <c r="B1300" s="14" t="s">
        <v>443</v>
      </c>
      <c r="C1300" s="35" t="s">
        <v>196</v>
      </c>
      <c r="D1300" s="35">
        <v>7</v>
      </c>
      <c r="E1300" s="35">
        <v>3</v>
      </c>
      <c r="F1300">
        <v>49621.858999999997</v>
      </c>
      <c r="G1300">
        <f>F1300-Dashboard!$B$5</f>
        <v>49483.066374999995</v>
      </c>
      <c r="H1300">
        <f>2^(LOG(G1300/Dashboard!$C$5,2)/LOG(Dashboard!$D$5/Dashboard!$C$5,2))-1</f>
        <v>1.0145934652798614</v>
      </c>
      <c r="I1300" s="54" t="s">
        <v>43</v>
      </c>
      <c r="J1300" s="55">
        <v>0.1237501237501</v>
      </c>
      <c r="K1300" s="55">
        <v>0.1237501237501</v>
      </c>
      <c r="L1300"/>
      <c r="M1300"/>
      <c r="N1300"/>
      <c r="O1300"/>
      <c r="P1300"/>
      <c r="Q1300"/>
      <c r="R1300"/>
      <c r="S1300"/>
      <c r="T1300" s="56">
        <v>404</v>
      </c>
      <c r="V1300" s="35">
        <v>40404</v>
      </c>
      <c r="W1300" s="57">
        <v>1.0001485001485001E-2</v>
      </c>
      <c r="X1300"/>
    </row>
    <row r="1301" spans="1:24" x14ac:dyDescent="0.2">
      <c r="A1301" s="14" t="s">
        <v>453</v>
      </c>
      <c r="B1301" s="14" t="s">
        <v>443</v>
      </c>
      <c r="C1301" s="35" t="s">
        <v>197</v>
      </c>
      <c r="D1301" s="35">
        <v>7</v>
      </c>
      <c r="E1301" s="35">
        <v>4</v>
      </c>
      <c r="F1301">
        <v>55199.438000000002</v>
      </c>
      <c r="G1301">
        <f>F1301-Dashboard!$B$5</f>
        <v>55060.645375</v>
      </c>
      <c r="H1301">
        <f>2^(LOG(G1301/Dashboard!$C$5,2)/LOG(Dashboard!$D$5/Dashboard!$C$5,2))-1</f>
        <v>1.2933287416439634</v>
      </c>
      <c r="I1301" s="54" t="s">
        <v>43</v>
      </c>
      <c r="J1301" s="55">
        <v>0.1237501237501</v>
      </c>
      <c r="K1301" s="55">
        <v>0.1237501237501</v>
      </c>
      <c r="L1301"/>
      <c r="M1301"/>
      <c r="N1301"/>
      <c r="O1301"/>
      <c r="P1301"/>
      <c r="Q1301"/>
      <c r="R1301"/>
      <c r="S1301"/>
      <c r="T1301" s="56">
        <v>404</v>
      </c>
      <c r="V1301" s="35">
        <v>40404</v>
      </c>
      <c r="W1301" s="57">
        <v>1.0001485001485001E-2</v>
      </c>
      <c r="X1301"/>
    </row>
    <row r="1302" spans="1:24" x14ac:dyDescent="0.2">
      <c r="A1302" s="14" t="s">
        <v>453</v>
      </c>
      <c r="B1302" s="14" t="s">
        <v>443</v>
      </c>
      <c r="C1302" s="35" t="s">
        <v>198</v>
      </c>
      <c r="D1302" s="35">
        <v>7</v>
      </c>
      <c r="E1302" s="35">
        <v>5</v>
      </c>
      <c r="F1302">
        <v>63856.328000000001</v>
      </c>
      <c r="G1302">
        <f>F1302-Dashboard!$B$5</f>
        <v>63717.535374999999</v>
      </c>
      <c r="H1302">
        <f>2^(LOG(G1302/Dashboard!$C$5,2)/LOG(Dashboard!$D$5/Dashboard!$C$5,2))-1</f>
        <v>1.7378613171236728</v>
      </c>
      <c r="I1302" s="58" t="s">
        <v>47</v>
      </c>
      <c r="J1302" s="59">
        <v>4.5919544635519997E-2</v>
      </c>
      <c r="K1302"/>
      <c r="L1302" s="59">
        <v>4.5919544635519997E-2</v>
      </c>
      <c r="M1302"/>
      <c r="N1302"/>
      <c r="O1302"/>
      <c r="P1302"/>
      <c r="Q1302"/>
      <c r="R1302"/>
      <c r="S1302"/>
      <c r="T1302" s="56">
        <v>430.8</v>
      </c>
      <c r="U1302" s="56">
        <v>2688</v>
      </c>
      <c r="V1302" s="35">
        <v>43118.894486340003</v>
      </c>
      <c r="W1302" s="57">
        <v>9.9909797116078895E-3</v>
      </c>
      <c r="X1302"/>
    </row>
    <row r="1303" spans="1:24" x14ac:dyDescent="0.2">
      <c r="A1303" s="14" t="s">
        <v>453</v>
      </c>
      <c r="B1303" s="14" t="s">
        <v>443</v>
      </c>
      <c r="C1303" s="35" t="s">
        <v>199</v>
      </c>
      <c r="D1303" s="35">
        <v>7</v>
      </c>
      <c r="E1303" s="35">
        <v>6</v>
      </c>
      <c r="F1303">
        <v>50261.714999999997</v>
      </c>
      <c r="G1303">
        <f>F1303-Dashboard!$B$5</f>
        <v>50122.922374999995</v>
      </c>
      <c r="H1303">
        <f>2^(LOG(G1303/Dashboard!$C$5,2)/LOG(Dashboard!$D$5/Dashboard!$C$5,2))-1</f>
        <v>1.0462439550948823</v>
      </c>
      <c r="I1303" s="58" t="s">
        <v>47</v>
      </c>
      <c r="J1303" s="59">
        <v>4.5919544635519997E-2</v>
      </c>
      <c r="K1303"/>
      <c r="L1303" s="59">
        <v>4.5919544635519997E-2</v>
      </c>
      <c r="M1303"/>
      <c r="N1303"/>
      <c r="O1303"/>
      <c r="P1303"/>
      <c r="Q1303"/>
      <c r="R1303"/>
      <c r="S1303"/>
      <c r="T1303" s="56">
        <v>430.8</v>
      </c>
      <c r="U1303" s="56">
        <v>2688</v>
      </c>
      <c r="V1303" s="35">
        <v>43118.894486340003</v>
      </c>
      <c r="W1303" s="57">
        <v>9.9909797116078895E-3</v>
      </c>
      <c r="X1303"/>
    </row>
    <row r="1304" spans="1:24" x14ac:dyDescent="0.2">
      <c r="A1304" s="14" t="s">
        <v>453</v>
      </c>
      <c r="B1304" s="14" t="s">
        <v>443</v>
      </c>
      <c r="C1304" s="35" t="s">
        <v>200</v>
      </c>
      <c r="D1304" s="35">
        <v>7</v>
      </c>
      <c r="E1304" s="35">
        <v>7</v>
      </c>
      <c r="F1304">
        <v>53035.214999999997</v>
      </c>
      <c r="G1304">
        <f>F1304-Dashboard!$B$5</f>
        <v>52896.422374999995</v>
      </c>
      <c r="H1304">
        <f>2^(LOG(G1304/Dashboard!$C$5,2)/LOG(Dashboard!$D$5/Dashboard!$C$5,2))-1</f>
        <v>1.1844221303985258</v>
      </c>
      <c r="I1304" s="58" t="s">
        <v>47</v>
      </c>
      <c r="J1304" s="59">
        <v>4.5919544635519997E-2</v>
      </c>
      <c r="K1304"/>
      <c r="L1304" s="59">
        <v>4.5919544635519997E-2</v>
      </c>
      <c r="M1304"/>
      <c r="N1304"/>
      <c r="O1304"/>
      <c r="P1304"/>
      <c r="Q1304"/>
      <c r="R1304"/>
      <c r="S1304"/>
      <c r="T1304" s="56">
        <v>430.8</v>
      </c>
      <c r="U1304" s="56">
        <v>2688</v>
      </c>
      <c r="V1304" s="35">
        <v>43118.894486340003</v>
      </c>
      <c r="W1304" s="57">
        <v>9.9909797116078895E-3</v>
      </c>
      <c r="X1304"/>
    </row>
    <row r="1305" spans="1:24" x14ac:dyDescent="0.2">
      <c r="A1305" s="14" t="s">
        <v>453</v>
      </c>
      <c r="B1305" s="14" t="s">
        <v>443</v>
      </c>
      <c r="C1305" s="35" t="s">
        <v>201</v>
      </c>
      <c r="D1305" s="35">
        <v>7</v>
      </c>
      <c r="E1305" s="35">
        <v>8</v>
      </c>
      <c r="F1305">
        <v>36977.625</v>
      </c>
      <c r="G1305">
        <f>F1305-Dashboard!$B$5</f>
        <v>36838.832374999998</v>
      </c>
      <c r="H1305">
        <f>2^(LOG(G1305/Dashboard!$C$5,2)/LOG(Dashboard!$D$5/Dashboard!$C$5,2))-1</f>
        <v>0.40831941489934476</v>
      </c>
      <c r="I1305" s="60" t="s">
        <v>51</v>
      </c>
      <c r="J1305" s="61">
        <v>1.980001980002E-3</v>
      </c>
      <c r="K1305"/>
      <c r="L1305"/>
      <c r="M1305" s="61">
        <v>1.980001980002E-3</v>
      </c>
      <c r="N1305"/>
      <c r="O1305"/>
      <c r="P1305"/>
      <c r="Q1305"/>
      <c r="R1305"/>
      <c r="S1305"/>
      <c r="T1305" s="56">
        <v>404</v>
      </c>
      <c r="V1305" s="35">
        <v>40404</v>
      </c>
      <c r="W1305" s="57">
        <v>0.01</v>
      </c>
      <c r="X1305"/>
    </row>
    <row r="1306" spans="1:24" x14ac:dyDescent="0.2">
      <c r="A1306" s="14" t="s">
        <v>453</v>
      </c>
      <c r="B1306" s="14" t="s">
        <v>443</v>
      </c>
      <c r="C1306" s="35" t="s">
        <v>202</v>
      </c>
      <c r="D1306" s="35">
        <v>7</v>
      </c>
      <c r="E1306" s="35">
        <v>9</v>
      </c>
      <c r="F1306">
        <v>44479.476999999999</v>
      </c>
      <c r="G1306">
        <f>F1306-Dashboard!$B$5</f>
        <v>44340.684374999997</v>
      </c>
      <c r="H1306">
        <f>2^(LOG(G1306/Dashboard!$C$5,2)/LOG(Dashboard!$D$5/Dashboard!$C$5,2))-1</f>
        <v>0.76347054864348762</v>
      </c>
      <c r="I1306" s="60" t="s">
        <v>51</v>
      </c>
      <c r="J1306" s="61">
        <v>1.980001980002E-3</v>
      </c>
      <c r="K1306"/>
      <c r="L1306"/>
      <c r="M1306" s="61">
        <v>1.980001980002E-3</v>
      </c>
      <c r="N1306"/>
      <c r="O1306"/>
      <c r="P1306"/>
      <c r="Q1306"/>
      <c r="R1306"/>
      <c r="S1306"/>
      <c r="T1306" s="56">
        <v>404</v>
      </c>
      <c r="V1306" s="35">
        <v>40404</v>
      </c>
      <c r="W1306" s="57">
        <v>0.01</v>
      </c>
      <c r="X1306"/>
    </row>
    <row r="1307" spans="1:24" x14ac:dyDescent="0.2">
      <c r="A1307" s="14" t="s">
        <v>453</v>
      </c>
      <c r="B1307" s="14" t="s">
        <v>443</v>
      </c>
      <c r="C1307" s="35" t="s">
        <v>203</v>
      </c>
      <c r="D1307" s="35">
        <v>7</v>
      </c>
      <c r="E1307" s="35">
        <v>10</v>
      </c>
      <c r="F1307">
        <v>38506.695</v>
      </c>
      <c r="G1307">
        <f>F1307-Dashboard!$B$5</f>
        <v>38367.902374999998</v>
      </c>
      <c r="H1307">
        <f>2^(LOG(G1307/Dashboard!$C$5,2)/LOG(Dashboard!$D$5/Dashboard!$C$5,2))-1</f>
        <v>0.4795540827785143</v>
      </c>
      <c r="I1307" s="60" t="s">
        <v>51</v>
      </c>
      <c r="J1307" s="61">
        <v>1.980001980002E-3</v>
      </c>
      <c r="K1307"/>
      <c r="L1307"/>
      <c r="M1307" s="61">
        <v>1.980001980002E-3</v>
      </c>
      <c r="N1307"/>
      <c r="O1307"/>
      <c r="P1307"/>
      <c r="Q1307"/>
      <c r="R1307"/>
      <c r="S1307"/>
      <c r="T1307" s="56">
        <v>404</v>
      </c>
      <c r="V1307" s="35">
        <v>40404</v>
      </c>
      <c r="W1307" s="57">
        <v>0.01</v>
      </c>
      <c r="X1307"/>
    </row>
    <row r="1308" spans="1:24" x14ac:dyDescent="0.2">
      <c r="A1308" s="14" t="s">
        <v>453</v>
      </c>
      <c r="B1308" s="14" t="s">
        <v>443</v>
      </c>
      <c r="C1308" s="35" t="s">
        <v>204</v>
      </c>
      <c r="D1308" s="35">
        <v>7</v>
      </c>
      <c r="E1308" s="35">
        <v>11</v>
      </c>
      <c r="F1308">
        <v>55587.586000000003</v>
      </c>
      <c r="G1308">
        <f>F1308-Dashboard!$B$5</f>
        <v>55448.793375000001</v>
      </c>
      <c r="H1308">
        <f>2^(LOG(G1308/Dashboard!$C$5,2)/LOG(Dashboard!$D$5/Dashboard!$C$5,2))-1</f>
        <v>1.3129586841549958</v>
      </c>
      <c r="I1308" t="s">
        <v>55</v>
      </c>
      <c r="J1308"/>
      <c r="K1308" s="55">
        <v>0.11743155243389999</v>
      </c>
      <c r="L1308" s="59">
        <v>4.6502894763820003E-2</v>
      </c>
      <c r="M1308"/>
      <c r="N1308"/>
      <c r="O1308"/>
      <c r="P1308"/>
      <c r="Q1308"/>
      <c r="R1308"/>
      <c r="S1308"/>
      <c r="T1308" s="56">
        <v>425.6</v>
      </c>
      <c r="U1308" s="56">
        <v>2152.08</v>
      </c>
      <c r="V1308" s="35">
        <v>42577.994554019999</v>
      </c>
      <c r="W1308" s="57">
        <v>9.9981223742204792E-3</v>
      </c>
      <c r="X1308"/>
    </row>
    <row r="1309" spans="1:24" x14ac:dyDescent="0.2">
      <c r="A1309" s="14" t="s">
        <v>453</v>
      </c>
      <c r="B1309" s="14" t="s">
        <v>443</v>
      </c>
      <c r="C1309" s="35" t="s">
        <v>205</v>
      </c>
      <c r="D1309" s="35">
        <v>7</v>
      </c>
      <c r="E1309" s="35">
        <v>12</v>
      </c>
      <c r="F1309">
        <v>39285.343999999997</v>
      </c>
      <c r="G1309">
        <f>F1309-Dashboard!$B$5</f>
        <v>39146.551374999995</v>
      </c>
      <c r="H1309">
        <f>2^(LOG(G1309/Dashboard!$C$5,2)/LOG(Dashboard!$D$5/Dashboard!$C$5,2))-1</f>
        <v>0.5160638804719766</v>
      </c>
      <c r="I1309" t="s">
        <v>55</v>
      </c>
      <c r="J1309"/>
      <c r="K1309" s="55">
        <v>0.11743155243389999</v>
      </c>
      <c r="L1309" s="59">
        <v>4.6502894763820003E-2</v>
      </c>
      <c r="M1309"/>
      <c r="N1309"/>
      <c r="O1309"/>
      <c r="P1309"/>
      <c r="Q1309"/>
      <c r="R1309"/>
      <c r="S1309"/>
      <c r="T1309" s="56">
        <v>425.6</v>
      </c>
      <c r="U1309" s="56">
        <v>2152.08</v>
      </c>
      <c r="V1309" s="35">
        <v>42577.994554019999</v>
      </c>
      <c r="W1309" s="57">
        <v>9.9981223742204792E-3</v>
      </c>
      <c r="X1309"/>
    </row>
    <row r="1310" spans="1:24" x14ac:dyDescent="0.2">
      <c r="A1310" s="14" t="s">
        <v>453</v>
      </c>
      <c r="B1310" s="14" t="s">
        <v>443</v>
      </c>
      <c r="C1310" s="35" t="s">
        <v>206</v>
      </c>
      <c r="D1310" s="35">
        <v>7</v>
      </c>
      <c r="E1310" s="35">
        <v>13</v>
      </c>
      <c r="F1310">
        <v>52807.031000000003</v>
      </c>
      <c r="G1310">
        <f>F1310-Dashboard!$B$5</f>
        <v>52668.238375000001</v>
      </c>
      <c r="H1310">
        <f>2^(LOG(G1310/Dashboard!$C$5,2)/LOG(Dashboard!$D$5/Dashboard!$C$5,2))-1</f>
        <v>1.1729942356720522</v>
      </c>
      <c r="I1310" t="s">
        <v>55</v>
      </c>
      <c r="J1310"/>
      <c r="K1310" s="55">
        <v>0.1237501237501</v>
      </c>
      <c r="L1310"/>
      <c r="M1310" s="61">
        <v>1.980001980002E-3</v>
      </c>
      <c r="N1310"/>
      <c r="O1310"/>
      <c r="P1310"/>
      <c r="Q1310"/>
      <c r="R1310"/>
      <c r="S1310"/>
      <c r="T1310" s="56">
        <v>404</v>
      </c>
      <c r="V1310" s="35">
        <v>40404</v>
      </c>
      <c r="W1310" s="57">
        <v>1.0002475002475E-2</v>
      </c>
      <c r="X1310"/>
    </row>
    <row r="1311" spans="1:24" x14ac:dyDescent="0.2">
      <c r="A1311" s="14" t="s">
        <v>453</v>
      </c>
      <c r="B1311" s="14" t="s">
        <v>443</v>
      </c>
      <c r="C1311" s="35" t="s">
        <v>207</v>
      </c>
      <c r="D1311" s="35">
        <v>7</v>
      </c>
      <c r="E1311" s="35">
        <v>14</v>
      </c>
      <c r="F1311">
        <v>42437.582000000002</v>
      </c>
      <c r="G1311">
        <f>F1311-Dashboard!$B$5</f>
        <v>42298.789375</v>
      </c>
      <c r="H1311">
        <f>2^(LOG(G1311/Dashboard!$C$5,2)/LOG(Dashboard!$D$5/Dashboard!$C$5,2))-1</f>
        <v>0.66543007680743749</v>
      </c>
      <c r="I1311" t="s">
        <v>55</v>
      </c>
      <c r="J1311"/>
      <c r="K1311" s="55">
        <v>0.1237501237501</v>
      </c>
      <c r="L1311"/>
      <c r="M1311" s="61">
        <v>1.980001980002E-3</v>
      </c>
      <c r="N1311"/>
      <c r="O1311"/>
      <c r="P1311"/>
      <c r="Q1311"/>
      <c r="R1311"/>
      <c r="S1311"/>
      <c r="T1311" s="56">
        <v>404</v>
      </c>
      <c r="V1311" s="35">
        <v>40404</v>
      </c>
      <c r="W1311" s="57">
        <v>1.0002475002475E-2</v>
      </c>
      <c r="X1311"/>
    </row>
    <row r="1312" spans="1:24" x14ac:dyDescent="0.2">
      <c r="A1312" s="14" t="s">
        <v>453</v>
      </c>
      <c r="B1312" s="14" t="s">
        <v>443</v>
      </c>
      <c r="C1312" s="35" t="s">
        <v>208</v>
      </c>
      <c r="D1312" s="35">
        <v>7</v>
      </c>
      <c r="E1312" s="35">
        <v>15</v>
      </c>
      <c r="F1312">
        <v>366.97699999999998</v>
      </c>
      <c r="G1312">
        <f>F1312-Dashboard!$B$5</f>
        <v>228.18437499999999</v>
      </c>
      <c r="H1312">
        <f>2^(LOG(G1312/Dashboard!$C$5,2)/LOG(Dashboard!$D$5/Dashboard!$C$5,2))-1</f>
        <v>-0.99705086843060176</v>
      </c>
      <c r="I1312" s="62" t="s">
        <v>60</v>
      </c>
      <c r="J1312" s="63">
        <v>9.9990099990099992</v>
      </c>
      <c r="K1312"/>
      <c r="L1312"/>
      <c r="M1312"/>
      <c r="N1312"/>
      <c r="O1312"/>
      <c r="P1312"/>
      <c r="Q1312"/>
      <c r="R1312" s="63">
        <v>9.9990099990099992</v>
      </c>
      <c r="S1312"/>
      <c r="T1312" s="56">
        <v>363.6</v>
      </c>
      <c r="V1312" s="35">
        <v>40404</v>
      </c>
      <c r="W1312" s="57">
        <v>9.9990099990099994E-3</v>
      </c>
      <c r="X1312"/>
    </row>
    <row r="1313" spans="1:24" x14ac:dyDescent="0.2">
      <c r="A1313" s="14" t="s">
        <v>453</v>
      </c>
      <c r="B1313" s="14" t="s">
        <v>443</v>
      </c>
      <c r="C1313" s="35" t="s">
        <v>209</v>
      </c>
      <c r="D1313" s="35">
        <v>7</v>
      </c>
      <c r="E1313" s="35">
        <v>16</v>
      </c>
      <c r="F1313">
        <v>49873.565999999999</v>
      </c>
      <c r="G1313">
        <f>F1313-Dashboard!$B$5</f>
        <v>49734.773374999997</v>
      </c>
      <c r="H1313">
        <f>2^(LOG(G1313/Dashboard!$C$5,2)/LOG(Dashboard!$D$5/Dashboard!$C$5,2))-1</f>
        <v>1.0270338039424125</v>
      </c>
      <c r="I1313" s="14" t="s">
        <v>447</v>
      </c>
      <c r="J1313"/>
      <c r="K1313"/>
      <c r="L1313"/>
      <c r="M1313"/>
      <c r="N1313"/>
      <c r="O1313"/>
      <c r="P1313"/>
      <c r="Q1313"/>
      <c r="R1313"/>
      <c r="S1313"/>
      <c r="T1313" s="56">
        <v>430.8</v>
      </c>
      <c r="U1313" s="56">
        <v>2688</v>
      </c>
      <c r="V1313" s="35">
        <v>43118.879999999997</v>
      </c>
      <c r="W1313" s="57">
        <v>9.9909830682058508E-3</v>
      </c>
      <c r="X1313"/>
    </row>
    <row r="1314" spans="1:24" x14ac:dyDescent="0.2">
      <c r="A1314" s="14" t="s">
        <v>453</v>
      </c>
      <c r="B1314" s="14" t="s">
        <v>443</v>
      </c>
      <c r="C1314" s="35" t="s">
        <v>210</v>
      </c>
      <c r="D1314" s="35">
        <v>7</v>
      </c>
      <c r="E1314" s="35">
        <v>17</v>
      </c>
      <c r="F1314">
        <v>65912.335999999996</v>
      </c>
      <c r="G1314">
        <f>F1314-Dashboard!$B$5</f>
        <v>65773.543374999994</v>
      </c>
      <c r="H1314">
        <f>2^(LOG(G1314/Dashboard!$C$5,2)/LOG(Dashboard!$D$5/Dashboard!$C$5,2))-1</f>
        <v>1.8454156096150758</v>
      </c>
      <c r="I1314" t="s">
        <v>446</v>
      </c>
      <c r="J1314"/>
      <c r="K1314"/>
      <c r="L1314"/>
      <c r="M1314"/>
      <c r="N1314"/>
      <c r="O1314"/>
      <c r="P1314"/>
      <c r="Q1314"/>
      <c r="R1314"/>
      <c r="S1314"/>
      <c r="T1314" s="56">
        <v>404</v>
      </c>
      <c r="V1314" s="35">
        <v>40404</v>
      </c>
      <c r="W1314" s="57">
        <v>9.9990099990099994E-3</v>
      </c>
      <c r="X1314"/>
    </row>
    <row r="1315" spans="1:24" x14ac:dyDescent="0.2">
      <c r="A1315" s="14" t="s">
        <v>453</v>
      </c>
      <c r="B1315" s="14" t="s">
        <v>443</v>
      </c>
      <c r="C1315" s="35" t="s">
        <v>211</v>
      </c>
      <c r="D1315" s="35">
        <v>7</v>
      </c>
      <c r="E1315" s="35">
        <v>18</v>
      </c>
      <c r="F1315">
        <v>38424.358999999997</v>
      </c>
      <c r="G1315">
        <f>F1315-Dashboard!$B$5</f>
        <v>38285.566374999995</v>
      </c>
      <c r="H1315">
        <f>2^(LOG(G1315/Dashboard!$C$5,2)/LOG(Dashboard!$D$5/Dashboard!$C$5,2))-1</f>
        <v>0.47570263561734216</v>
      </c>
      <c r="I1315" t="s">
        <v>446</v>
      </c>
      <c r="J1315"/>
      <c r="K1315"/>
      <c r="L1315"/>
      <c r="M1315"/>
      <c r="N1315"/>
      <c r="O1315"/>
      <c r="P1315"/>
      <c r="Q1315"/>
      <c r="R1315"/>
      <c r="S1315"/>
      <c r="T1315" s="56">
        <v>404</v>
      </c>
      <c r="V1315" s="35">
        <v>40404</v>
      </c>
      <c r="W1315" s="57">
        <v>9.9990099990099994E-3</v>
      </c>
      <c r="X1315"/>
    </row>
    <row r="1316" spans="1:24" x14ac:dyDescent="0.2">
      <c r="A1316" s="14" t="s">
        <v>453</v>
      </c>
      <c r="B1316" s="14" t="s">
        <v>443</v>
      </c>
      <c r="C1316" s="35" t="s">
        <v>212</v>
      </c>
      <c r="D1316" s="35">
        <v>7</v>
      </c>
      <c r="E1316" s="35">
        <v>19</v>
      </c>
      <c r="F1316">
        <v>64263.292999999998</v>
      </c>
      <c r="G1316">
        <f>F1316-Dashboard!$B$5</f>
        <v>64124.500374999996</v>
      </c>
      <c r="H1316">
        <f>2^(LOG(G1316/Dashboard!$C$5,2)/LOG(Dashboard!$D$5/Dashboard!$C$5,2))-1</f>
        <v>1.7590925709026908</v>
      </c>
      <c r="I1316" s="64" t="s">
        <v>65</v>
      </c>
      <c r="J1316" s="65">
        <v>1.485001485001E-2</v>
      </c>
      <c r="K1316"/>
      <c r="L1316"/>
      <c r="M1316"/>
      <c r="N1316" s="65">
        <v>1.485001485001E-2</v>
      </c>
      <c r="O1316"/>
      <c r="P1316"/>
      <c r="Q1316"/>
      <c r="R1316"/>
      <c r="S1316"/>
      <c r="T1316" s="56">
        <v>404</v>
      </c>
      <c r="V1316" s="35">
        <v>40404</v>
      </c>
      <c r="W1316" s="57">
        <v>1.0000495000495E-2</v>
      </c>
      <c r="X1316"/>
    </row>
    <row r="1317" spans="1:24" x14ac:dyDescent="0.2">
      <c r="A1317" s="14" t="s">
        <v>453</v>
      </c>
      <c r="B1317" s="14" t="s">
        <v>443</v>
      </c>
      <c r="C1317" s="35" t="s">
        <v>213</v>
      </c>
      <c r="D1317" s="35">
        <v>7</v>
      </c>
      <c r="E1317" s="35">
        <v>20</v>
      </c>
      <c r="F1317">
        <v>53618.612999999998</v>
      </c>
      <c r="G1317">
        <f>F1317-Dashboard!$B$5</f>
        <v>53479.820374999996</v>
      </c>
      <c r="H1317">
        <f>2^(LOG(G1317/Dashboard!$C$5,2)/LOG(Dashboard!$D$5/Dashboard!$C$5,2))-1</f>
        <v>1.2136875765468522</v>
      </c>
      <c r="I1317" s="64" t="s">
        <v>65</v>
      </c>
      <c r="J1317" s="65">
        <v>1.485001485001E-2</v>
      </c>
      <c r="K1317"/>
      <c r="L1317"/>
      <c r="M1317"/>
      <c r="N1317" s="65">
        <v>1.485001485001E-2</v>
      </c>
      <c r="O1317"/>
      <c r="P1317"/>
      <c r="Q1317"/>
      <c r="R1317"/>
      <c r="S1317"/>
      <c r="T1317" s="56">
        <v>404</v>
      </c>
      <c r="V1317" s="35">
        <v>40404</v>
      </c>
      <c r="W1317" s="57">
        <v>1.0000495000495E-2</v>
      </c>
      <c r="X1317"/>
    </row>
    <row r="1318" spans="1:24" x14ac:dyDescent="0.2">
      <c r="A1318" s="14" t="s">
        <v>453</v>
      </c>
      <c r="B1318" s="14" t="s">
        <v>443</v>
      </c>
      <c r="C1318" s="35" t="s">
        <v>214</v>
      </c>
      <c r="D1318" s="35">
        <v>7</v>
      </c>
      <c r="E1318" s="35">
        <v>21</v>
      </c>
      <c r="F1318">
        <v>58810.394999999997</v>
      </c>
      <c r="G1318">
        <f>F1318-Dashboard!$B$5</f>
        <v>58671.602374999995</v>
      </c>
      <c r="H1318">
        <f>2^(LOG(G1318/Dashboard!$C$5,2)/LOG(Dashboard!$D$5/Dashboard!$C$5,2))-1</f>
        <v>1.4770650040120468</v>
      </c>
      <c r="I1318" s="66" t="s">
        <v>68</v>
      </c>
      <c r="J1318" s="67">
        <v>1.485001485001E-2</v>
      </c>
      <c r="K1318"/>
      <c r="L1318"/>
      <c r="M1318"/>
      <c r="N1318"/>
      <c r="O1318" s="67">
        <v>1.485001485001E-2</v>
      </c>
      <c r="P1318"/>
      <c r="Q1318"/>
      <c r="R1318"/>
      <c r="S1318"/>
      <c r="T1318" s="56">
        <v>404</v>
      </c>
      <c r="V1318" s="35">
        <v>40404</v>
      </c>
      <c r="W1318" s="57">
        <v>1.0000495000495E-2</v>
      </c>
      <c r="X1318"/>
    </row>
    <row r="1319" spans="1:24" x14ac:dyDescent="0.2">
      <c r="A1319" s="14" t="s">
        <v>453</v>
      </c>
      <c r="B1319" s="14" t="s">
        <v>443</v>
      </c>
      <c r="C1319" s="35" t="s">
        <v>215</v>
      </c>
      <c r="D1319" s="35">
        <v>7</v>
      </c>
      <c r="E1319" s="35">
        <v>22</v>
      </c>
      <c r="F1319">
        <v>66785.085999999996</v>
      </c>
      <c r="G1319">
        <f>F1319-Dashboard!$B$5</f>
        <v>66646.293374999994</v>
      </c>
      <c r="H1319">
        <f>2^(LOG(G1319/Dashboard!$C$5,2)/LOG(Dashboard!$D$5/Dashboard!$C$5,2))-1</f>
        <v>1.8912896758494955</v>
      </c>
      <c r="I1319" s="66" t="s">
        <v>68</v>
      </c>
      <c r="J1319" s="67">
        <v>1.485001485001E-2</v>
      </c>
      <c r="K1319"/>
      <c r="L1319"/>
      <c r="M1319"/>
      <c r="N1319"/>
      <c r="O1319" s="67">
        <v>1.485001485001E-2</v>
      </c>
      <c r="P1319"/>
      <c r="Q1319"/>
      <c r="R1319"/>
      <c r="S1319"/>
      <c r="T1319" s="56">
        <v>404</v>
      </c>
      <c r="V1319" s="35">
        <v>40404</v>
      </c>
      <c r="W1319" s="57">
        <v>1.0000495000495E-2</v>
      </c>
      <c r="X1319"/>
    </row>
    <row r="1320" spans="1:24" x14ac:dyDescent="0.2">
      <c r="A1320" s="14" t="s">
        <v>453</v>
      </c>
      <c r="B1320" s="14" t="s">
        <v>443</v>
      </c>
      <c r="C1320" s="35" t="s">
        <v>216</v>
      </c>
      <c r="D1320" s="35">
        <v>7</v>
      </c>
      <c r="E1320" s="35">
        <v>23</v>
      </c>
      <c r="F1320">
        <v>5690.4939999999997</v>
      </c>
      <c r="G1320">
        <f>F1320-Dashboard!$B$5</f>
        <v>5551.7013749999996</v>
      </c>
      <c r="H1320">
        <f>2^(LOG(G1320/Dashboard!$C$5,2)/LOG(Dashboard!$D$5/Dashboard!$C$5,2))-1</f>
        <v>-0.85825480452800496</v>
      </c>
      <c r="I1320" t="s">
        <v>71</v>
      </c>
      <c r="J1320"/>
      <c r="K1320"/>
      <c r="L1320"/>
      <c r="M1320"/>
      <c r="N1320" s="65">
        <v>0.17325017325020001</v>
      </c>
      <c r="O1320" s="67">
        <v>0.17325017325020001</v>
      </c>
      <c r="P1320"/>
      <c r="Q1320"/>
      <c r="R1320"/>
      <c r="S1320" s="68">
        <v>1.485001485001E-2</v>
      </c>
      <c r="T1320" s="56">
        <v>402.4</v>
      </c>
      <c r="V1320" s="35">
        <v>40404</v>
      </c>
      <c r="W1320" s="57">
        <v>9.9955449955449992E-3</v>
      </c>
      <c r="X1320"/>
    </row>
    <row r="1321" spans="1:24" x14ac:dyDescent="0.2">
      <c r="A1321" s="14" t="s">
        <v>453</v>
      </c>
      <c r="B1321" s="14" t="s">
        <v>443</v>
      </c>
      <c r="C1321" s="35" t="s">
        <v>217</v>
      </c>
      <c r="D1321" s="35">
        <v>7</v>
      </c>
      <c r="E1321" s="35">
        <v>24</v>
      </c>
      <c r="F1321">
        <v>4048.5079999999998</v>
      </c>
      <c r="G1321">
        <f>F1321-Dashboard!$B$5</f>
        <v>3909.7153749999998</v>
      </c>
      <c r="H1321">
        <f>2^(LOG(G1321/Dashboard!$C$5,2)/LOG(Dashboard!$D$5/Dashboard!$C$5,2))-1</f>
        <v>-0.90737147841062027</v>
      </c>
      <c r="I1321" t="s">
        <v>71</v>
      </c>
      <c r="J1321"/>
      <c r="K1321"/>
      <c r="L1321"/>
      <c r="M1321"/>
      <c r="N1321" s="65">
        <v>0.17325017325020001</v>
      </c>
      <c r="O1321" s="67">
        <v>0.17325017325020001</v>
      </c>
      <c r="P1321"/>
      <c r="Q1321"/>
      <c r="R1321"/>
      <c r="S1321" s="68">
        <v>1.485001485001E-2</v>
      </c>
      <c r="T1321" s="56">
        <v>402.4</v>
      </c>
      <c r="V1321" s="35">
        <v>40404</v>
      </c>
      <c r="W1321" s="57">
        <v>9.9955449955449992E-3</v>
      </c>
      <c r="X1321"/>
    </row>
    <row r="1322" spans="1:24" x14ac:dyDescent="0.2">
      <c r="A1322" s="14" t="s">
        <v>453</v>
      </c>
      <c r="B1322" s="14" t="s">
        <v>443</v>
      </c>
      <c r="C1322" s="35" t="s">
        <v>218</v>
      </c>
      <c r="D1322" s="35">
        <v>8</v>
      </c>
      <c r="E1322" s="35">
        <v>1</v>
      </c>
      <c r="F1322">
        <v>192.898</v>
      </c>
      <c r="G1322">
        <f>F1322-Dashboard!$B$5</f>
        <v>54.105375000000009</v>
      </c>
      <c r="H1322">
        <f>2^(LOG(G1322/Dashboard!$C$5,2)/LOG(Dashboard!$D$5/Dashboard!$C$5,2))-1</f>
        <v>-0.99948557530491888</v>
      </c>
      <c r="I1322" t="s">
        <v>445</v>
      </c>
      <c r="J1322"/>
      <c r="K1322"/>
      <c r="L1322"/>
      <c r="M1322"/>
      <c r="N1322"/>
      <c r="O1322"/>
      <c r="P1322"/>
      <c r="Q1322"/>
      <c r="R1322"/>
      <c r="S1322"/>
      <c r="X1322"/>
    </row>
    <row r="1323" spans="1:24" x14ac:dyDescent="0.2">
      <c r="A1323" s="14" t="s">
        <v>453</v>
      </c>
      <c r="B1323" s="14" t="s">
        <v>443</v>
      </c>
      <c r="C1323" s="35" t="s">
        <v>219</v>
      </c>
      <c r="D1323" s="35">
        <v>8</v>
      </c>
      <c r="E1323" s="35">
        <v>2</v>
      </c>
      <c r="F1323">
        <v>46660.167999999998</v>
      </c>
      <c r="G1323">
        <f>F1323-Dashboard!$B$5</f>
        <v>46521.375374999996</v>
      </c>
      <c r="H1323">
        <f>2^(LOG(G1323/Dashboard!$C$5,2)/LOG(Dashboard!$D$5/Dashboard!$C$5,2))-1</f>
        <v>0.86924340790303556</v>
      </c>
      <c r="I1323" s="54" t="s">
        <v>43</v>
      </c>
      <c r="J1323" s="55">
        <v>2.475002475002E-2</v>
      </c>
      <c r="K1323" s="55">
        <v>2.475002475002E-2</v>
      </c>
      <c r="L1323"/>
      <c r="M1323"/>
      <c r="N1323"/>
      <c r="O1323"/>
      <c r="P1323"/>
      <c r="Q1323"/>
      <c r="R1323"/>
      <c r="S1323"/>
      <c r="T1323" s="56">
        <v>404</v>
      </c>
      <c r="V1323" s="35">
        <v>40404</v>
      </c>
      <c r="W1323" s="57">
        <v>9.9995049995050007E-3</v>
      </c>
      <c r="X1323"/>
    </row>
    <row r="1324" spans="1:24" x14ac:dyDescent="0.2">
      <c r="A1324" s="14" t="s">
        <v>453</v>
      </c>
      <c r="B1324" s="14" t="s">
        <v>443</v>
      </c>
      <c r="C1324" s="35" t="s">
        <v>220</v>
      </c>
      <c r="D1324" s="35">
        <v>8</v>
      </c>
      <c r="E1324" s="35">
        <v>3</v>
      </c>
      <c r="F1324">
        <v>46533.137000000002</v>
      </c>
      <c r="G1324">
        <f>F1324-Dashboard!$B$5</f>
        <v>46394.344375000001</v>
      </c>
      <c r="H1324">
        <f>2^(LOG(G1324/Dashboard!$C$5,2)/LOG(Dashboard!$D$5/Dashboard!$C$5,2))-1</f>
        <v>0.8630523153220615</v>
      </c>
      <c r="I1324" s="54" t="s">
        <v>43</v>
      </c>
      <c r="J1324" s="55">
        <v>2.475002475002E-2</v>
      </c>
      <c r="K1324" s="55">
        <v>2.475002475002E-2</v>
      </c>
      <c r="L1324"/>
      <c r="M1324"/>
      <c r="N1324"/>
      <c r="O1324"/>
      <c r="P1324"/>
      <c r="Q1324"/>
      <c r="R1324"/>
      <c r="S1324"/>
      <c r="T1324" s="56">
        <v>404</v>
      </c>
      <c r="V1324" s="35">
        <v>40404</v>
      </c>
      <c r="W1324" s="57">
        <v>9.9995049995050007E-3</v>
      </c>
      <c r="X1324"/>
    </row>
    <row r="1325" spans="1:24" x14ac:dyDescent="0.2">
      <c r="A1325" s="14" t="s">
        <v>453</v>
      </c>
      <c r="B1325" s="14" t="s">
        <v>443</v>
      </c>
      <c r="C1325" s="35" t="s">
        <v>221</v>
      </c>
      <c r="D1325" s="35">
        <v>8</v>
      </c>
      <c r="E1325" s="35">
        <v>4</v>
      </c>
      <c r="F1325">
        <v>46782.491999999998</v>
      </c>
      <c r="G1325">
        <f>F1325-Dashboard!$B$5</f>
        <v>46643.699374999997</v>
      </c>
      <c r="H1325">
        <f>2^(LOG(G1325/Dashboard!$C$5,2)/LOG(Dashboard!$D$5/Dashboard!$C$5,2))-1</f>
        <v>0.87520850523948579</v>
      </c>
      <c r="I1325" s="54" t="s">
        <v>43</v>
      </c>
      <c r="J1325" s="55">
        <v>2.475002475002E-2</v>
      </c>
      <c r="K1325" s="55">
        <v>2.475002475002E-2</v>
      </c>
      <c r="L1325"/>
      <c r="M1325"/>
      <c r="N1325"/>
      <c r="O1325"/>
      <c r="P1325"/>
      <c r="Q1325"/>
      <c r="R1325"/>
      <c r="S1325"/>
      <c r="T1325" s="56">
        <v>404</v>
      </c>
      <c r="V1325" s="35">
        <v>40404</v>
      </c>
      <c r="W1325" s="57">
        <v>9.9995049995050007E-3</v>
      </c>
      <c r="X1325"/>
    </row>
    <row r="1326" spans="1:24" x14ac:dyDescent="0.2">
      <c r="A1326" s="14" t="s">
        <v>453</v>
      </c>
      <c r="B1326" s="14" t="s">
        <v>443</v>
      </c>
      <c r="C1326" s="35" t="s">
        <v>222</v>
      </c>
      <c r="D1326" s="35">
        <v>8</v>
      </c>
      <c r="E1326" s="35">
        <v>5</v>
      </c>
      <c r="F1326">
        <v>59871.336000000003</v>
      </c>
      <c r="G1326">
        <f>F1326-Dashboard!$B$5</f>
        <v>59732.543375000001</v>
      </c>
      <c r="H1326">
        <f>2^(LOG(G1326/Dashboard!$C$5,2)/LOG(Dashboard!$D$5/Dashboard!$C$5,2))-1</f>
        <v>1.5315158185312097</v>
      </c>
      <c r="I1326" s="58" t="s">
        <v>47</v>
      </c>
      <c r="J1326" s="59">
        <v>1.0204345949820001E-2</v>
      </c>
      <c r="K1326"/>
      <c r="L1326" s="59">
        <v>1.0204345949820001E-2</v>
      </c>
      <c r="M1326"/>
      <c r="N1326"/>
      <c r="O1326"/>
      <c r="P1326"/>
      <c r="Q1326"/>
      <c r="R1326"/>
      <c r="S1326"/>
      <c r="T1326" s="56">
        <v>430.8</v>
      </c>
      <c r="U1326" s="56">
        <v>2688</v>
      </c>
      <c r="V1326" s="35">
        <v>43118.883088000002</v>
      </c>
      <c r="W1326" s="57">
        <v>9.9909823526920603E-3</v>
      </c>
      <c r="X1326"/>
    </row>
    <row r="1327" spans="1:24" x14ac:dyDescent="0.2">
      <c r="A1327" s="14" t="s">
        <v>453</v>
      </c>
      <c r="B1327" s="14" t="s">
        <v>443</v>
      </c>
      <c r="C1327" s="35" t="s">
        <v>223</v>
      </c>
      <c r="D1327" s="35">
        <v>8</v>
      </c>
      <c r="E1327" s="35">
        <v>6</v>
      </c>
      <c r="F1327">
        <v>49934.73</v>
      </c>
      <c r="G1327">
        <f>F1327-Dashboard!$B$5</f>
        <v>49795.937375000001</v>
      </c>
      <c r="H1327">
        <f>2^(LOG(G1327/Dashboard!$C$5,2)/LOG(Dashboard!$D$5/Dashboard!$C$5,2))-1</f>
        <v>1.0300587980042359</v>
      </c>
      <c r="I1327" s="58" t="s">
        <v>47</v>
      </c>
      <c r="J1327" s="59">
        <v>1.0204345949820001E-2</v>
      </c>
      <c r="K1327"/>
      <c r="L1327" s="59">
        <v>1.0204345949820001E-2</v>
      </c>
      <c r="M1327"/>
      <c r="N1327"/>
      <c r="O1327"/>
      <c r="P1327"/>
      <c r="Q1327"/>
      <c r="R1327"/>
      <c r="S1327"/>
      <c r="T1327" s="56">
        <v>430.8</v>
      </c>
      <c r="U1327" s="56">
        <v>2688</v>
      </c>
      <c r="V1327" s="35">
        <v>43118.883088000002</v>
      </c>
      <c r="W1327" s="57">
        <v>9.9909823526920603E-3</v>
      </c>
      <c r="X1327"/>
    </row>
    <row r="1328" spans="1:24" x14ac:dyDescent="0.2">
      <c r="A1328" s="14" t="s">
        <v>453</v>
      </c>
      <c r="B1328" s="14" t="s">
        <v>443</v>
      </c>
      <c r="C1328" s="35" t="s">
        <v>224</v>
      </c>
      <c r="D1328" s="35">
        <v>8</v>
      </c>
      <c r="E1328" s="35">
        <v>7</v>
      </c>
      <c r="F1328">
        <v>63811.633000000002</v>
      </c>
      <c r="G1328">
        <f>F1328-Dashboard!$B$5</f>
        <v>63672.840375</v>
      </c>
      <c r="H1328">
        <f>2^(LOG(G1328/Dashboard!$C$5,2)/LOG(Dashboard!$D$5/Dashboard!$C$5,2))-1</f>
        <v>1.7355313500800333</v>
      </c>
      <c r="I1328" s="58" t="s">
        <v>47</v>
      </c>
      <c r="J1328" s="59">
        <v>1.0204345949820001E-2</v>
      </c>
      <c r="K1328"/>
      <c r="L1328" s="59">
        <v>1.0204345949820001E-2</v>
      </c>
      <c r="M1328"/>
      <c r="N1328"/>
      <c r="O1328"/>
      <c r="P1328"/>
      <c r="Q1328"/>
      <c r="R1328"/>
      <c r="S1328"/>
      <c r="T1328" s="56">
        <v>430.8</v>
      </c>
      <c r="U1328" s="56">
        <v>2688</v>
      </c>
      <c r="V1328" s="35">
        <v>43118.883088000002</v>
      </c>
      <c r="W1328" s="57">
        <v>9.9909823526920603E-3</v>
      </c>
      <c r="X1328"/>
    </row>
    <row r="1329" spans="1:24" x14ac:dyDescent="0.2">
      <c r="A1329" s="14" t="s">
        <v>453</v>
      </c>
      <c r="B1329" s="14" t="s">
        <v>443</v>
      </c>
      <c r="C1329" s="35" t="s">
        <v>225</v>
      </c>
      <c r="D1329" s="35">
        <v>8</v>
      </c>
      <c r="E1329" s="35">
        <v>8</v>
      </c>
      <c r="F1329">
        <v>44037.222999999998</v>
      </c>
      <c r="G1329">
        <f>F1329-Dashboard!$B$5</f>
        <v>43898.430374999996</v>
      </c>
      <c r="H1329">
        <f>2^(LOG(G1329/Dashboard!$C$5,2)/LOG(Dashboard!$D$5/Dashboard!$C$5,2))-1</f>
        <v>0.74215262028493179</v>
      </c>
      <c r="I1329" s="60" t="s">
        <v>51</v>
      </c>
      <c r="J1329" s="61">
        <v>6.435006435006E-4</v>
      </c>
      <c r="K1329"/>
      <c r="L1329"/>
      <c r="M1329" s="61">
        <v>6.435006435006E-4</v>
      </c>
      <c r="N1329"/>
      <c r="O1329"/>
      <c r="P1329"/>
      <c r="Q1329"/>
      <c r="R1329"/>
      <c r="S1329"/>
      <c r="T1329" s="56">
        <v>404</v>
      </c>
      <c r="V1329" s="35">
        <v>40404</v>
      </c>
      <c r="W1329" s="57">
        <v>9.9993317493317496E-3</v>
      </c>
      <c r="X1329"/>
    </row>
    <row r="1330" spans="1:24" x14ac:dyDescent="0.2">
      <c r="A1330" s="14" t="s">
        <v>453</v>
      </c>
      <c r="B1330" s="14" t="s">
        <v>443</v>
      </c>
      <c r="C1330" s="35" t="s">
        <v>226</v>
      </c>
      <c r="D1330" s="35">
        <v>8</v>
      </c>
      <c r="E1330" s="35">
        <v>9</v>
      </c>
      <c r="F1330">
        <v>61993.214999999997</v>
      </c>
      <c r="G1330">
        <f>F1330-Dashboard!$B$5</f>
        <v>61854.422374999995</v>
      </c>
      <c r="H1330">
        <f>2^(LOG(G1330/Dashboard!$C$5,2)/LOG(Dashboard!$D$5/Dashboard!$C$5,2))-1</f>
        <v>1.6410345395673818</v>
      </c>
      <c r="I1330" s="60" t="s">
        <v>51</v>
      </c>
      <c r="J1330" s="61">
        <v>6.435006435006E-4</v>
      </c>
      <c r="K1330"/>
      <c r="L1330"/>
      <c r="M1330" s="61">
        <v>6.435006435006E-4</v>
      </c>
      <c r="N1330"/>
      <c r="O1330"/>
      <c r="P1330"/>
      <c r="Q1330"/>
      <c r="R1330"/>
      <c r="S1330"/>
      <c r="T1330" s="56">
        <v>404</v>
      </c>
      <c r="V1330" s="35">
        <v>40404</v>
      </c>
      <c r="W1330" s="57">
        <v>9.9993317493317496E-3</v>
      </c>
      <c r="X1330"/>
    </row>
    <row r="1331" spans="1:24" x14ac:dyDescent="0.2">
      <c r="A1331" s="14" t="s">
        <v>453</v>
      </c>
      <c r="B1331" s="14" t="s">
        <v>443</v>
      </c>
      <c r="C1331" s="35" t="s">
        <v>227</v>
      </c>
      <c r="D1331" s="35">
        <v>8</v>
      </c>
      <c r="E1331" s="35">
        <v>10</v>
      </c>
      <c r="F1331">
        <v>64376.211000000003</v>
      </c>
      <c r="G1331">
        <f>F1331-Dashboard!$B$5</f>
        <v>64237.418375000001</v>
      </c>
      <c r="H1331">
        <f>2^(LOG(G1331/Dashboard!$C$5,2)/LOG(Dashboard!$D$5/Dashboard!$C$5,2))-1</f>
        <v>1.7649885757414951</v>
      </c>
      <c r="I1331" s="60" t="s">
        <v>51</v>
      </c>
      <c r="J1331" s="61">
        <v>6.435006435006E-4</v>
      </c>
      <c r="K1331"/>
      <c r="L1331"/>
      <c r="M1331" s="61">
        <v>6.435006435006E-4</v>
      </c>
      <c r="N1331"/>
      <c r="O1331"/>
      <c r="P1331"/>
      <c r="Q1331"/>
      <c r="R1331"/>
      <c r="S1331"/>
      <c r="T1331" s="56">
        <v>404</v>
      </c>
      <c r="V1331" s="35">
        <v>40404</v>
      </c>
      <c r="W1331" s="57">
        <v>9.9993317493317496E-3</v>
      </c>
      <c r="X1331"/>
    </row>
    <row r="1332" spans="1:24" x14ac:dyDescent="0.2">
      <c r="A1332" s="14" t="s">
        <v>453</v>
      </c>
      <c r="B1332" s="14" t="s">
        <v>443</v>
      </c>
      <c r="C1332" s="35" t="s">
        <v>228</v>
      </c>
      <c r="D1332" s="35">
        <v>8</v>
      </c>
      <c r="E1332" s="35">
        <v>11</v>
      </c>
      <c r="F1332">
        <v>65124.277000000002</v>
      </c>
      <c r="G1332">
        <f>F1332-Dashboard!$B$5</f>
        <v>64985.484375</v>
      </c>
      <c r="H1332">
        <f>2^(LOG(G1332/Dashboard!$C$5,2)/LOG(Dashboard!$D$5/Dashboard!$C$5,2))-1</f>
        <v>1.8041044882761028</v>
      </c>
      <c r="I1332" t="s">
        <v>55</v>
      </c>
      <c r="J1332"/>
      <c r="K1332" s="55">
        <v>2.3486315683779999E-2</v>
      </c>
      <c r="L1332" s="59">
        <v>1.033397890086E-2</v>
      </c>
      <c r="M1332"/>
      <c r="N1332"/>
      <c r="O1332"/>
      <c r="P1332"/>
      <c r="Q1332"/>
      <c r="R1332"/>
      <c r="S1332"/>
      <c r="T1332" s="56">
        <v>425.6</v>
      </c>
      <c r="U1332" s="56">
        <v>2152.64</v>
      </c>
      <c r="V1332" s="35">
        <v>42577.985132460002</v>
      </c>
      <c r="W1332" s="57">
        <v>9.9962456813284407E-3</v>
      </c>
      <c r="X1332"/>
    </row>
    <row r="1333" spans="1:24" x14ac:dyDescent="0.2">
      <c r="A1333" s="14" t="s">
        <v>453</v>
      </c>
      <c r="B1333" s="14" t="s">
        <v>443</v>
      </c>
      <c r="C1333" s="35" t="s">
        <v>229</v>
      </c>
      <c r="D1333" s="35">
        <v>8</v>
      </c>
      <c r="E1333" s="35">
        <v>12</v>
      </c>
      <c r="F1333">
        <v>53023.453000000001</v>
      </c>
      <c r="G1333">
        <f>F1333-Dashboard!$B$5</f>
        <v>52884.660374999999</v>
      </c>
      <c r="H1333">
        <f>2^(LOG(G1333/Dashboard!$C$5,2)/LOG(Dashboard!$D$5/Dashboard!$C$5,2))-1</f>
        <v>1.1838328092854939</v>
      </c>
      <c r="I1333" t="s">
        <v>55</v>
      </c>
      <c r="J1333"/>
      <c r="K1333" s="55">
        <v>2.3486315683779999E-2</v>
      </c>
      <c r="L1333" s="59">
        <v>1.033397890086E-2</v>
      </c>
      <c r="M1333"/>
      <c r="N1333"/>
      <c r="O1333"/>
      <c r="P1333"/>
      <c r="Q1333"/>
      <c r="R1333"/>
      <c r="S1333"/>
      <c r="T1333" s="56">
        <v>425.6</v>
      </c>
      <c r="U1333" s="56">
        <v>2152.64</v>
      </c>
      <c r="V1333" s="35">
        <v>42577.985132460002</v>
      </c>
      <c r="W1333" s="57">
        <v>9.9962456813284407E-3</v>
      </c>
      <c r="X1333"/>
    </row>
    <row r="1334" spans="1:24" x14ac:dyDescent="0.2">
      <c r="A1334" s="14" t="s">
        <v>453</v>
      </c>
      <c r="B1334" s="14" t="s">
        <v>443</v>
      </c>
      <c r="C1334" s="35" t="s">
        <v>230</v>
      </c>
      <c r="D1334" s="35">
        <v>8</v>
      </c>
      <c r="E1334" s="35">
        <v>13</v>
      </c>
      <c r="F1334">
        <v>53199.883000000002</v>
      </c>
      <c r="G1334">
        <f>F1334-Dashboard!$B$5</f>
        <v>53061.090375</v>
      </c>
      <c r="H1334">
        <f>2^(LOG(G1334/Dashboard!$C$5,2)/LOG(Dashboard!$D$5/Dashboard!$C$5,2))-1</f>
        <v>1.1926755587886948</v>
      </c>
      <c r="I1334" t="s">
        <v>55</v>
      </c>
      <c r="J1334"/>
      <c r="K1334" s="55">
        <v>2.475002475002E-2</v>
      </c>
      <c r="L1334"/>
      <c r="M1334" s="61">
        <v>6.435006435006E-4</v>
      </c>
      <c r="N1334"/>
      <c r="O1334"/>
      <c r="P1334"/>
      <c r="Q1334"/>
      <c r="R1334"/>
      <c r="S1334"/>
      <c r="T1334" s="56">
        <v>404</v>
      </c>
      <c r="V1334" s="35">
        <v>40404</v>
      </c>
      <c r="W1334" s="57">
        <v>9.9998267498267492E-3</v>
      </c>
      <c r="X1334"/>
    </row>
    <row r="1335" spans="1:24" x14ac:dyDescent="0.2">
      <c r="A1335" s="14" t="s">
        <v>453</v>
      </c>
      <c r="B1335" s="14" t="s">
        <v>443</v>
      </c>
      <c r="C1335" s="35" t="s">
        <v>231</v>
      </c>
      <c r="D1335" s="35">
        <v>8</v>
      </c>
      <c r="E1335" s="35">
        <v>14</v>
      </c>
      <c r="F1335">
        <v>57236.629000000001</v>
      </c>
      <c r="G1335">
        <f>F1335-Dashboard!$B$5</f>
        <v>57097.836374999999</v>
      </c>
      <c r="H1335">
        <f>2^(LOG(G1335/Dashboard!$C$5,2)/LOG(Dashboard!$D$5/Dashboard!$C$5,2))-1</f>
        <v>1.3966814160624894</v>
      </c>
      <c r="I1335" t="s">
        <v>55</v>
      </c>
      <c r="J1335"/>
      <c r="K1335" s="55">
        <v>2.475002475002E-2</v>
      </c>
      <c r="L1335"/>
      <c r="M1335" s="61">
        <v>6.435006435006E-4</v>
      </c>
      <c r="N1335"/>
      <c r="O1335"/>
      <c r="P1335"/>
      <c r="Q1335"/>
      <c r="R1335"/>
      <c r="S1335"/>
      <c r="T1335" s="56">
        <v>404</v>
      </c>
      <c r="V1335" s="35">
        <v>40404</v>
      </c>
      <c r="W1335" s="57">
        <v>9.9998267498267492E-3</v>
      </c>
      <c r="X1335"/>
    </row>
    <row r="1336" spans="1:24" x14ac:dyDescent="0.2">
      <c r="A1336" s="14" t="s">
        <v>453</v>
      </c>
      <c r="B1336" s="14" t="s">
        <v>443</v>
      </c>
      <c r="C1336" s="35" t="s">
        <v>232</v>
      </c>
      <c r="D1336" s="35">
        <v>8</v>
      </c>
      <c r="E1336" s="35">
        <v>15</v>
      </c>
      <c r="F1336">
        <v>724.54399999999998</v>
      </c>
      <c r="G1336">
        <f>F1336-Dashboard!$B$5</f>
        <v>585.75137500000005</v>
      </c>
      <c r="H1336">
        <f>2^(LOG(G1336/Dashboard!$C$5,2)/LOG(Dashboard!$D$5/Dashboard!$C$5,2))-1</f>
        <v>-0.9907433152767493</v>
      </c>
      <c r="I1336" s="62" t="s">
        <v>60</v>
      </c>
      <c r="J1336" s="63">
        <v>9.9990099990099992</v>
      </c>
      <c r="K1336"/>
      <c r="L1336"/>
      <c r="M1336"/>
      <c r="N1336"/>
      <c r="O1336"/>
      <c r="P1336"/>
      <c r="Q1336"/>
      <c r="R1336" s="63">
        <v>9.9990099990099992</v>
      </c>
      <c r="S1336"/>
      <c r="T1336" s="56">
        <v>363.6</v>
      </c>
      <c r="V1336" s="35">
        <v>40404</v>
      </c>
      <c r="W1336" s="57">
        <v>9.9990099990099994E-3</v>
      </c>
      <c r="X1336"/>
    </row>
    <row r="1337" spans="1:24" x14ac:dyDescent="0.2">
      <c r="A1337" s="14" t="s">
        <v>453</v>
      </c>
      <c r="B1337" s="14" t="s">
        <v>443</v>
      </c>
      <c r="C1337" s="35" t="s">
        <v>233</v>
      </c>
      <c r="D1337" s="35">
        <v>8</v>
      </c>
      <c r="E1337" s="35">
        <v>16</v>
      </c>
      <c r="F1337">
        <v>68234.172000000006</v>
      </c>
      <c r="G1337">
        <f>F1337-Dashboard!$B$5</f>
        <v>68095.379375000004</v>
      </c>
      <c r="H1337">
        <f>2^(LOG(G1337/Dashboard!$C$5,2)/LOG(Dashboard!$D$5/Dashboard!$C$5,2))-1</f>
        <v>1.9677402755971372</v>
      </c>
      <c r="I1337" s="14" t="s">
        <v>447</v>
      </c>
      <c r="J1337"/>
      <c r="K1337"/>
      <c r="L1337"/>
      <c r="M1337"/>
      <c r="N1337"/>
      <c r="O1337"/>
      <c r="P1337"/>
      <c r="Q1337"/>
      <c r="R1337"/>
      <c r="S1337"/>
      <c r="T1337" s="56">
        <v>430.8</v>
      </c>
      <c r="U1337" s="56">
        <v>2688</v>
      </c>
      <c r="V1337" s="35">
        <v>43118.879999999997</v>
      </c>
      <c r="W1337" s="57">
        <v>9.9909830682058508E-3</v>
      </c>
      <c r="X1337"/>
    </row>
    <row r="1338" spans="1:24" x14ac:dyDescent="0.2">
      <c r="A1338" s="14" t="s">
        <v>453</v>
      </c>
      <c r="B1338" s="14" t="s">
        <v>443</v>
      </c>
      <c r="C1338" s="35" t="s">
        <v>234</v>
      </c>
      <c r="D1338" s="35">
        <v>8</v>
      </c>
      <c r="E1338" s="35">
        <v>17</v>
      </c>
      <c r="F1338">
        <v>53670.366999999998</v>
      </c>
      <c r="G1338">
        <f>F1338-Dashboard!$B$5</f>
        <v>53531.574374999997</v>
      </c>
      <c r="H1338">
        <f>2^(LOG(G1338/Dashboard!$C$5,2)/LOG(Dashboard!$D$5/Dashboard!$C$5,2))-1</f>
        <v>1.2162870535373345</v>
      </c>
      <c r="I1338" t="s">
        <v>446</v>
      </c>
      <c r="J1338"/>
      <c r="K1338"/>
      <c r="L1338"/>
      <c r="M1338"/>
      <c r="N1338"/>
      <c r="O1338"/>
      <c r="P1338"/>
      <c r="Q1338"/>
      <c r="R1338"/>
      <c r="S1338"/>
      <c r="T1338" s="56">
        <v>404</v>
      </c>
      <c r="V1338" s="35">
        <v>40404</v>
      </c>
      <c r="W1338" s="57">
        <v>9.9990099990099994E-3</v>
      </c>
      <c r="X1338"/>
    </row>
    <row r="1339" spans="1:24" x14ac:dyDescent="0.2">
      <c r="A1339" s="14" t="s">
        <v>453</v>
      </c>
      <c r="B1339" s="14" t="s">
        <v>443</v>
      </c>
      <c r="C1339" s="35" t="s">
        <v>235</v>
      </c>
      <c r="D1339" s="35">
        <v>8</v>
      </c>
      <c r="E1339" s="35">
        <v>18</v>
      </c>
      <c r="F1339">
        <v>51877.824000000001</v>
      </c>
      <c r="G1339">
        <f>F1339-Dashboard!$B$5</f>
        <v>51739.031374999999</v>
      </c>
      <c r="H1339">
        <f>2^(LOG(G1339/Dashboard!$C$5,2)/LOG(Dashboard!$D$5/Dashboard!$C$5,2))-1</f>
        <v>1.1265671596587996</v>
      </c>
      <c r="I1339" t="s">
        <v>446</v>
      </c>
      <c r="J1339"/>
      <c r="K1339"/>
      <c r="L1339"/>
      <c r="M1339"/>
      <c r="N1339"/>
      <c r="O1339"/>
      <c r="P1339"/>
      <c r="Q1339"/>
      <c r="R1339"/>
      <c r="S1339"/>
      <c r="T1339" s="56">
        <v>404</v>
      </c>
      <c r="V1339" s="35">
        <v>40404</v>
      </c>
      <c r="W1339" s="57">
        <v>9.9990099990099994E-3</v>
      </c>
      <c r="X1339"/>
    </row>
    <row r="1340" spans="1:24" x14ac:dyDescent="0.2">
      <c r="A1340" s="14" t="s">
        <v>453</v>
      </c>
      <c r="B1340" s="14" t="s">
        <v>443</v>
      </c>
      <c r="C1340" s="35" t="s">
        <v>236</v>
      </c>
      <c r="D1340" s="35">
        <v>8</v>
      </c>
      <c r="E1340" s="35">
        <v>19</v>
      </c>
      <c r="F1340">
        <v>65390.101999999999</v>
      </c>
      <c r="G1340">
        <f>F1340-Dashboard!$B$5</f>
        <v>65251.309374999997</v>
      </c>
      <c r="H1340">
        <f>2^(LOG(G1340/Dashboard!$C$5,2)/LOG(Dashboard!$D$5/Dashboard!$C$5,2))-1</f>
        <v>1.8180275176026015</v>
      </c>
      <c r="I1340" s="64" t="s">
        <v>65</v>
      </c>
      <c r="J1340" s="65">
        <v>4.950004950005E-3</v>
      </c>
      <c r="K1340"/>
      <c r="L1340"/>
      <c r="M1340"/>
      <c r="N1340" s="65">
        <v>4.950004950005E-3</v>
      </c>
      <c r="O1340"/>
      <c r="P1340"/>
      <c r="Q1340"/>
      <c r="R1340"/>
      <c r="S1340"/>
      <c r="T1340" s="56">
        <v>404</v>
      </c>
      <c r="V1340" s="35">
        <v>40404</v>
      </c>
      <c r="W1340" s="57">
        <v>9.9995049995050007E-3</v>
      </c>
      <c r="X1340"/>
    </row>
    <row r="1341" spans="1:24" x14ac:dyDescent="0.2">
      <c r="A1341" s="14" t="s">
        <v>453</v>
      </c>
      <c r="B1341" s="14" t="s">
        <v>443</v>
      </c>
      <c r="C1341" s="35" t="s">
        <v>237</v>
      </c>
      <c r="D1341" s="35">
        <v>8</v>
      </c>
      <c r="E1341" s="35">
        <v>20</v>
      </c>
      <c r="F1341">
        <v>60595.879000000001</v>
      </c>
      <c r="G1341">
        <f>F1341-Dashboard!$B$5</f>
        <v>60457.086374999999</v>
      </c>
      <c r="H1341">
        <f>2^(LOG(G1341/Dashboard!$C$5,2)/LOG(Dashboard!$D$5/Dashboard!$C$5,2))-1</f>
        <v>1.56882058826349</v>
      </c>
      <c r="I1341" s="64" t="s">
        <v>65</v>
      </c>
      <c r="J1341" s="65">
        <v>4.950004950005E-3</v>
      </c>
      <c r="K1341"/>
      <c r="L1341"/>
      <c r="M1341"/>
      <c r="N1341" s="65">
        <v>4.950004950005E-3</v>
      </c>
      <c r="O1341"/>
      <c r="P1341"/>
      <c r="Q1341"/>
      <c r="R1341"/>
      <c r="S1341"/>
      <c r="T1341" s="56">
        <v>404</v>
      </c>
      <c r="V1341" s="35">
        <v>40404</v>
      </c>
      <c r="W1341" s="57">
        <v>9.9995049995050007E-3</v>
      </c>
      <c r="X1341"/>
    </row>
    <row r="1342" spans="1:24" x14ac:dyDescent="0.2">
      <c r="A1342" s="14" t="s">
        <v>453</v>
      </c>
      <c r="B1342" s="14" t="s">
        <v>443</v>
      </c>
      <c r="C1342" s="35" t="s">
        <v>238</v>
      </c>
      <c r="D1342" s="35">
        <v>8</v>
      </c>
      <c r="E1342" s="35">
        <v>21</v>
      </c>
      <c r="F1342">
        <v>62477.813000000002</v>
      </c>
      <c r="G1342">
        <f>F1342-Dashboard!$B$5</f>
        <v>62339.020375</v>
      </c>
      <c r="H1342">
        <f>2^(LOG(G1342/Dashboard!$C$5,2)/LOG(Dashboard!$D$5/Dashboard!$C$5,2))-1</f>
        <v>1.6661602177716435</v>
      </c>
      <c r="I1342" s="66" t="s">
        <v>68</v>
      </c>
      <c r="J1342" s="67">
        <v>4.950004950005E-3</v>
      </c>
      <c r="K1342"/>
      <c r="L1342"/>
      <c r="M1342"/>
      <c r="N1342"/>
      <c r="O1342" s="67">
        <v>4.950004950005E-3</v>
      </c>
      <c r="P1342"/>
      <c r="Q1342"/>
      <c r="R1342"/>
      <c r="S1342"/>
      <c r="T1342" s="56">
        <v>404</v>
      </c>
      <c r="V1342" s="35">
        <v>40404</v>
      </c>
      <c r="W1342" s="57">
        <v>9.9995049995050007E-3</v>
      </c>
      <c r="X1342"/>
    </row>
    <row r="1343" spans="1:24" x14ac:dyDescent="0.2">
      <c r="A1343" s="14" t="s">
        <v>453</v>
      </c>
      <c r="B1343" s="14" t="s">
        <v>443</v>
      </c>
      <c r="C1343" s="35" t="s">
        <v>239</v>
      </c>
      <c r="D1343" s="35">
        <v>8</v>
      </c>
      <c r="E1343" s="35">
        <v>22</v>
      </c>
      <c r="F1343">
        <v>60915.809000000001</v>
      </c>
      <c r="G1343">
        <f>F1343-Dashboard!$B$5</f>
        <v>60777.016374999999</v>
      </c>
      <c r="H1343">
        <f>2^(LOG(G1343/Dashboard!$C$5,2)/LOG(Dashboard!$D$5/Dashboard!$C$5,2))-1</f>
        <v>1.5853233674718696</v>
      </c>
      <c r="I1343" s="66" t="s">
        <v>68</v>
      </c>
      <c r="J1343" s="67">
        <v>4.950004950005E-3</v>
      </c>
      <c r="K1343"/>
      <c r="L1343"/>
      <c r="M1343"/>
      <c r="N1343"/>
      <c r="O1343" s="67">
        <v>4.950004950005E-3</v>
      </c>
      <c r="P1343"/>
      <c r="Q1343"/>
      <c r="R1343"/>
      <c r="S1343"/>
      <c r="T1343" s="56">
        <v>404</v>
      </c>
      <c r="V1343" s="35">
        <v>40404</v>
      </c>
      <c r="W1343" s="57">
        <v>9.9995049995050007E-3</v>
      </c>
      <c r="X1343"/>
    </row>
    <row r="1344" spans="1:24" x14ac:dyDescent="0.2">
      <c r="A1344" s="14" t="s">
        <v>453</v>
      </c>
      <c r="B1344" s="14" t="s">
        <v>443</v>
      </c>
      <c r="C1344" s="35" t="s">
        <v>240</v>
      </c>
      <c r="D1344" s="35">
        <v>8</v>
      </c>
      <c r="E1344" s="35">
        <v>23</v>
      </c>
      <c r="F1344">
        <v>22783.146000000001</v>
      </c>
      <c r="G1344">
        <f>F1344-Dashboard!$B$5</f>
        <v>22644.353375000002</v>
      </c>
      <c r="H1344">
        <f>2^(LOG(G1344/Dashboard!$C$5,2)/LOG(Dashboard!$D$5/Dashboard!$C$5,2))-1</f>
        <v>-0.21967849574070486</v>
      </c>
      <c r="I1344" t="s">
        <v>71</v>
      </c>
      <c r="J1344"/>
      <c r="K1344"/>
      <c r="L1344"/>
      <c r="M1344"/>
      <c r="N1344" s="65">
        <v>0.17325017325020001</v>
      </c>
      <c r="O1344" s="67">
        <v>0.17325017325020001</v>
      </c>
      <c r="P1344"/>
      <c r="Q1344"/>
      <c r="R1344"/>
      <c r="S1344" s="68">
        <v>4.950004950005E-3</v>
      </c>
      <c r="T1344" s="56">
        <v>402.4</v>
      </c>
      <c r="V1344" s="35">
        <v>40404</v>
      </c>
      <c r="W1344" s="57">
        <v>9.9945549945550001E-3</v>
      </c>
      <c r="X1344"/>
    </row>
    <row r="1345" spans="1:24" x14ac:dyDescent="0.2">
      <c r="A1345" s="14" t="s">
        <v>453</v>
      </c>
      <c r="B1345" s="14" t="s">
        <v>443</v>
      </c>
      <c r="C1345" s="35" t="s">
        <v>241</v>
      </c>
      <c r="D1345" s="35">
        <v>8</v>
      </c>
      <c r="E1345" s="35">
        <v>24</v>
      </c>
      <c r="F1345">
        <v>9870.7360000000008</v>
      </c>
      <c r="G1345">
        <f>F1345-Dashboard!$B$5</f>
        <v>9731.9433750000007</v>
      </c>
      <c r="H1345">
        <f>2^(LOG(G1345/Dashboard!$C$5,2)/LOG(Dashboard!$D$5/Dashboard!$C$5,2))-1</f>
        <v>-0.71992101944651943</v>
      </c>
      <c r="I1345" t="s">
        <v>71</v>
      </c>
      <c r="J1345"/>
      <c r="K1345"/>
      <c r="L1345"/>
      <c r="M1345"/>
      <c r="N1345" s="65">
        <v>0.17325017325020001</v>
      </c>
      <c r="O1345" s="67">
        <v>0.17325017325020001</v>
      </c>
      <c r="P1345"/>
      <c r="Q1345"/>
      <c r="R1345"/>
      <c r="S1345" s="68">
        <v>4.950004950005E-3</v>
      </c>
      <c r="T1345" s="56">
        <v>402.4</v>
      </c>
      <c r="V1345" s="35">
        <v>40404</v>
      </c>
      <c r="W1345" s="57">
        <v>9.9945549945550001E-3</v>
      </c>
      <c r="X1345"/>
    </row>
    <row r="1346" spans="1:24" x14ac:dyDescent="0.2">
      <c r="A1346" s="14" t="s">
        <v>453</v>
      </c>
      <c r="B1346" s="14" t="s">
        <v>443</v>
      </c>
      <c r="C1346" s="35" t="s">
        <v>242</v>
      </c>
      <c r="D1346" s="35">
        <v>9</v>
      </c>
      <c r="E1346" s="35">
        <v>1</v>
      </c>
      <c r="F1346">
        <v>5295.2879999999996</v>
      </c>
      <c r="G1346">
        <f>F1346-Dashboard!$B$5</f>
        <v>5156.4953749999995</v>
      </c>
      <c r="H1346">
        <f>2^(LOG(G1346/Dashboard!$C$5,2)/LOG(Dashboard!$D$5/Dashboard!$C$5,2))-1</f>
        <v>-0.87040274570293785</v>
      </c>
      <c r="I1346" t="s">
        <v>55</v>
      </c>
      <c r="J1346"/>
      <c r="K1346"/>
      <c r="L1346"/>
      <c r="M1346"/>
      <c r="N1346" s="65">
        <v>19.998019998019998</v>
      </c>
      <c r="O1346" s="67">
        <v>19.998019998019998</v>
      </c>
      <c r="P1346"/>
      <c r="Q1346"/>
      <c r="R1346"/>
      <c r="S1346"/>
      <c r="T1346" s="56">
        <v>242.4</v>
      </c>
      <c r="V1346" s="35">
        <v>40404</v>
      </c>
      <c r="W1346" s="57">
        <v>9.9990099990099994E-3</v>
      </c>
      <c r="X1346"/>
    </row>
    <row r="1347" spans="1:24" x14ac:dyDescent="0.2">
      <c r="A1347" s="14" t="s">
        <v>453</v>
      </c>
      <c r="B1347" s="14" t="s">
        <v>443</v>
      </c>
      <c r="C1347" s="35" t="s">
        <v>243</v>
      </c>
      <c r="D1347" s="35">
        <v>9</v>
      </c>
      <c r="E1347" s="35">
        <v>2</v>
      </c>
      <c r="F1347">
        <v>6664.3940000000002</v>
      </c>
      <c r="G1347">
        <f>F1347-Dashboard!$B$5</f>
        <v>6525.6013750000002</v>
      </c>
      <c r="H1347">
        <f>2^(LOG(G1347/Dashboard!$C$5,2)/LOG(Dashboard!$D$5/Dashboard!$C$5,2))-1</f>
        <v>-0.8275450013866209</v>
      </c>
      <c r="I1347" t="s">
        <v>55</v>
      </c>
      <c r="J1347"/>
      <c r="K1347"/>
      <c r="L1347"/>
      <c r="M1347"/>
      <c r="N1347" s="65">
        <v>19.998019998019998</v>
      </c>
      <c r="O1347" s="67">
        <v>19.998019998019998</v>
      </c>
      <c r="P1347"/>
      <c r="Q1347"/>
      <c r="R1347"/>
      <c r="S1347"/>
      <c r="T1347" s="56">
        <v>242.4</v>
      </c>
      <c r="V1347" s="35">
        <v>40404</v>
      </c>
      <c r="W1347" s="57">
        <v>9.9990099990099994E-3</v>
      </c>
      <c r="X1347"/>
    </row>
    <row r="1348" spans="1:24" x14ac:dyDescent="0.2">
      <c r="A1348" s="14" t="s">
        <v>453</v>
      </c>
      <c r="B1348" s="14" t="s">
        <v>443</v>
      </c>
      <c r="C1348" s="35" t="s">
        <v>244</v>
      </c>
      <c r="D1348" s="35">
        <v>9</v>
      </c>
      <c r="E1348" s="35">
        <v>3</v>
      </c>
      <c r="F1348">
        <v>178.78399999999999</v>
      </c>
      <c r="G1348">
        <f>F1348-Dashboard!$B$5</f>
        <v>39.991375000000005</v>
      </c>
      <c r="H1348">
        <f>2^(LOG(G1348/Dashboard!$C$5,2)/LOG(Dashboard!$D$5/Dashboard!$C$5,2))-1</f>
        <v>-0.999643511111173</v>
      </c>
      <c r="I1348" t="s">
        <v>55</v>
      </c>
      <c r="J1348"/>
      <c r="K1348"/>
      <c r="L1348"/>
      <c r="M1348"/>
      <c r="N1348" s="65">
        <v>19.998019998019998</v>
      </c>
      <c r="O1348"/>
      <c r="P1348" s="69">
        <v>19.998019998019998</v>
      </c>
      <c r="Q1348"/>
      <c r="R1348"/>
      <c r="S1348"/>
      <c r="T1348" s="56">
        <v>242.4</v>
      </c>
      <c r="V1348" s="35">
        <v>40404</v>
      </c>
      <c r="W1348" s="57">
        <v>9.9990099990099994E-3</v>
      </c>
      <c r="X1348"/>
    </row>
    <row r="1349" spans="1:24" x14ac:dyDescent="0.2">
      <c r="A1349" s="14" t="s">
        <v>453</v>
      </c>
      <c r="B1349" s="14" t="s">
        <v>443</v>
      </c>
      <c r="C1349" s="35" t="s">
        <v>245</v>
      </c>
      <c r="D1349" s="35">
        <v>9</v>
      </c>
      <c r="E1349" s="35">
        <v>4</v>
      </c>
      <c r="F1349">
        <v>225.83199999999999</v>
      </c>
      <c r="G1349">
        <f>F1349-Dashboard!$B$5</f>
        <v>87.039375000000007</v>
      </c>
      <c r="H1349">
        <f>2^(LOG(G1349/Dashboard!$C$5,2)/LOG(Dashboard!$D$5/Dashboard!$C$5,2))-1</f>
        <v>-0.99908411723147184</v>
      </c>
      <c r="I1349" t="s">
        <v>55</v>
      </c>
      <c r="J1349"/>
      <c r="K1349"/>
      <c r="L1349"/>
      <c r="M1349"/>
      <c r="N1349" s="65">
        <v>19.998019998019998</v>
      </c>
      <c r="O1349"/>
      <c r="P1349" s="69">
        <v>19.998019998019998</v>
      </c>
      <c r="Q1349"/>
      <c r="R1349"/>
      <c r="S1349"/>
      <c r="T1349" s="56">
        <v>242.4</v>
      </c>
      <c r="V1349" s="35">
        <v>40404</v>
      </c>
      <c r="W1349" s="57">
        <v>9.9990099990099994E-3</v>
      </c>
      <c r="X1349"/>
    </row>
    <row r="1350" spans="1:24" x14ac:dyDescent="0.2">
      <c r="A1350" s="14" t="s">
        <v>453</v>
      </c>
      <c r="B1350" s="14" t="s">
        <v>443</v>
      </c>
      <c r="C1350" s="35" t="s">
        <v>246</v>
      </c>
      <c r="D1350" s="35">
        <v>9</v>
      </c>
      <c r="E1350" s="35">
        <v>5</v>
      </c>
      <c r="F1350">
        <v>6120.9859999999999</v>
      </c>
      <c r="G1350">
        <f>F1350-Dashboard!$B$5</f>
        <v>5982.1933749999998</v>
      </c>
      <c r="H1350">
        <f>2^(LOG(G1350/Dashboard!$C$5,2)/LOG(Dashboard!$D$5/Dashboard!$C$5,2))-1</f>
        <v>-0.8448109104863919</v>
      </c>
      <c r="I1350" s="70" t="s">
        <v>247</v>
      </c>
      <c r="J1350" s="69">
        <v>19.998019998019998</v>
      </c>
      <c r="K1350"/>
      <c r="L1350"/>
      <c r="M1350"/>
      <c r="N1350"/>
      <c r="O1350"/>
      <c r="P1350" s="69">
        <v>19.998019998019998</v>
      </c>
      <c r="Q1350"/>
      <c r="R1350"/>
      <c r="S1350"/>
      <c r="T1350" s="56">
        <v>323.2</v>
      </c>
      <c r="V1350" s="35">
        <v>40404</v>
      </c>
      <c r="W1350" s="57">
        <v>9.9990099990099994E-3</v>
      </c>
      <c r="X1350"/>
    </row>
    <row r="1351" spans="1:24" x14ac:dyDescent="0.2">
      <c r="A1351" s="14" t="s">
        <v>453</v>
      </c>
      <c r="B1351" s="14" t="s">
        <v>443</v>
      </c>
      <c r="C1351" s="35" t="s">
        <v>248</v>
      </c>
      <c r="D1351" s="35">
        <v>9</v>
      </c>
      <c r="E1351" s="35">
        <v>6</v>
      </c>
      <c r="F1351">
        <v>2839.366</v>
      </c>
      <c r="G1351">
        <f>F1351-Dashboard!$B$5</f>
        <v>2700.5733749999999</v>
      </c>
      <c r="H1351">
        <f>2^(LOG(G1351/Dashboard!$C$5,2)/LOG(Dashboard!$D$5/Dashboard!$C$5,2))-1</f>
        <v>-0.94087388007814488</v>
      </c>
      <c r="I1351" s="70" t="s">
        <v>247</v>
      </c>
      <c r="J1351" s="69">
        <v>19.998019998019998</v>
      </c>
      <c r="K1351"/>
      <c r="L1351"/>
      <c r="M1351"/>
      <c r="N1351"/>
      <c r="O1351"/>
      <c r="P1351" s="69">
        <v>19.998019998019998</v>
      </c>
      <c r="Q1351"/>
      <c r="R1351"/>
      <c r="S1351"/>
      <c r="T1351" s="56">
        <v>323.2</v>
      </c>
      <c r="V1351" s="35">
        <v>40404</v>
      </c>
      <c r="W1351" s="57">
        <v>9.9990099990099994E-3</v>
      </c>
      <c r="X1351"/>
    </row>
    <row r="1352" spans="1:24" x14ac:dyDescent="0.2">
      <c r="A1352" s="14" t="s">
        <v>453</v>
      </c>
      <c r="B1352" s="14" t="s">
        <v>443</v>
      </c>
      <c r="C1352" s="35" t="s">
        <v>249</v>
      </c>
      <c r="D1352" s="35">
        <v>9</v>
      </c>
      <c r="E1352" s="35">
        <v>7</v>
      </c>
      <c r="F1352">
        <v>317.57600000000002</v>
      </c>
      <c r="G1352">
        <f>F1352-Dashboard!$B$5</f>
        <v>178.78337500000004</v>
      </c>
      <c r="H1352">
        <f>2^(LOG(G1352/Dashboard!$C$5,2)/LOG(Dashboard!$D$5/Dashboard!$C$5,2))-1</f>
        <v>-0.99780652048103935</v>
      </c>
      <c r="I1352" t="s">
        <v>55</v>
      </c>
      <c r="J1352"/>
      <c r="K1352"/>
      <c r="L1352"/>
      <c r="M1352"/>
      <c r="N1352"/>
      <c r="O1352" s="67">
        <v>19.998019998019998</v>
      </c>
      <c r="P1352" s="69">
        <v>19.998019998019998</v>
      </c>
      <c r="Q1352"/>
      <c r="R1352"/>
      <c r="S1352"/>
      <c r="T1352" s="56">
        <v>242.4</v>
      </c>
      <c r="V1352" s="35">
        <v>40404</v>
      </c>
      <c r="W1352" s="57">
        <v>9.9990099990099994E-3</v>
      </c>
      <c r="X1352"/>
    </row>
    <row r="1353" spans="1:24" x14ac:dyDescent="0.2">
      <c r="A1353" s="14" t="s">
        <v>453</v>
      </c>
      <c r="B1353" s="14" t="s">
        <v>443</v>
      </c>
      <c r="C1353" s="35" t="s">
        <v>250</v>
      </c>
      <c r="D1353" s="35">
        <v>9</v>
      </c>
      <c r="E1353" s="35">
        <v>8</v>
      </c>
      <c r="F1353">
        <v>334.04300000000001</v>
      </c>
      <c r="G1353">
        <f>F1353-Dashboard!$B$5</f>
        <v>195.25037500000002</v>
      </c>
      <c r="H1353">
        <f>2^(LOG(G1353/Dashboard!$C$5,2)/LOG(Dashboard!$D$5/Dashboard!$C$5,2))-1</f>
        <v>-0.99755904100794146</v>
      </c>
      <c r="I1353" t="s">
        <v>55</v>
      </c>
      <c r="J1353"/>
      <c r="K1353"/>
      <c r="L1353"/>
      <c r="M1353"/>
      <c r="N1353"/>
      <c r="O1353" s="67">
        <v>19.998019998019998</v>
      </c>
      <c r="P1353" s="69">
        <v>19.998019998019998</v>
      </c>
      <c r="Q1353"/>
      <c r="R1353"/>
      <c r="S1353"/>
      <c r="T1353" s="56">
        <v>242.4</v>
      </c>
      <c r="V1353" s="35">
        <v>40404</v>
      </c>
      <c r="W1353" s="57">
        <v>9.9990099990099994E-3</v>
      </c>
      <c r="X1353"/>
    </row>
    <row r="1354" spans="1:24" x14ac:dyDescent="0.2">
      <c r="A1354" s="14" t="s">
        <v>453</v>
      </c>
      <c r="B1354" s="14" t="s">
        <v>443</v>
      </c>
      <c r="C1354" s="35" t="s">
        <v>251</v>
      </c>
      <c r="D1354" s="35">
        <v>9</v>
      </c>
      <c r="E1354" s="35">
        <v>9</v>
      </c>
      <c r="F1354">
        <v>14921.373</v>
      </c>
      <c r="G1354">
        <f>F1354-Dashboard!$B$5</f>
        <v>14782.580375</v>
      </c>
      <c r="H1354">
        <f>2^(LOG(G1354/Dashboard!$C$5,2)/LOG(Dashboard!$D$5/Dashboard!$C$5,2))-1</f>
        <v>-0.53488826093663389</v>
      </c>
      <c r="I1354" s="71" t="s">
        <v>252</v>
      </c>
      <c r="J1354" s="72">
        <v>19.998019998019998</v>
      </c>
      <c r="K1354"/>
      <c r="L1354"/>
      <c r="M1354"/>
      <c r="N1354"/>
      <c r="O1354"/>
      <c r="P1354"/>
      <c r="Q1354" s="72">
        <v>19.998019998019998</v>
      </c>
      <c r="R1354"/>
      <c r="S1354"/>
      <c r="T1354" s="56">
        <v>323.2</v>
      </c>
      <c r="V1354" s="35">
        <v>40404</v>
      </c>
      <c r="W1354" s="57">
        <v>9.9990099990099994E-3</v>
      </c>
      <c r="X1354"/>
    </row>
    <row r="1355" spans="1:24" x14ac:dyDescent="0.2">
      <c r="A1355" s="14" t="s">
        <v>453</v>
      </c>
      <c r="B1355" s="14" t="s">
        <v>443</v>
      </c>
      <c r="C1355" s="35" t="s">
        <v>253</v>
      </c>
      <c r="D1355" s="35">
        <v>9</v>
      </c>
      <c r="E1355" s="35">
        <v>10</v>
      </c>
      <c r="F1355">
        <v>9553.16</v>
      </c>
      <c r="G1355">
        <f>F1355-Dashboard!$B$5</f>
        <v>9414.3673749999998</v>
      </c>
      <c r="H1355">
        <f>2^(LOG(G1355/Dashboard!$C$5,2)/LOG(Dashboard!$D$5/Dashboard!$C$5,2))-1</f>
        <v>-0.73097127103289306</v>
      </c>
      <c r="I1355" s="71" t="s">
        <v>252</v>
      </c>
      <c r="J1355" s="72">
        <v>19.998019998019998</v>
      </c>
      <c r="K1355"/>
      <c r="L1355"/>
      <c r="M1355"/>
      <c r="N1355"/>
      <c r="O1355"/>
      <c r="P1355"/>
      <c r="Q1355" s="72">
        <v>19.998019998019998</v>
      </c>
      <c r="R1355"/>
      <c r="S1355"/>
      <c r="T1355" s="56">
        <v>323.2</v>
      </c>
      <c r="V1355" s="35">
        <v>40404</v>
      </c>
      <c r="W1355" s="57">
        <v>9.9990099990099994E-3</v>
      </c>
      <c r="X1355"/>
    </row>
    <row r="1356" spans="1:24" x14ac:dyDescent="0.2">
      <c r="A1356" s="14" t="s">
        <v>453</v>
      </c>
      <c r="B1356" s="14" t="s">
        <v>443</v>
      </c>
      <c r="C1356" s="35" t="s">
        <v>254</v>
      </c>
      <c r="D1356" s="35">
        <v>9</v>
      </c>
      <c r="E1356" s="35">
        <v>11</v>
      </c>
      <c r="F1356">
        <v>536.351</v>
      </c>
      <c r="G1356">
        <f>F1356-Dashboard!$B$5</f>
        <v>397.55837500000001</v>
      </c>
      <c r="H1356">
        <f>2^(LOG(G1356/Dashboard!$C$5,2)/LOG(Dashboard!$D$5/Dashboard!$C$5,2))-1</f>
        <v>-0.99421583365210719</v>
      </c>
      <c r="I1356" t="s">
        <v>55</v>
      </c>
      <c r="J1356"/>
      <c r="K1356"/>
      <c r="L1356"/>
      <c r="M1356" s="61">
        <v>1.999801999802</v>
      </c>
      <c r="N1356"/>
      <c r="O1356"/>
      <c r="P1356"/>
      <c r="Q1356" s="72">
        <v>19.998019998019998</v>
      </c>
      <c r="R1356"/>
      <c r="S1356"/>
      <c r="T1356" s="56">
        <v>282.8</v>
      </c>
      <c r="V1356" s="35">
        <v>40404</v>
      </c>
      <c r="W1356" s="57">
        <v>9.9990099990099994E-3</v>
      </c>
      <c r="X1356"/>
    </row>
    <row r="1357" spans="1:24" x14ac:dyDescent="0.2">
      <c r="A1357" s="14" t="s">
        <v>453</v>
      </c>
      <c r="B1357" s="14" t="s">
        <v>443</v>
      </c>
      <c r="C1357" s="35" t="s">
        <v>255</v>
      </c>
      <c r="D1357" s="35">
        <v>9</v>
      </c>
      <c r="E1357" s="35">
        <v>12</v>
      </c>
      <c r="F1357">
        <v>465.77800000000002</v>
      </c>
      <c r="G1357">
        <f>F1357-Dashboard!$B$5</f>
        <v>326.98537500000003</v>
      </c>
      <c r="H1357">
        <f>2^(LOG(G1357/Dashboard!$C$5,2)/LOG(Dashboard!$D$5/Dashboard!$C$5,2))-1</f>
        <v>-0.9954368552603402</v>
      </c>
      <c r="I1357" t="s">
        <v>55</v>
      </c>
      <c r="J1357"/>
      <c r="K1357"/>
      <c r="L1357"/>
      <c r="M1357" s="61">
        <v>1.999801999802</v>
      </c>
      <c r="N1357"/>
      <c r="O1357"/>
      <c r="P1357"/>
      <c r="Q1357" s="72">
        <v>19.998019998019998</v>
      </c>
      <c r="R1357"/>
      <c r="S1357"/>
      <c r="T1357" s="56">
        <v>282.8</v>
      </c>
      <c r="V1357" s="35">
        <v>40404</v>
      </c>
      <c r="W1357" s="57">
        <v>9.9990099990099994E-3</v>
      </c>
      <c r="X1357"/>
    </row>
    <row r="1358" spans="1:24" x14ac:dyDescent="0.2">
      <c r="A1358" s="14" t="s">
        <v>453</v>
      </c>
      <c r="B1358" s="14" t="s">
        <v>443</v>
      </c>
      <c r="C1358" s="35" t="s">
        <v>256</v>
      </c>
      <c r="D1358" s="35">
        <v>9</v>
      </c>
      <c r="E1358" s="35">
        <v>13</v>
      </c>
      <c r="F1358">
        <v>475.18799999999999</v>
      </c>
      <c r="G1358">
        <f>F1358-Dashboard!$B$5</f>
        <v>336.395375</v>
      </c>
      <c r="H1358">
        <f>2^(LOG(G1358/Dashboard!$C$5,2)/LOG(Dashboard!$D$5/Dashboard!$C$5,2))-1</f>
        <v>-0.99527704030140907</v>
      </c>
      <c r="I1358" t="s">
        <v>55</v>
      </c>
      <c r="J1358"/>
      <c r="K1358" s="55">
        <v>1000.005</v>
      </c>
      <c r="L1358"/>
      <c r="M1358"/>
      <c r="N1358"/>
      <c r="O1358"/>
      <c r="P1358"/>
      <c r="Q1358" s="72">
        <v>19.9512</v>
      </c>
      <c r="R1358"/>
      <c r="S1358"/>
      <c r="V1358" s="35">
        <v>40899.795501020002</v>
      </c>
      <c r="W1358" s="57">
        <v>2.1995219999999999E-2</v>
      </c>
      <c r="X1358"/>
    </row>
    <row r="1359" spans="1:24" x14ac:dyDescent="0.2">
      <c r="A1359" s="14" t="s">
        <v>453</v>
      </c>
      <c r="B1359" s="14" t="s">
        <v>443</v>
      </c>
      <c r="C1359" s="35" t="s">
        <v>257</v>
      </c>
      <c r="D1359" s="35">
        <v>9</v>
      </c>
      <c r="E1359" s="35">
        <v>14</v>
      </c>
      <c r="F1359">
        <v>432.84500000000003</v>
      </c>
      <c r="G1359">
        <f>F1359-Dashboard!$B$5</f>
        <v>294.05237500000004</v>
      </c>
      <c r="H1359">
        <f>2^(LOG(G1359/Dashboard!$C$5,2)/LOG(Dashboard!$D$5/Dashboard!$C$5,2))-1</f>
        <v>-0.99598831930038667</v>
      </c>
      <c r="I1359" t="s">
        <v>55</v>
      </c>
      <c r="J1359"/>
      <c r="K1359" s="55">
        <v>1000.005</v>
      </c>
      <c r="L1359"/>
      <c r="M1359"/>
      <c r="N1359"/>
      <c r="O1359"/>
      <c r="P1359"/>
      <c r="Q1359" s="72">
        <v>19.9512</v>
      </c>
      <c r="R1359"/>
      <c r="S1359"/>
      <c r="V1359" s="35">
        <v>40899.795501020002</v>
      </c>
      <c r="W1359" s="57">
        <v>2.1995219999999999E-2</v>
      </c>
      <c r="X1359"/>
    </row>
    <row r="1360" spans="1:24" x14ac:dyDescent="0.2">
      <c r="A1360" s="14" t="s">
        <v>453</v>
      </c>
      <c r="B1360" s="14" t="s">
        <v>443</v>
      </c>
      <c r="C1360" s="35" t="s">
        <v>258</v>
      </c>
      <c r="D1360" s="35">
        <v>9</v>
      </c>
      <c r="E1360" s="35">
        <v>15</v>
      </c>
      <c r="F1360">
        <v>214.07</v>
      </c>
      <c r="G1360">
        <f>F1360-Dashboard!$B$5</f>
        <v>75.277375000000006</v>
      </c>
      <c r="H1360">
        <f>2^(LOG(G1360/Dashboard!$C$5,2)/LOG(Dashboard!$D$5/Dashboard!$C$5,2))-1</f>
        <v>-0.9992320387965683</v>
      </c>
      <c r="I1360" s="62" t="s">
        <v>60</v>
      </c>
      <c r="J1360" s="63">
        <v>19.998019998019998</v>
      </c>
      <c r="K1360"/>
      <c r="L1360"/>
      <c r="M1360"/>
      <c r="N1360"/>
      <c r="O1360"/>
      <c r="P1360"/>
      <c r="Q1360"/>
      <c r="R1360" s="63">
        <v>19.998019998019998</v>
      </c>
      <c r="S1360"/>
      <c r="T1360" s="56">
        <v>323.2</v>
      </c>
      <c r="V1360" s="35">
        <v>40404</v>
      </c>
      <c r="W1360" s="57">
        <v>9.9990099990099994E-3</v>
      </c>
      <c r="X1360"/>
    </row>
    <row r="1361" spans="1:24" x14ac:dyDescent="0.2">
      <c r="A1361" s="14" t="s">
        <v>453</v>
      </c>
      <c r="B1361" s="14" t="s">
        <v>443</v>
      </c>
      <c r="C1361" s="35" t="s">
        <v>259</v>
      </c>
      <c r="D1361" s="35">
        <v>9</v>
      </c>
      <c r="E1361" s="35">
        <v>16</v>
      </c>
      <c r="F1361">
        <v>237.59399999999999</v>
      </c>
      <c r="G1361">
        <f>F1361-Dashboard!$B$5</f>
        <v>98.801375000000007</v>
      </c>
      <c r="H1361">
        <f>2^(LOG(G1361/Dashboard!$C$5,2)/LOG(Dashboard!$D$5/Dashboard!$C$5,2))-1</f>
        <v>-0.9989318577466334</v>
      </c>
      <c r="I1361" s="62" t="s">
        <v>60</v>
      </c>
      <c r="J1361" s="63">
        <v>19.998019998019998</v>
      </c>
      <c r="K1361"/>
      <c r="L1361"/>
      <c r="M1361"/>
      <c r="N1361"/>
      <c r="O1361"/>
      <c r="P1361"/>
      <c r="Q1361"/>
      <c r="R1361" s="63">
        <v>19.998019998019998</v>
      </c>
      <c r="S1361"/>
      <c r="T1361" s="56">
        <v>323.2</v>
      </c>
      <c r="V1361" s="35">
        <v>40404</v>
      </c>
      <c r="W1361" s="57">
        <v>9.9990099990099994E-3</v>
      </c>
      <c r="X1361"/>
    </row>
    <row r="1362" spans="1:24" x14ac:dyDescent="0.2">
      <c r="A1362" s="14" t="s">
        <v>453</v>
      </c>
      <c r="B1362" s="14" t="s">
        <v>443</v>
      </c>
      <c r="C1362" s="35" t="s">
        <v>260</v>
      </c>
      <c r="D1362" s="35">
        <v>9</v>
      </c>
      <c r="E1362" s="35">
        <v>17</v>
      </c>
      <c r="F1362">
        <v>122.32599999999999</v>
      </c>
      <c r="G1362">
        <f>F1362-Dashboard!$B$5</f>
        <v>-16.466624999999993</v>
      </c>
      <c r="H1362" t="e">
        <f>2^(LOG(G1362/Dashboard!$C$5,2)/LOG(Dashboard!$D$5/Dashboard!$C$5,2))-1</f>
        <v>#NUM!</v>
      </c>
      <c r="I1362" t="s">
        <v>55</v>
      </c>
      <c r="J1362"/>
      <c r="K1362"/>
      <c r="L1362"/>
      <c r="M1362"/>
      <c r="N1362"/>
      <c r="O1362"/>
      <c r="P1362" s="69">
        <v>19.998019998019998</v>
      </c>
      <c r="Q1362"/>
      <c r="R1362" s="63">
        <v>19.998019998019998</v>
      </c>
      <c r="S1362"/>
      <c r="T1362" s="56">
        <v>242.4</v>
      </c>
      <c r="V1362" s="35">
        <v>40404</v>
      </c>
      <c r="W1362" s="57">
        <v>9.9990099990099994E-3</v>
      </c>
      <c r="X1362"/>
    </row>
    <row r="1363" spans="1:24" x14ac:dyDescent="0.2">
      <c r="A1363" s="14" t="s">
        <v>453</v>
      </c>
      <c r="B1363" s="14" t="s">
        <v>443</v>
      </c>
      <c r="C1363" s="35" t="s">
        <v>261</v>
      </c>
      <c r="D1363" s="35">
        <v>9</v>
      </c>
      <c r="E1363" s="35">
        <v>18</v>
      </c>
      <c r="F1363">
        <v>115.268</v>
      </c>
      <c r="G1363">
        <f>F1363-Dashboard!$B$5</f>
        <v>-23.524624999999986</v>
      </c>
      <c r="H1363" t="e">
        <f>2^(LOG(G1363/Dashboard!$C$5,2)/LOG(Dashboard!$D$5/Dashboard!$C$5,2))-1</f>
        <v>#NUM!</v>
      </c>
      <c r="I1363" t="s">
        <v>55</v>
      </c>
      <c r="J1363"/>
      <c r="K1363"/>
      <c r="L1363"/>
      <c r="M1363"/>
      <c r="N1363"/>
      <c r="O1363"/>
      <c r="P1363" s="69">
        <v>19.998019998019998</v>
      </c>
      <c r="Q1363"/>
      <c r="R1363" s="63">
        <v>19.998019998019998</v>
      </c>
      <c r="S1363"/>
      <c r="T1363" s="56">
        <v>242.4</v>
      </c>
      <c r="V1363" s="35">
        <v>40404</v>
      </c>
      <c r="W1363" s="57">
        <v>9.9990099990099994E-3</v>
      </c>
      <c r="X1363"/>
    </row>
    <row r="1364" spans="1:24" x14ac:dyDescent="0.2">
      <c r="A1364" s="14" t="s">
        <v>453</v>
      </c>
      <c r="B1364" s="14" t="s">
        <v>443</v>
      </c>
      <c r="C1364" s="35" t="s">
        <v>262</v>
      </c>
      <c r="D1364" s="35">
        <v>9</v>
      </c>
      <c r="E1364" s="35">
        <v>19</v>
      </c>
      <c r="F1364">
        <v>331.69099999999997</v>
      </c>
      <c r="G1364">
        <f>F1364-Dashboard!$B$5</f>
        <v>192.89837499999999</v>
      </c>
      <c r="H1364">
        <f>2^(LOG(G1364/Dashboard!$C$5,2)/LOG(Dashboard!$D$5/Dashboard!$C$5,2))-1</f>
        <v>-0.99759467107872468</v>
      </c>
      <c r="I1364" t="s">
        <v>55</v>
      </c>
      <c r="J1364"/>
      <c r="K1364"/>
      <c r="L1364"/>
      <c r="M1364"/>
      <c r="N1364"/>
      <c r="O1364"/>
      <c r="P1364"/>
      <c r="Q1364"/>
      <c r="R1364" s="63">
        <v>19.998019998019998</v>
      </c>
      <c r="S1364" s="68">
        <v>19.998019998019998</v>
      </c>
      <c r="T1364" s="56">
        <v>242.4</v>
      </c>
      <c r="V1364" s="35">
        <v>40404</v>
      </c>
      <c r="W1364" s="57">
        <v>9.9990099990099994E-3</v>
      </c>
      <c r="X1364"/>
    </row>
    <row r="1365" spans="1:24" x14ac:dyDescent="0.2">
      <c r="A1365" s="14" t="s">
        <v>453</v>
      </c>
      <c r="B1365" s="14" t="s">
        <v>443</v>
      </c>
      <c r="C1365" s="35" t="s">
        <v>263</v>
      </c>
      <c r="D1365" s="35">
        <v>9</v>
      </c>
      <c r="E1365" s="35">
        <v>20</v>
      </c>
      <c r="F1365">
        <v>204.66</v>
      </c>
      <c r="G1365">
        <f>F1365-Dashboard!$B$5</f>
        <v>65.86737500000001</v>
      </c>
      <c r="H1365">
        <f>2^(LOG(G1365/Dashboard!$C$5,2)/LOG(Dashboard!$D$5/Dashboard!$C$5,2))-1</f>
        <v>-0.99934690765204681</v>
      </c>
      <c r="I1365" t="s">
        <v>55</v>
      </c>
      <c r="J1365"/>
      <c r="K1365"/>
      <c r="L1365"/>
      <c r="M1365"/>
      <c r="N1365"/>
      <c r="O1365"/>
      <c r="P1365"/>
      <c r="Q1365"/>
      <c r="R1365" s="63">
        <v>19.998019998019998</v>
      </c>
      <c r="S1365" s="68">
        <v>19.998019998019998</v>
      </c>
      <c r="T1365" s="56">
        <v>242.4</v>
      </c>
      <c r="V1365" s="35">
        <v>40404</v>
      </c>
      <c r="W1365" s="57">
        <v>9.9990099990099994E-3</v>
      </c>
      <c r="X1365"/>
    </row>
    <row r="1366" spans="1:24" x14ac:dyDescent="0.2">
      <c r="A1366" s="14" t="s">
        <v>453</v>
      </c>
      <c r="B1366" s="14" t="s">
        <v>443</v>
      </c>
      <c r="C1366" s="35" t="s">
        <v>264</v>
      </c>
      <c r="D1366" s="35">
        <v>9</v>
      </c>
      <c r="E1366" s="35">
        <v>21</v>
      </c>
      <c r="F1366">
        <v>3175.761</v>
      </c>
      <c r="G1366">
        <f>F1366-Dashboard!$B$5</f>
        <v>3036.9683749999999</v>
      </c>
      <c r="H1366">
        <f>2^(LOG(G1366/Dashboard!$C$5,2)/LOG(Dashboard!$D$5/Dashboard!$C$5,2))-1</f>
        <v>-0.93182282602706457</v>
      </c>
      <c r="I1366" s="73" t="s">
        <v>265</v>
      </c>
      <c r="J1366" s="68">
        <v>19.998019998019998</v>
      </c>
      <c r="K1366"/>
      <c r="L1366"/>
      <c r="M1366"/>
      <c r="N1366"/>
      <c r="O1366"/>
      <c r="P1366"/>
      <c r="Q1366"/>
      <c r="R1366"/>
      <c r="S1366" s="68">
        <v>19.998019998019998</v>
      </c>
      <c r="T1366" s="56">
        <v>323.2</v>
      </c>
      <c r="V1366" s="35">
        <v>40404</v>
      </c>
      <c r="W1366" s="57">
        <v>9.9990099990099994E-3</v>
      </c>
      <c r="X1366"/>
    </row>
    <row r="1367" spans="1:24" x14ac:dyDescent="0.2">
      <c r="A1367" s="14" t="s">
        <v>453</v>
      </c>
      <c r="B1367" s="14" t="s">
        <v>443</v>
      </c>
      <c r="C1367" s="35" t="s">
        <v>266</v>
      </c>
      <c r="D1367" s="35">
        <v>9</v>
      </c>
      <c r="E1367" s="35">
        <v>22</v>
      </c>
      <c r="F1367">
        <v>1166.798</v>
      </c>
      <c r="G1367">
        <f>F1367-Dashboard!$B$5</f>
        <v>1028.005375</v>
      </c>
      <c r="H1367">
        <f>2^(LOG(G1367/Dashboard!$C$5,2)/LOG(Dashboard!$D$5/Dashboard!$C$5,2))-1</f>
        <v>-0.98168340590192116</v>
      </c>
      <c r="I1367" s="73" t="s">
        <v>265</v>
      </c>
      <c r="J1367" s="68">
        <v>19.998019998019998</v>
      </c>
      <c r="K1367"/>
      <c r="L1367"/>
      <c r="M1367"/>
      <c r="N1367"/>
      <c r="O1367"/>
      <c r="P1367"/>
      <c r="Q1367"/>
      <c r="R1367"/>
      <c r="S1367" s="68">
        <v>19.998019998019998</v>
      </c>
      <c r="T1367" s="56">
        <v>323.2</v>
      </c>
      <c r="V1367" s="35">
        <v>40404</v>
      </c>
      <c r="W1367" s="57">
        <v>9.9990099990099994E-3</v>
      </c>
      <c r="X1367"/>
    </row>
    <row r="1368" spans="1:24" x14ac:dyDescent="0.2">
      <c r="A1368" s="14" t="s">
        <v>453</v>
      </c>
      <c r="B1368" s="14" t="s">
        <v>443</v>
      </c>
      <c r="C1368" s="35" t="s">
        <v>267</v>
      </c>
      <c r="D1368" s="35">
        <v>9</v>
      </c>
      <c r="E1368" s="35">
        <v>23</v>
      </c>
      <c r="F1368">
        <v>134.08799999999999</v>
      </c>
      <c r="G1368">
        <f>F1368-Dashboard!$B$5</f>
        <v>-4.704624999999993</v>
      </c>
      <c r="H1368" t="e">
        <f>2^(LOG(G1368/Dashboard!$C$5,2)/LOG(Dashboard!$D$5/Dashboard!$C$5,2))-1</f>
        <v>#NUM!</v>
      </c>
      <c r="I1368" t="s">
        <v>55</v>
      </c>
      <c r="J1368"/>
      <c r="K1368"/>
      <c r="L1368"/>
      <c r="M1368"/>
      <c r="N1368"/>
      <c r="O1368"/>
      <c r="P1368" s="69">
        <v>19.998019998019998</v>
      </c>
      <c r="Q1368"/>
      <c r="R1368"/>
      <c r="S1368" s="68">
        <v>19.998019998019998</v>
      </c>
      <c r="T1368" s="56">
        <v>242.4</v>
      </c>
      <c r="V1368" s="35">
        <v>40404</v>
      </c>
      <c r="W1368" s="57">
        <v>9.9990099990099994E-3</v>
      </c>
      <c r="X1368"/>
    </row>
    <row r="1369" spans="1:24" x14ac:dyDescent="0.2">
      <c r="A1369" s="14" t="s">
        <v>453</v>
      </c>
      <c r="B1369" s="14" t="s">
        <v>443</v>
      </c>
      <c r="C1369" s="35" t="s">
        <v>268</v>
      </c>
      <c r="D1369" s="35">
        <v>9</v>
      </c>
      <c r="E1369" s="35">
        <v>24</v>
      </c>
      <c r="F1369">
        <v>174.07900000000001</v>
      </c>
      <c r="G1369">
        <f>F1369-Dashboard!$B$5</f>
        <v>35.286375000000021</v>
      </c>
      <c r="H1369">
        <f>2^(LOG(G1369/Dashboard!$C$5,2)/LOG(Dashboard!$D$5/Dashboard!$C$5,2))-1</f>
        <v>-0.99969373916230264</v>
      </c>
      <c r="I1369" t="s">
        <v>55</v>
      </c>
      <c r="J1369"/>
      <c r="K1369"/>
      <c r="L1369"/>
      <c r="M1369"/>
      <c r="N1369"/>
      <c r="O1369"/>
      <c r="P1369" s="69">
        <v>19.998019998019998</v>
      </c>
      <c r="Q1369"/>
      <c r="R1369"/>
      <c r="S1369" s="68">
        <v>19.998019998019998</v>
      </c>
      <c r="T1369" s="56">
        <v>242.4</v>
      </c>
      <c r="V1369" s="35">
        <v>40404</v>
      </c>
      <c r="W1369" s="57">
        <v>9.9990099990099994E-3</v>
      </c>
      <c r="X1369"/>
    </row>
    <row r="1370" spans="1:24" x14ac:dyDescent="0.2">
      <c r="A1370" s="14" t="s">
        <v>453</v>
      </c>
      <c r="B1370" s="14" t="s">
        <v>443</v>
      </c>
      <c r="C1370" s="35" t="s">
        <v>269</v>
      </c>
      <c r="D1370" s="35">
        <v>10</v>
      </c>
      <c r="E1370" s="35">
        <v>1</v>
      </c>
      <c r="F1370">
        <v>19259.228999999999</v>
      </c>
      <c r="G1370">
        <f>F1370-Dashboard!$B$5</f>
        <v>19120.436375000001</v>
      </c>
      <c r="H1370">
        <f>2^(LOG(G1370/Dashboard!$C$5,2)/LOG(Dashboard!$D$5/Dashboard!$C$5,2))-1</f>
        <v>-0.36446212926550625</v>
      </c>
      <c r="I1370" t="s">
        <v>55</v>
      </c>
      <c r="J1370"/>
      <c r="K1370"/>
      <c r="L1370"/>
      <c r="M1370"/>
      <c r="N1370" s="65">
        <v>6.1380061380060003</v>
      </c>
      <c r="O1370" s="67">
        <v>6.1380061380060003</v>
      </c>
      <c r="P1370"/>
      <c r="Q1370"/>
      <c r="R1370"/>
      <c r="S1370"/>
      <c r="T1370" s="56">
        <v>354.4</v>
      </c>
      <c r="V1370" s="35">
        <v>40404</v>
      </c>
      <c r="W1370" s="57">
        <v>9.9990099990099994E-3</v>
      </c>
      <c r="X1370"/>
    </row>
    <row r="1371" spans="1:24" x14ac:dyDescent="0.2">
      <c r="A1371" s="14" t="s">
        <v>453</v>
      </c>
      <c r="B1371" s="14" t="s">
        <v>443</v>
      </c>
      <c r="C1371" s="35" t="s">
        <v>270</v>
      </c>
      <c r="D1371" s="35">
        <v>10</v>
      </c>
      <c r="E1371" s="35">
        <v>2</v>
      </c>
      <c r="F1371">
        <v>14128.609</v>
      </c>
      <c r="G1371">
        <f>F1371-Dashboard!$B$5</f>
        <v>13989.816375</v>
      </c>
      <c r="H1371">
        <f>2^(LOG(G1371/Dashboard!$C$5,2)/LOG(Dashboard!$D$5/Dashboard!$C$5,2))-1</f>
        <v>-0.56497635529213364</v>
      </c>
      <c r="I1371" t="s">
        <v>55</v>
      </c>
      <c r="J1371"/>
      <c r="K1371"/>
      <c r="L1371"/>
      <c r="M1371"/>
      <c r="N1371" s="65">
        <v>6.1380061380060003</v>
      </c>
      <c r="O1371" s="67">
        <v>6.1380061380060003</v>
      </c>
      <c r="P1371"/>
      <c r="Q1371"/>
      <c r="R1371"/>
      <c r="S1371"/>
      <c r="T1371" s="56">
        <v>354.4</v>
      </c>
      <c r="V1371" s="35">
        <v>40404</v>
      </c>
      <c r="W1371" s="57">
        <v>9.9990099990099994E-3</v>
      </c>
      <c r="X1371"/>
    </row>
    <row r="1372" spans="1:24" x14ac:dyDescent="0.2">
      <c r="A1372" s="14" t="s">
        <v>453</v>
      </c>
      <c r="B1372" s="14" t="s">
        <v>443</v>
      </c>
      <c r="C1372" s="35" t="s">
        <v>271</v>
      </c>
      <c r="D1372" s="35">
        <v>10</v>
      </c>
      <c r="E1372" s="35">
        <v>3</v>
      </c>
      <c r="F1372">
        <v>7454.8059999999996</v>
      </c>
      <c r="G1372">
        <f>F1372-Dashboard!$B$5</f>
        <v>7316.0133749999995</v>
      </c>
      <c r="H1372">
        <f>2^(LOG(G1372/Dashboard!$C$5,2)/LOG(Dashboard!$D$5/Dashboard!$C$5,2))-1</f>
        <v>-0.80188320510849809</v>
      </c>
      <c r="I1372" t="s">
        <v>55</v>
      </c>
      <c r="J1372"/>
      <c r="K1372"/>
      <c r="L1372"/>
      <c r="M1372"/>
      <c r="N1372" s="65">
        <v>6.1380061380060003</v>
      </c>
      <c r="O1372"/>
      <c r="P1372" s="69">
        <v>6.1380061380060003</v>
      </c>
      <c r="Q1372"/>
      <c r="R1372"/>
      <c r="S1372"/>
      <c r="T1372" s="56">
        <v>354.4</v>
      </c>
      <c r="V1372" s="35">
        <v>40404</v>
      </c>
      <c r="W1372" s="57">
        <v>9.9990099990099994E-3</v>
      </c>
      <c r="X1372"/>
    </row>
    <row r="1373" spans="1:24" x14ac:dyDescent="0.2">
      <c r="A1373" s="14" t="s">
        <v>453</v>
      </c>
      <c r="B1373" s="14" t="s">
        <v>443</v>
      </c>
      <c r="C1373" s="35" t="s">
        <v>272</v>
      </c>
      <c r="D1373" s="35">
        <v>10</v>
      </c>
      <c r="E1373" s="35">
        <v>4</v>
      </c>
      <c r="F1373">
        <v>8002.9179999999997</v>
      </c>
      <c r="G1373">
        <f>F1373-Dashboard!$B$5</f>
        <v>7864.1253749999996</v>
      </c>
      <c r="H1373">
        <f>2^(LOG(G1373/Dashboard!$C$5,2)/LOG(Dashboard!$D$5/Dashboard!$C$5,2))-1</f>
        <v>-0.78373315129971199</v>
      </c>
      <c r="I1373" t="s">
        <v>55</v>
      </c>
      <c r="J1373"/>
      <c r="K1373"/>
      <c r="L1373"/>
      <c r="M1373"/>
      <c r="N1373" s="65">
        <v>6.1380061380060003</v>
      </c>
      <c r="O1373"/>
      <c r="P1373" s="69">
        <v>6.1380061380060003</v>
      </c>
      <c r="Q1373"/>
      <c r="R1373"/>
      <c r="S1373"/>
      <c r="T1373" s="56">
        <v>354.4</v>
      </c>
      <c r="V1373" s="35">
        <v>40404</v>
      </c>
      <c r="W1373" s="57">
        <v>9.9990099990099994E-3</v>
      </c>
      <c r="X1373"/>
    </row>
    <row r="1374" spans="1:24" x14ac:dyDescent="0.2">
      <c r="A1374" s="14" t="s">
        <v>453</v>
      </c>
      <c r="B1374" s="14" t="s">
        <v>443</v>
      </c>
      <c r="C1374" s="35" t="s">
        <v>273</v>
      </c>
      <c r="D1374" s="35">
        <v>10</v>
      </c>
      <c r="E1374" s="35">
        <v>5</v>
      </c>
      <c r="F1374">
        <v>19179.245999999999</v>
      </c>
      <c r="G1374">
        <f>F1374-Dashboard!$B$5</f>
        <v>19040.453375000001</v>
      </c>
      <c r="H1374">
        <f>2^(LOG(G1374/Dashboard!$C$5,2)/LOG(Dashboard!$D$5/Dashboard!$C$5,2))-1</f>
        <v>-0.36768630100912147</v>
      </c>
      <c r="I1374" s="70" t="s">
        <v>247</v>
      </c>
      <c r="J1374" s="69">
        <v>6.1380061380060003</v>
      </c>
      <c r="K1374"/>
      <c r="L1374"/>
      <c r="M1374"/>
      <c r="N1374"/>
      <c r="O1374"/>
      <c r="P1374" s="69">
        <v>6.1380061380060003</v>
      </c>
      <c r="Q1374"/>
      <c r="R1374"/>
      <c r="S1374"/>
      <c r="T1374" s="56">
        <v>379.2</v>
      </c>
      <c r="V1374" s="35">
        <v>40404</v>
      </c>
      <c r="W1374" s="57">
        <v>9.9990099990099994E-3</v>
      </c>
      <c r="X1374"/>
    </row>
    <row r="1375" spans="1:24" x14ac:dyDescent="0.2">
      <c r="A1375" s="14" t="s">
        <v>453</v>
      </c>
      <c r="B1375" s="14" t="s">
        <v>443</v>
      </c>
      <c r="C1375" s="35" t="s">
        <v>274</v>
      </c>
      <c r="D1375" s="35">
        <v>10</v>
      </c>
      <c r="E1375" s="35">
        <v>6</v>
      </c>
      <c r="F1375">
        <v>15528.297</v>
      </c>
      <c r="G1375">
        <f>F1375-Dashboard!$B$5</f>
        <v>15389.504375</v>
      </c>
      <c r="H1375">
        <f>2^(LOG(G1375/Dashboard!$C$5,2)/LOG(Dashboard!$D$5/Dashboard!$C$5,2))-1</f>
        <v>-0.51161861584266344</v>
      </c>
      <c r="I1375" s="70" t="s">
        <v>247</v>
      </c>
      <c r="J1375" s="69">
        <v>6.1380061380060003</v>
      </c>
      <c r="K1375"/>
      <c r="L1375"/>
      <c r="M1375"/>
      <c r="N1375"/>
      <c r="O1375"/>
      <c r="P1375" s="69">
        <v>6.1380061380060003</v>
      </c>
      <c r="Q1375"/>
      <c r="R1375"/>
      <c r="S1375"/>
      <c r="T1375" s="56">
        <v>379.2</v>
      </c>
      <c r="V1375" s="35">
        <v>40404</v>
      </c>
      <c r="W1375" s="57">
        <v>9.9990099990099994E-3</v>
      </c>
      <c r="X1375"/>
    </row>
    <row r="1376" spans="1:24" x14ac:dyDescent="0.2">
      <c r="A1376" s="14" t="s">
        <v>453</v>
      </c>
      <c r="B1376" s="14" t="s">
        <v>443</v>
      </c>
      <c r="C1376" s="35" t="s">
        <v>275</v>
      </c>
      <c r="D1376" s="35">
        <v>10</v>
      </c>
      <c r="E1376" s="35">
        <v>7</v>
      </c>
      <c r="F1376">
        <v>4775.4040000000005</v>
      </c>
      <c r="G1376">
        <f>F1376-Dashboard!$B$5</f>
        <v>4636.6113750000004</v>
      </c>
      <c r="H1376">
        <f>2^(LOG(G1376/Dashboard!$C$5,2)/LOG(Dashboard!$D$5/Dashboard!$C$5,2))-1</f>
        <v>-0.88608081043303966</v>
      </c>
      <c r="I1376" t="s">
        <v>55</v>
      </c>
      <c r="J1376"/>
      <c r="K1376"/>
      <c r="L1376"/>
      <c r="M1376"/>
      <c r="N1376"/>
      <c r="O1376" s="67">
        <v>6.1380061380060003</v>
      </c>
      <c r="P1376" s="69">
        <v>6.1380061380060003</v>
      </c>
      <c r="Q1376"/>
      <c r="R1376"/>
      <c r="S1376"/>
      <c r="T1376" s="56">
        <v>354.4</v>
      </c>
      <c r="V1376" s="35">
        <v>40404</v>
      </c>
      <c r="W1376" s="57">
        <v>9.9990099990099994E-3</v>
      </c>
      <c r="X1376"/>
    </row>
    <row r="1377" spans="1:24" x14ac:dyDescent="0.2">
      <c r="A1377" s="14" t="s">
        <v>453</v>
      </c>
      <c r="B1377" s="14" t="s">
        <v>443</v>
      </c>
      <c r="C1377" s="35" t="s">
        <v>276</v>
      </c>
      <c r="D1377" s="35">
        <v>10</v>
      </c>
      <c r="E1377" s="35">
        <v>8</v>
      </c>
      <c r="F1377">
        <v>5841.0479999999998</v>
      </c>
      <c r="G1377">
        <f>F1377-Dashboard!$B$5</f>
        <v>5702.2553749999997</v>
      </c>
      <c r="H1377">
        <f>2^(LOG(G1377/Dashboard!$C$5,2)/LOG(Dashboard!$D$5/Dashboard!$C$5,2))-1</f>
        <v>-0.85357755113378875</v>
      </c>
      <c r="I1377" t="s">
        <v>55</v>
      </c>
      <c r="J1377"/>
      <c r="K1377"/>
      <c r="L1377"/>
      <c r="M1377"/>
      <c r="N1377"/>
      <c r="O1377" s="67">
        <v>6.1380061380060003</v>
      </c>
      <c r="P1377" s="69">
        <v>6.1380061380060003</v>
      </c>
      <c r="Q1377"/>
      <c r="R1377"/>
      <c r="S1377"/>
      <c r="T1377" s="56">
        <v>354.4</v>
      </c>
      <c r="V1377" s="35">
        <v>40404</v>
      </c>
      <c r="W1377" s="57">
        <v>9.9990099990099994E-3</v>
      </c>
      <c r="X1377"/>
    </row>
    <row r="1378" spans="1:24" x14ac:dyDescent="0.2">
      <c r="A1378" s="14" t="s">
        <v>453</v>
      </c>
      <c r="B1378" s="14" t="s">
        <v>443</v>
      </c>
      <c r="C1378" s="35" t="s">
        <v>277</v>
      </c>
      <c r="D1378" s="35">
        <v>10</v>
      </c>
      <c r="E1378" s="35">
        <v>9</v>
      </c>
      <c r="F1378">
        <v>6556.183</v>
      </c>
      <c r="G1378">
        <f>F1378-Dashboard!$B$5</f>
        <v>6417.3903749999999</v>
      </c>
      <c r="H1378">
        <f>2^(LOG(G1378/Dashboard!$C$5,2)/LOG(Dashboard!$D$5/Dashboard!$C$5,2))-1</f>
        <v>-0.83100858259588328</v>
      </c>
      <c r="I1378" s="71" t="s">
        <v>252</v>
      </c>
      <c r="J1378" s="72">
        <v>6.1380061380060003</v>
      </c>
      <c r="K1378"/>
      <c r="L1378"/>
      <c r="M1378"/>
      <c r="N1378"/>
      <c r="O1378"/>
      <c r="P1378"/>
      <c r="Q1378" s="72">
        <v>6.1380061380060003</v>
      </c>
      <c r="R1378"/>
      <c r="S1378"/>
      <c r="T1378" s="56">
        <v>379.2</v>
      </c>
      <c r="V1378" s="35">
        <v>40404</v>
      </c>
      <c r="W1378" s="57">
        <v>9.9990099990099994E-3</v>
      </c>
      <c r="X1378"/>
    </row>
    <row r="1379" spans="1:24" x14ac:dyDescent="0.2">
      <c r="A1379" s="14" t="s">
        <v>453</v>
      </c>
      <c r="B1379" s="14" t="s">
        <v>443</v>
      </c>
      <c r="C1379" s="35" t="s">
        <v>278</v>
      </c>
      <c r="D1379" s="35">
        <v>10</v>
      </c>
      <c r="E1379" s="35">
        <v>10</v>
      </c>
      <c r="F1379">
        <v>6817.3010000000004</v>
      </c>
      <c r="G1379">
        <f>F1379-Dashboard!$B$5</f>
        <v>6678.5083750000003</v>
      </c>
      <c r="H1379">
        <f>2^(LOG(G1379/Dashboard!$C$5,2)/LOG(Dashboard!$D$5/Dashboard!$C$5,2))-1</f>
        <v>-0.82262991814963504</v>
      </c>
      <c r="I1379" s="71" t="s">
        <v>252</v>
      </c>
      <c r="J1379" s="72">
        <v>6.1380061380060003</v>
      </c>
      <c r="K1379"/>
      <c r="L1379"/>
      <c r="M1379"/>
      <c r="N1379"/>
      <c r="O1379"/>
      <c r="P1379"/>
      <c r="Q1379" s="72">
        <v>6.1380061380060003</v>
      </c>
      <c r="R1379"/>
      <c r="S1379"/>
      <c r="T1379" s="56">
        <v>379.2</v>
      </c>
      <c r="V1379" s="35">
        <v>40404</v>
      </c>
      <c r="W1379" s="57">
        <v>9.9990099990099994E-3</v>
      </c>
      <c r="X1379"/>
    </row>
    <row r="1380" spans="1:24" x14ac:dyDescent="0.2">
      <c r="A1380" s="14" t="s">
        <v>453</v>
      </c>
      <c r="B1380" s="14" t="s">
        <v>443</v>
      </c>
      <c r="C1380" s="35" t="s">
        <v>279</v>
      </c>
      <c r="D1380" s="35">
        <v>10</v>
      </c>
      <c r="E1380" s="35">
        <v>11</v>
      </c>
      <c r="F1380">
        <v>2378.2919999999999</v>
      </c>
      <c r="G1380">
        <f>F1380-Dashboard!$B$5</f>
        <v>2239.4993749999999</v>
      </c>
      <c r="H1380">
        <f>2^(LOG(G1380/Dashboard!$C$5,2)/LOG(Dashboard!$D$5/Dashboard!$C$5,2))-1</f>
        <v>-0.95288801799069622</v>
      </c>
      <c r="I1380" t="s">
        <v>55</v>
      </c>
      <c r="J1380"/>
      <c r="K1380"/>
      <c r="L1380"/>
      <c r="M1380" s="61">
        <v>0.63360063360060004</v>
      </c>
      <c r="N1380"/>
      <c r="O1380"/>
      <c r="P1380"/>
      <c r="Q1380" s="72">
        <v>6.1380061380060003</v>
      </c>
      <c r="R1380"/>
      <c r="S1380"/>
      <c r="T1380" s="56">
        <v>366.4</v>
      </c>
      <c r="V1380" s="35">
        <v>40404</v>
      </c>
      <c r="W1380" s="57">
        <v>9.9990099990099994E-3</v>
      </c>
      <c r="X1380"/>
    </row>
    <row r="1381" spans="1:24" x14ac:dyDescent="0.2">
      <c r="A1381" s="14" t="s">
        <v>453</v>
      </c>
      <c r="B1381" s="14" t="s">
        <v>443</v>
      </c>
      <c r="C1381" s="35" t="s">
        <v>280</v>
      </c>
      <c r="D1381" s="35">
        <v>10</v>
      </c>
      <c r="E1381" s="35">
        <v>12</v>
      </c>
      <c r="F1381">
        <v>2197.1559999999999</v>
      </c>
      <c r="G1381">
        <f>F1381-Dashboard!$B$5</f>
        <v>2058.3633749999999</v>
      </c>
      <c r="H1381">
        <f>2^(LOG(G1381/Dashboard!$C$5,2)/LOG(Dashboard!$D$5/Dashboard!$C$5,2))-1</f>
        <v>-0.95747059967324155</v>
      </c>
      <c r="I1381" t="s">
        <v>55</v>
      </c>
      <c r="J1381"/>
      <c r="K1381"/>
      <c r="L1381"/>
      <c r="M1381" s="61">
        <v>0.63360063360060004</v>
      </c>
      <c r="N1381"/>
      <c r="O1381"/>
      <c r="P1381"/>
      <c r="Q1381" s="72">
        <v>6.1380061380060003</v>
      </c>
      <c r="R1381"/>
      <c r="S1381"/>
      <c r="T1381" s="56">
        <v>366.4</v>
      </c>
      <c r="V1381" s="35">
        <v>40404</v>
      </c>
      <c r="W1381" s="57">
        <v>9.9990099990099994E-3</v>
      </c>
      <c r="X1381"/>
    </row>
    <row r="1382" spans="1:24" x14ac:dyDescent="0.2">
      <c r="A1382" s="14" t="s">
        <v>453</v>
      </c>
      <c r="B1382" s="14" t="s">
        <v>443</v>
      </c>
      <c r="C1382" s="35" t="s">
        <v>281</v>
      </c>
      <c r="D1382" s="35">
        <v>10</v>
      </c>
      <c r="E1382" s="35">
        <v>13</v>
      </c>
      <c r="F1382">
        <v>4029.6880000000001</v>
      </c>
      <c r="G1382">
        <f>F1382-Dashboard!$B$5</f>
        <v>3890.8953750000001</v>
      </c>
      <c r="H1382">
        <f>2^(LOG(G1382/Dashboard!$C$5,2)/LOG(Dashboard!$D$5/Dashboard!$C$5,2))-1</f>
        <v>-0.90791219135129109</v>
      </c>
      <c r="I1382" t="s">
        <v>55</v>
      </c>
      <c r="J1382"/>
      <c r="K1382" s="55">
        <v>221.26522126520001</v>
      </c>
      <c r="L1382"/>
      <c r="M1382"/>
      <c r="N1382"/>
      <c r="O1382"/>
      <c r="P1382"/>
      <c r="Q1382" s="72">
        <v>6.1380061380060003</v>
      </c>
      <c r="R1382"/>
      <c r="S1382"/>
      <c r="T1382" s="56">
        <v>200.4</v>
      </c>
      <c r="V1382" s="35">
        <v>40404</v>
      </c>
      <c r="W1382" s="57">
        <v>9.9990099990099907E-3</v>
      </c>
      <c r="X1382"/>
    </row>
    <row r="1383" spans="1:24" x14ac:dyDescent="0.2">
      <c r="A1383" s="14" t="s">
        <v>453</v>
      </c>
      <c r="B1383" s="14" t="s">
        <v>443</v>
      </c>
      <c r="C1383" s="35" t="s">
        <v>282</v>
      </c>
      <c r="D1383" s="35">
        <v>10</v>
      </c>
      <c r="E1383" s="35">
        <v>14</v>
      </c>
      <c r="F1383">
        <v>3756.808</v>
      </c>
      <c r="G1383">
        <f>F1383-Dashboard!$B$5</f>
        <v>3618.0153749999999</v>
      </c>
      <c r="H1383">
        <f>2^(LOG(G1383/Dashboard!$C$5,2)/LOG(Dashboard!$D$5/Dashboard!$C$5,2))-1</f>
        <v>-0.9156884783692798</v>
      </c>
      <c r="I1383" t="s">
        <v>55</v>
      </c>
      <c r="J1383"/>
      <c r="K1383" s="55">
        <v>221.26522126520001</v>
      </c>
      <c r="L1383"/>
      <c r="M1383"/>
      <c r="N1383"/>
      <c r="O1383"/>
      <c r="P1383"/>
      <c r="Q1383" s="72">
        <v>6.1380061380060003</v>
      </c>
      <c r="R1383"/>
      <c r="S1383"/>
      <c r="T1383" s="56">
        <v>200.4</v>
      </c>
      <c r="V1383" s="35">
        <v>40404</v>
      </c>
      <c r="W1383" s="57">
        <v>9.9990099990099907E-3</v>
      </c>
      <c r="X1383"/>
    </row>
    <row r="1384" spans="1:24" x14ac:dyDescent="0.2">
      <c r="A1384" s="14" t="s">
        <v>453</v>
      </c>
      <c r="B1384" s="14" t="s">
        <v>443</v>
      </c>
      <c r="C1384" s="35" t="s">
        <v>283</v>
      </c>
      <c r="D1384" s="35">
        <v>10</v>
      </c>
      <c r="E1384" s="35">
        <v>15</v>
      </c>
      <c r="F1384">
        <v>1009.186</v>
      </c>
      <c r="G1384">
        <f>F1384-Dashboard!$B$5</f>
        <v>870.39337500000011</v>
      </c>
      <c r="H1384">
        <f>2^(LOG(G1384/Dashboard!$C$5,2)/LOG(Dashboard!$D$5/Dashboard!$C$5,2))-1</f>
        <v>-0.98503257493799079</v>
      </c>
      <c r="I1384" s="62" t="s">
        <v>60</v>
      </c>
      <c r="J1384" s="63">
        <v>6.1380061380060003</v>
      </c>
      <c r="K1384"/>
      <c r="L1384"/>
      <c r="M1384"/>
      <c r="N1384"/>
      <c r="O1384"/>
      <c r="P1384"/>
      <c r="Q1384"/>
      <c r="R1384" s="63">
        <v>6.1380061380060003</v>
      </c>
      <c r="S1384"/>
      <c r="T1384" s="56">
        <v>379.2</v>
      </c>
      <c r="V1384" s="35">
        <v>40404</v>
      </c>
      <c r="W1384" s="57">
        <v>9.9990099990099994E-3</v>
      </c>
      <c r="X1384"/>
    </row>
    <row r="1385" spans="1:24" x14ac:dyDescent="0.2">
      <c r="A1385" s="14" t="s">
        <v>453</v>
      </c>
      <c r="B1385" s="14" t="s">
        <v>443</v>
      </c>
      <c r="C1385" s="35" t="s">
        <v>284</v>
      </c>
      <c r="D1385" s="35">
        <v>10</v>
      </c>
      <c r="E1385" s="35">
        <v>16</v>
      </c>
      <c r="F1385">
        <v>2707.6309999999999</v>
      </c>
      <c r="G1385">
        <f>F1385-Dashboard!$B$5</f>
        <v>2568.8383749999998</v>
      </c>
      <c r="H1385">
        <f>2^(LOG(G1385/Dashboard!$C$5,2)/LOG(Dashboard!$D$5/Dashboard!$C$5,2))-1</f>
        <v>-0.94435485074643788</v>
      </c>
      <c r="I1385" s="62" t="s">
        <v>60</v>
      </c>
      <c r="J1385" s="63">
        <v>6.1380061380060003</v>
      </c>
      <c r="K1385"/>
      <c r="L1385"/>
      <c r="M1385"/>
      <c r="N1385"/>
      <c r="O1385"/>
      <c r="P1385"/>
      <c r="Q1385"/>
      <c r="R1385" s="63">
        <v>6.1380061380060003</v>
      </c>
      <c r="S1385"/>
      <c r="T1385" s="56">
        <v>379.2</v>
      </c>
      <c r="V1385" s="35">
        <v>40404</v>
      </c>
      <c r="W1385" s="57">
        <v>9.9990099990099994E-3</v>
      </c>
      <c r="X1385"/>
    </row>
    <row r="1386" spans="1:24" x14ac:dyDescent="0.2">
      <c r="A1386" s="14" t="s">
        <v>453</v>
      </c>
      <c r="B1386" s="14" t="s">
        <v>443</v>
      </c>
      <c r="C1386" s="35" t="s">
        <v>285</v>
      </c>
      <c r="D1386" s="35">
        <v>10</v>
      </c>
      <c r="E1386" s="35">
        <v>17</v>
      </c>
      <c r="F1386">
        <v>117.621</v>
      </c>
      <c r="G1386">
        <f>F1386-Dashboard!$B$5</f>
        <v>-21.171624999999992</v>
      </c>
      <c r="H1386" t="e">
        <f>2^(LOG(G1386/Dashboard!$C$5,2)/LOG(Dashboard!$D$5/Dashboard!$C$5,2))-1</f>
        <v>#NUM!</v>
      </c>
      <c r="I1386" t="s">
        <v>55</v>
      </c>
      <c r="J1386"/>
      <c r="K1386"/>
      <c r="L1386"/>
      <c r="M1386"/>
      <c r="N1386"/>
      <c r="O1386"/>
      <c r="P1386" s="69">
        <v>6.1380061380060003</v>
      </c>
      <c r="Q1386"/>
      <c r="R1386" s="63">
        <v>6.1380061380060003</v>
      </c>
      <c r="S1386"/>
      <c r="T1386" s="56">
        <v>354.4</v>
      </c>
      <c r="V1386" s="35">
        <v>40404</v>
      </c>
      <c r="W1386" s="57">
        <v>9.9990099990099994E-3</v>
      </c>
      <c r="X1386"/>
    </row>
    <row r="1387" spans="1:24" x14ac:dyDescent="0.2">
      <c r="A1387" s="14" t="s">
        <v>453</v>
      </c>
      <c r="B1387" s="14" t="s">
        <v>443</v>
      </c>
      <c r="C1387" s="35" t="s">
        <v>286</v>
      </c>
      <c r="D1387" s="35">
        <v>10</v>
      </c>
      <c r="E1387" s="35">
        <v>18</v>
      </c>
      <c r="F1387">
        <v>145.85</v>
      </c>
      <c r="G1387">
        <f>F1387-Dashboard!$B$5</f>
        <v>7.0573750000000075</v>
      </c>
      <c r="H1387">
        <f>2^(LOG(G1387/Dashboard!$C$5,2)/LOG(Dashboard!$D$5/Dashboard!$C$5,2))-1</f>
        <v>-0.99995654563258229</v>
      </c>
      <c r="I1387" t="s">
        <v>55</v>
      </c>
      <c r="J1387"/>
      <c r="K1387"/>
      <c r="L1387"/>
      <c r="M1387"/>
      <c r="N1387"/>
      <c r="O1387"/>
      <c r="P1387" s="69">
        <v>6.1380061380060003</v>
      </c>
      <c r="Q1387"/>
      <c r="R1387" s="63">
        <v>6.1380061380060003</v>
      </c>
      <c r="S1387"/>
      <c r="T1387" s="56">
        <v>354.4</v>
      </c>
      <c r="V1387" s="35">
        <v>40404</v>
      </c>
      <c r="W1387" s="57">
        <v>9.9990099990099994E-3</v>
      </c>
      <c r="X1387"/>
    </row>
    <row r="1388" spans="1:24" x14ac:dyDescent="0.2">
      <c r="A1388" s="14" t="s">
        <v>453</v>
      </c>
      <c r="B1388" s="14" t="s">
        <v>443</v>
      </c>
      <c r="C1388" s="35" t="s">
        <v>287</v>
      </c>
      <c r="D1388" s="35">
        <v>10</v>
      </c>
      <c r="E1388" s="35">
        <v>19</v>
      </c>
      <c r="F1388">
        <v>277.58499999999998</v>
      </c>
      <c r="G1388">
        <f>F1388-Dashboard!$B$5</f>
        <v>138.79237499999999</v>
      </c>
      <c r="H1388">
        <f>2^(LOG(G1388/Dashboard!$C$5,2)/LOG(Dashboard!$D$5/Dashboard!$C$5,2))-1</f>
        <v>-0.99838669511286648</v>
      </c>
      <c r="I1388" t="s">
        <v>55</v>
      </c>
      <c r="J1388"/>
      <c r="K1388"/>
      <c r="L1388"/>
      <c r="M1388"/>
      <c r="N1388"/>
      <c r="O1388"/>
      <c r="P1388"/>
      <c r="Q1388"/>
      <c r="R1388" s="63">
        <v>6.1380061380060003</v>
      </c>
      <c r="S1388" s="68">
        <v>6.1380061380060003</v>
      </c>
      <c r="T1388" s="56">
        <v>354.4</v>
      </c>
      <c r="V1388" s="35">
        <v>40404</v>
      </c>
      <c r="W1388" s="57">
        <v>9.9990099990099994E-3</v>
      </c>
      <c r="X1388"/>
    </row>
    <row r="1389" spans="1:24" x14ac:dyDescent="0.2">
      <c r="A1389" s="14" t="s">
        <v>453</v>
      </c>
      <c r="B1389" s="14" t="s">
        <v>443</v>
      </c>
      <c r="C1389" s="35" t="s">
        <v>288</v>
      </c>
      <c r="D1389" s="35">
        <v>10</v>
      </c>
      <c r="E1389" s="35">
        <v>20</v>
      </c>
      <c r="F1389">
        <v>442.25400000000002</v>
      </c>
      <c r="G1389">
        <f>F1389-Dashboard!$B$5</f>
        <v>303.46137500000003</v>
      </c>
      <c r="H1389">
        <f>2^(LOG(G1389/Dashboard!$C$5,2)/LOG(Dashboard!$D$5/Dashboard!$C$5,2))-1</f>
        <v>-0.9958320465139483</v>
      </c>
      <c r="I1389" t="s">
        <v>55</v>
      </c>
      <c r="J1389"/>
      <c r="K1389"/>
      <c r="L1389"/>
      <c r="M1389"/>
      <c r="N1389"/>
      <c r="O1389"/>
      <c r="P1389"/>
      <c r="Q1389"/>
      <c r="R1389" s="63">
        <v>6.1380061380060003</v>
      </c>
      <c r="S1389" s="68">
        <v>6.1380061380060003</v>
      </c>
      <c r="T1389" s="56">
        <v>354.4</v>
      </c>
      <c r="V1389" s="35">
        <v>40404</v>
      </c>
      <c r="W1389" s="57">
        <v>9.9990099990099994E-3</v>
      </c>
      <c r="X1389"/>
    </row>
    <row r="1390" spans="1:24" x14ac:dyDescent="0.2">
      <c r="A1390" s="14" t="s">
        <v>453</v>
      </c>
      <c r="B1390" s="14" t="s">
        <v>443</v>
      </c>
      <c r="C1390" s="35" t="s">
        <v>289</v>
      </c>
      <c r="D1390" s="35">
        <v>10</v>
      </c>
      <c r="E1390" s="35">
        <v>21</v>
      </c>
      <c r="F1390">
        <v>5288.2309999999998</v>
      </c>
      <c r="G1390">
        <f>F1390-Dashboard!$B$5</f>
        <v>5149.4383749999997</v>
      </c>
      <c r="H1390">
        <f>2^(LOG(G1390/Dashboard!$C$5,2)/LOG(Dashboard!$D$5/Dashboard!$C$5,2))-1</f>
        <v>-0.87061790926465688</v>
      </c>
      <c r="I1390" s="73" t="s">
        <v>265</v>
      </c>
      <c r="J1390" s="68">
        <v>6.1380061380060003</v>
      </c>
      <c r="K1390"/>
      <c r="L1390"/>
      <c r="M1390"/>
      <c r="N1390"/>
      <c r="O1390"/>
      <c r="P1390"/>
      <c r="Q1390"/>
      <c r="R1390"/>
      <c r="S1390" s="68">
        <v>6.1380061380060003</v>
      </c>
      <c r="T1390" s="56">
        <v>379.2</v>
      </c>
      <c r="V1390" s="35">
        <v>40404</v>
      </c>
      <c r="W1390" s="57">
        <v>9.9990099990099994E-3</v>
      </c>
      <c r="X1390"/>
    </row>
    <row r="1391" spans="1:24" x14ac:dyDescent="0.2">
      <c r="A1391" s="14" t="s">
        <v>453</v>
      </c>
      <c r="B1391" s="14" t="s">
        <v>443</v>
      </c>
      <c r="C1391" s="35" t="s">
        <v>290</v>
      </c>
      <c r="D1391" s="35">
        <v>10</v>
      </c>
      <c r="E1391" s="35">
        <v>22</v>
      </c>
      <c r="F1391">
        <v>7645.3519999999999</v>
      </c>
      <c r="G1391">
        <f>F1391-Dashboard!$B$5</f>
        <v>7506.5593749999998</v>
      </c>
      <c r="H1391">
        <f>2^(LOG(G1391/Dashboard!$C$5,2)/LOG(Dashboard!$D$5/Dashboard!$C$5,2))-1</f>
        <v>-0.79560530955636555</v>
      </c>
      <c r="I1391" s="73" t="s">
        <v>265</v>
      </c>
      <c r="J1391" s="68">
        <v>6.1380061380060003</v>
      </c>
      <c r="K1391"/>
      <c r="L1391"/>
      <c r="M1391"/>
      <c r="N1391"/>
      <c r="O1391"/>
      <c r="P1391"/>
      <c r="Q1391"/>
      <c r="R1391"/>
      <c r="S1391" s="68">
        <v>6.1380061380060003</v>
      </c>
      <c r="T1391" s="56">
        <v>379.2</v>
      </c>
      <c r="V1391" s="35">
        <v>40404</v>
      </c>
      <c r="W1391" s="57">
        <v>9.9990099990099994E-3</v>
      </c>
      <c r="X1391"/>
    </row>
    <row r="1392" spans="1:24" x14ac:dyDescent="0.2">
      <c r="A1392" s="14" t="s">
        <v>453</v>
      </c>
      <c r="B1392" s="14" t="s">
        <v>443</v>
      </c>
      <c r="C1392" s="35" t="s">
        <v>291</v>
      </c>
      <c r="D1392" s="35">
        <v>10</v>
      </c>
      <c r="E1392" s="35">
        <v>23</v>
      </c>
      <c r="F1392">
        <v>875.09900000000005</v>
      </c>
      <c r="G1392">
        <f>F1392-Dashboard!$B$5</f>
        <v>736.30637500000012</v>
      </c>
      <c r="H1392">
        <f>2^(LOG(G1392/Dashboard!$C$5,2)/LOG(Dashboard!$D$5/Dashboard!$C$5,2))-1</f>
        <v>-0.98778223423060119</v>
      </c>
      <c r="I1392" t="s">
        <v>55</v>
      </c>
      <c r="J1392"/>
      <c r="K1392"/>
      <c r="L1392"/>
      <c r="M1392"/>
      <c r="N1392"/>
      <c r="O1392"/>
      <c r="P1392" s="69">
        <v>6.1380061380060003</v>
      </c>
      <c r="Q1392"/>
      <c r="R1392"/>
      <c r="S1392" s="68">
        <v>6.1380061380060003</v>
      </c>
      <c r="T1392" s="56">
        <v>354.4</v>
      </c>
      <c r="V1392" s="35">
        <v>40404</v>
      </c>
      <c r="W1392" s="57">
        <v>9.9990099990099994E-3</v>
      </c>
      <c r="X1392"/>
    </row>
    <row r="1393" spans="1:24" x14ac:dyDescent="0.2">
      <c r="A1393" s="14" t="s">
        <v>453</v>
      </c>
      <c r="B1393" s="14" t="s">
        <v>443</v>
      </c>
      <c r="C1393" s="35" t="s">
        <v>292</v>
      </c>
      <c r="D1393" s="35">
        <v>10</v>
      </c>
      <c r="E1393" s="35">
        <v>24</v>
      </c>
      <c r="F1393">
        <v>884.50800000000004</v>
      </c>
      <c r="G1393">
        <f>F1393-Dashboard!$B$5</f>
        <v>745.71537499999999</v>
      </c>
      <c r="H1393">
        <f>2^(LOG(G1393/Dashboard!$C$5,2)/LOG(Dashboard!$D$5/Dashboard!$C$5,2))-1</f>
        <v>-0.98759254744218161</v>
      </c>
      <c r="I1393" t="s">
        <v>55</v>
      </c>
      <c r="J1393"/>
      <c r="K1393"/>
      <c r="L1393"/>
      <c r="M1393"/>
      <c r="N1393"/>
      <c r="O1393"/>
      <c r="P1393" s="69">
        <v>6.1380061380060003</v>
      </c>
      <c r="Q1393"/>
      <c r="R1393"/>
      <c r="S1393" s="68">
        <v>6.1380061380060003</v>
      </c>
      <c r="T1393" s="56">
        <v>354.4</v>
      </c>
      <c r="V1393" s="35">
        <v>40404</v>
      </c>
      <c r="W1393" s="57">
        <v>9.9990099990099994E-3</v>
      </c>
      <c r="X1393"/>
    </row>
    <row r="1394" spans="1:24" x14ac:dyDescent="0.2">
      <c r="A1394" s="14" t="s">
        <v>453</v>
      </c>
      <c r="B1394" s="14" t="s">
        <v>443</v>
      </c>
      <c r="C1394" s="35" t="s">
        <v>293</v>
      </c>
      <c r="D1394" s="35">
        <v>11</v>
      </c>
      <c r="E1394" s="35">
        <v>1</v>
      </c>
      <c r="F1394">
        <v>22881.949000000001</v>
      </c>
      <c r="G1394">
        <f>F1394-Dashboard!$B$5</f>
        <v>22743.156375000002</v>
      </c>
      <c r="H1394">
        <f>2^(LOG(G1394/Dashboard!$C$5,2)/LOG(Dashboard!$D$5/Dashboard!$C$5,2))-1</f>
        <v>-0.21554558081973152</v>
      </c>
      <c r="I1394" t="s">
        <v>55</v>
      </c>
      <c r="J1394"/>
      <c r="K1394"/>
      <c r="L1394"/>
      <c r="M1394"/>
      <c r="N1394" s="65">
        <v>1.8810018810019999</v>
      </c>
      <c r="O1394" s="67">
        <v>1.8810018810019999</v>
      </c>
      <c r="P1394"/>
      <c r="Q1394"/>
      <c r="R1394"/>
      <c r="S1394"/>
      <c r="T1394" s="56">
        <v>388.8</v>
      </c>
      <c r="V1394" s="35">
        <v>40404</v>
      </c>
      <c r="W1394" s="57">
        <v>9.9990099990099994E-3</v>
      </c>
      <c r="X1394"/>
    </row>
    <row r="1395" spans="1:24" x14ac:dyDescent="0.2">
      <c r="A1395" s="14" t="s">
        <v>453</v>
      </c>
      <c r="B1395" s="14" t="s">
        <v>443</v>
      </c>
      <c r="C1395" s="35" t="s">
        <v>294</v>
      </c>
      <c r="D1395" s="35">
        <v>11</v>
      </c>
      <c r="E1395" s="35">
        <v>2</v>
      </c>
      <c r="F1395">
        <v>25382.565999999999</v>
      </c>
      <c r="G1395">
        <f>F1395-Dashboard!$B$5</f>
        <v>25243.773375000001</v>
      </c>
      <c r="H1395">
        <f>2^(LOG(G1395/Dashboard!$C$5,2)/LOG(Dashboard!$D$5/Dashboard!$C$5,2))-1</f>
        <v>-0.10970316419975512</v>
      </c>
      <c r="I1395" t="s">
        <v>55</v>
      </c>
      <c r="J1395"/>
      <c r="K1395"/>
      <c r="L1395"/>
      <c r="M1395"/>
      <c r="N1395" s="65">
        <v>1.8810018810019999</v>
      </c>
      <c r="O1395" s="67">
        <v>1.8810018810019999</v>
      </c>
      <c r="P1395"/>
      <c r="Q1395"/>
      <c r="R1395"/>
      <c r="S1395"/>
      <c r="T1395" s="56">
        <v>388.8</v>
      </c>
      <c r="V1395" s="35">
        <v>40404</v>
      </c>
      <c r="W1395" s="57">
        <v>9.9990099990099994E-3</v>
      </c>
      <c r="X1395"/>
    </row>
    <row r="1396" spans="1:24" x14ac:dyDescent="0.2">
      <c r="A1396" s="14" t="s">
        <v>453</v>
      </c>
      <c r="B1396" s="14" t="s">
        <v>443</v>
      </c>
      <c r="C1396" s="35" t="s">
        <v>295</v>
      </c>
      <c r="D1396" s="35">
        <v>11</v>
      </c>
      <c r="E1396" s="35">
        <v>3</v>
      </c>
      <c r="F1396">
        <v>34465.241999999998</v>
      </c>
      <c r="G1396">
        <f>F1396-Dashboard!$B$5</f>
        <v>34326.449374999997</v>
      </c>
      <c r="H1396">
        <f>2^(LOG(G1396/Dashboard!$C$5,2)/LOG(Dashboard!$D$5/Dashboard!$C$5,2))-1</f>
        <v>0.29264885913299254</v>
      </c>
      <c r="I1396" t="s">
        <v>55</v>
      </c>
      <c r="J1396"/>
      <c r="K1396"/>
      <c r="L1396"/>
      <c r="M1396"/>
      <c r="N1396" s="65">
        <v>1.8810018810019999</v>
      </c>
      <c r="O1396"/>
      <c r="P1396" s="69">
        <v>1.8810018810019999</v>
      </c>
      <c r="Q1396"/>
      <c r="R1396"/>
      <c r="S1396"/>
      <c r="T1396" s="56">
        <v>388.8</v>
      </c>
      <c r="V1396" s="35">
        <v>40404</v>
      </c>
      <c r="W1396" s="57">
        <v>9.9990099990099994E-3</v>
      </c>
      <c r="X1396"/>
    </row>
    <row r="1397" spans="1:24" x14ac:dyDescent="0.2">
      <c r="A1397" s="14" t="s">
        <v>453</v>
      </c>
      <c r="B1397" s="14" t="s">
        <v>443</v>
      </c>
      <c r="C1397" s="35" t="s">
        <v>296</v>
      </c>
      <c r="D1397" s="35">
        <v>11</v>
      </c>
      <c r="E1397" s="35">
        <v>4</v>
      </c>
      <c r="F1397">
        <v>28109.016</v>
      </c>
      <c r="G1397">
        <f>F1397-Dashboard!$B$5</f>
        <v>27970.223375000001</v>
      </c>
      <c r="H1397">
        <f>2^(LOG(G1397/Dashboard!$C$5,2)/LOG(Dashboard!$D$5/Dashboard!$C$5,2))-1</f>
        <v>8.2716577348627141E-3</v>
      </c>
      <c r="I1397" t="s">
        <v>55</v>
      </c>
      <c r="J1397"/>
      <c r="K1397"/>
      <c r="L1397"/>
      <c r="M1397"/>
      <c r="N1397" s="65">
        <v>1.8810018810019999</v>
      </c>
      <c r="O1397"/>
      <c r="P1397" s="69">
        <v>1.8810018810019999</v>
      </c>
      <c r="Q1397"/>
      <c r="R1397"/>
      <c r="S1397"/>
      <c r="T1397" s="56">
        <v>388.8</v>
      </c>
      <c r="V1397" s="35">
        <v>40404</v>
      </c>
      <c r="W1397" s="57">
        <v>9.9990099990099994E-3</v>
      </c>
      <c r="X1397"/>
    </row>
    <row r="1398" spans="1:24" x14ac:dyDescent="0.2">
      <c r="A1398" s="14" t="s">
        <v>453</v>
      </c>
      <c r="B1398" s="14" t="s">
        <v>443</v>
      </c>
      <c r="C1398" s="35" t="s">
        <v>297</v>
      </c>
      <c r="D1398" s="35">
        <v>11</v>
      </c>
      <c r="E1398" s="35">
        <v>5</v>
      </c>
      <c r="F1398">
        <v>35669.68</v>
      </c>
      <c r="G1398">
        <f>F1398-Dashboard!$B$5</f>
        <v>35530.887374999998</v>
      </c>
      <c r="H1398">
        <f>2^(LOG(G1398/Dashboard!$C$5,2)/LOG(Dashboard!$D$5/Dashboard!$C$5,2))-1</f>
        <v>0.34788387984868452</v>
      </c>
      <c r="I1398" s="70" t="s">
        <v>247</v>
      </c>
      <c r="J1398" s="69">
        <v>1.8810018810019999</v>
      </c>
      <c r="K1398"/>
      <c r="L1398"/>
      <c r="M1398"/>
      <c r="N1398"/>
      <c r="O1398"/>
      <c r="P1398" s="69">
        <v>1.8810018810019999</v>
      </c>
      <c r="Q1398"/>
      <c r="R1398"/>
      <c r="S1398"/>
      <c r="T1398" s="56">
        <v>396.4</v>
      </c>
      <c r="V1398" s="35">
        <v>40404</v>
      </c>
      <c r="W1398" s="57">
        <v>9.9990099990099994E-3</v>
      </c>
      <c r="X1398"/>
    </row>
    <row r="1399" spans="1:24" x14ac:dyDescent="0.2">
      <c r="A1399" s="14" t="s">
        <v>453</v>
      </c>
      <c r="B1399" s="14" t="s">
        <v>443</v>
      </c>
      <c r="C1399" s="35" t="s">
        <v>298</v>
      </c>
      <c r="D1399" s="35">
        <v>11</v>
      </c>
      <c r="E1399" s="35">
        <v>6</v>
      </c>
      <c r="F1399">
        <v>32628.008000000002</v>
      </c>
      <c r="G1399">
        <f>F1399-Dashboard!$B$5</f>
        <v>32489.215375000003</v>
      </c>
      <c r="H1399">
        <f>2^(LOG(G1399/Dashboard!$C$5,2)/LOG(Dashboard!$D$5/Dashboard!$C$5,2))-1</f>
        <v>0.20919144139053492</v>
      </c>
      <c r="I1399" s="70" t="s">
        <v>247</v>
      </c>
      <c r="J1399" s="69">
        <v>1.8810018810019999</v>
      </c>
      <c r="K1399"/>
      <c r="L1399"/>
      <c r="M1399"/>
      <c r="N1399"/>
      <c r="O1399"/>
      <c r="P1399" s="69">
        <v>1.8810018810019999</v>
      </c>
      <c r="Q1399"/>
      <c r="R1399"/>
      <c r="S1399"/>
      <c r="T1399" s="56">
        <v>396.4</v>
      </c>
      <c r="V1399" s="35">
        <v>40404</v>
      </c>
      <c r="W1399" s="57">
        <v>9.9990099990099994E-3</v>
      </c>
      <c r="X1399"/>
    </row>
    <row r="1400" spans="1:24" x14ac:dyDescent="0.2">
      <c r="A1400" s="14" t="s">
        <v>453</v>
      </c>
      <c r="B1400" s="14" t="s">
        <v>443</v>
      </c>
      <c r="C1400" s="35" t="s">
        <v>299</v>
      </c>
      <c r="D1400" s="35">
        <v>11</v>
      </c>
      <c r="E1400" s="35">
        <v>7</v>
      </c>
      <c r="F1400">
        <v>12898.296</v>
      </c>
      <c r="G1400">
        <f>F1400-Dashboard!$B$5</f>
        <v>12759.503375</v>
      </c>
      <c r="H1400">
        <f>2^(LOG(G1400/Dashboard!$C$5,2)/LOG(Dashboard!$D$5/Dashboard!$C$5,2))-1</f>
        <v>-0.61094861714679327</v>
      </c>
      <c r="I1400" t="s">
        <v>55</v>
      </c>
      <c r="J1400"/>
      <c r="K1400"/>
      <c r="L1400"/>
      <c r="M1400"/>
      <c r="N1400"/>
      <c r="O1400" s="67">
        <v>1.8810018810019999</v>
      </c>
      <c r="P1400" s="69">
        <v>1.8810018810019999</v>
      </c>
      <c r="Q1400"/>
      <c r="R1400"/>
      <c r="S1400"/>
      <c r="T1400" s="56">
        <v>388.8</v>
      </c>
      <c r="V1400" s="35">
        <v>40404</v>
      </c>
      <c r="W1400" s="57">
        <v>9.9990099990099994E-3</v>
      </c>
      <c r="X1400"/>
    </row>
    <row r="1401" spans="1:24" x14ac:dyDescent="0.2">
      <c r="A1401" s="14" t="s">
        <v>453</v>
      </c>
      <c r="B1401" s="14" t="s">
        <v>443</v>
      </c>
      <c r="C1401" s="35" t="s">
        <v>300</v>
      </c>
      <c r="D1401" s="35">
        <v>11</v>
      </c>
      <c r="E1401" s="35">
        <v>8</v>
      </c>
      <c r="F1401">
        <v>16433.976999999999</v>
      </c>
      <c r="G1401">
        <f>F1401-Dashboard!$B$5</f>
        <v>16295.184374999999</v>
      </c>
      <c r="H1401">
        <f>2^(LOG(G1401/Dashboard!$C$5,2)/LOG(Dashboard!$D$5/Dashboard!$C$5,2))-1</f>
        <v>-0.47653076691478602</v>
      </c>
      <c r="I1401" t="s">
        <v>55</v>
      </c>
      <c r="J1401"/>
      <c r="K1401"/>
      <c r="L1401"/>
      <c r="M1401"/>
      <c r="N1401"/>
      <c r="O1401" s="67">
        <v>1.8810018810019999</v>
      </c>
      <c r="P1401" s="69">
        <v>1.8810018810019999</v>
      </c>
      <c r="Q1401"/>
      <c r="R1401"/>
      <c r="S1401"/>
      <c r="T1401" s="56">
        <v>388.8</v>
      </c>
      <c r="V1401" s="35">
        <v>40404</v>
      </c>
      <c r="W1401" s="57">
        <v>9.9990099990099994E-3</v>
      </c>
      <c r="X1401"/>
    </row>
    <row r="1402" spans="1:24" x14ac:dyDescent="0.2">
      <c r="A1402" s="14" t="s">
        <v>453</v>
      </c>
      <c r="B1402" s="14" t="s">
        <v>443</v>
      </c>
      <c r="C1402" s="35" t="s">
        <v>301</v>
      </c>
      <c r="D1402" s="35">
        <v>11</v>
      </c>
      <c r="E1402" s="35">
        <v>9</v>
      </c>
      <c r="F1402">
        <v>3763.8649999999998</v>
      </c>
      <c r="G1402">
        <f>F1402-Dashboard!$B$5</f>
        <v>3625.0723749999997</v>
      </c>
      <c r="H1402">
        <f>2^(LOG(G1402/Dashboard!$C$5,2)/LOG(Dashboard!$D$5/Dashboard!$C$5,2))-1</f>
        <v>-0.91548890720776144</v>
      </c>
      <c r="I1402" s="71" t="s">
        <v>252</v>
      </c>
      <c r="J1402" s="72">
        <v>1.8810018810019999</v>
      </c>
      <c r="K1402"/>
      <c r="L1402"/>
      <c r="M1402"/>
      <c r="N1402"/>
      <c r="O1402"/>
      <c r="P1402"/>
      <c r="Q1402" s="72">
        <v>1.8810018810019999</v>
      </c>
      <c r="R1402"/>
      <c r="S1402"/>
      <c r="T1402" s="56">
        <v>396.4</v>
      </c>
      <c r="V1402" s="35">
        <v>40404</v>
      </c>
      <c r="W1402" s="57">
        <v>9.9990099990099994E-3</v>
      </c>
      <c r="X1402"/>
    </row>
    <row r="1403" spans="1:24" x14ac:dyDescent="0.2">
      <c r="A1403" s="14" t="s">
        <v>453</v>
      </c>
      <c r="B1403" s="14" t="s">
        <v>443</v>
      </c>
      <c r="C1403" s="35" t="s">
        <v>302</v>
      </c>
      <c r="D1403" s="35">
        <v>11</v>
      </c>
      <c r="E1403" s="35">
        <v>10</v>
      </c>
      <c r="F1403">
        <v>3530.9760000000001</v>
      </c>
      <c r="G1403">
        <f>F1403-Dashboard!$B$5</f>
        <v>3392.1833750000001</v>
      </c>
      <c r="H1403">
        <f>2^(LOG(G1403/Dashboard!$C$5,2)/LOG(Dashboard!$D$5/Dashboard!$C$5,2))-1</f>
        <v>-0.92203043094290482</v>
      </c>
      <c r="I1403" s="71" t="s">
        <v>252</v>
      </c>
      <c r="J1403" s="72">
        <v>1.8810018810019999</v>
      </c>
      <c r="K1403"/>
      <c r="L1403"/>
      <c r="M1403"/>
      <c r="N1403"/>
      <c r="O1403"/>
      <c r="P1403"/>
      <c r="Q1403" s="72">
        <v>1.8810018810019999</v>
      </c>
      <c r="R1403"/>
      <c r="S1403"/>
      <c r="T1403" s="56">
        <v>396.4</v>
      </c>
      <c r="V1403" s="35">
        <v>40404</v>
      </c>
      <c r="W1403" s="57">
        <v>9.9990099990099994E-3</v>
      </c>
      <c r="X1403"/>
    </row>
    <row r="1404" spans="1:24" x14ac:dyDescent="0.2">
      <c r="A1404" s="14" t="s">
        <v>453</v>
      </c>
      <c r="B1404" s="14" t="s">
        <v>443</v>
      </c>
      <c r="C1404" s="35" t="s">
        <v>303</v>
      </c>
      <c r="D1404" s="35">
        <v>11</v>
      </c>
      <c r="E1404" s="35">
        <v>11</v>
      </c>
      <c r="F1404">
        <v>1369.106</v>
      </c>
      <c r="G1404">
        <f>F1404-Dashboard!$B$5</f>
        <v>1230.313375</v>
      </c>
      <c r="H1404">
        <f>2^(LOG(G1404/Dashboard!$C$5,2)/LOG(Dashboard!$D$5/Dashboard!$C$5,2))-1</f>
        <v>-0.97722242926995206</v>
      </c>
      <c r="I1404" t="s">
        <v>55</v>
      </c>
      <c r="J1404"/>
      <c r="K1404"/>
      <c r="L1404"/>
      <c r="M1404" s="61">
        <v>0.1980001980002</v>
      </c>
      <c r="N1404"/>
      <c r="O1404"/>
      <c r="P1404"/>
      <c r="Q1404" s="72">
        <v>1.8810018810019999</v>
      </c>
      <c r="R1404"/>
      <c r="S1404"/>
      <c r="T1404" s="56">
        <v>392.4</v>
      </c>
      <c r="V1404" s="35">
        <v>40404</v>
      </c>
      <c r="W1404" s="57">
        <v>9.9990099990099994E-3</v>
      </c>
      <c r="X1404"/>
    </row>
    <row r="1405" spans="1:24" x14ac:dyDescent="0.2">
      <c r="A1405" s="14" t="s">
        <v>453</v>
      </c>
      <c r="B1405" s="14" t="s">
        <v>443</v>
      </c>
      <c r="C1405" s="35" t="s">
        <v>304</v>
      </c>
      <c r="D1405" s="35">
        <v>11</v>
      </c>
      <c r="E1405" s="35">
        <v>12</v>
      </c>
      <c r="F1405">
        <v>1037.415</v>
      </c>
      <c r="G1405">
        <f>F1405-Dashboard!$B$5</f>
        <v>898.62237499999992</v>
      </c>
      <c r="H1405">
        <f>2^(LOG(G1405/Dashboard!$C$5,2)/LOG(Dashboard!$D$5/Dashboard!$C$5,2))-1</f>
        <v>-0.98444157835940838</v>
      </c>
      <c r="I1405" t="s">
        <v>55</v>
      </c>
      <c r="J1405"/>
      <c r="K1405"/>
      <c r="L1405"/>
      <c r="M1405" s="61">
        <v>0.1980001980002</v>
      </c>
      <c r="N1405"/>
      <c r="O1405"/>
      <c r="P1405"/>
      <c r="Q1405" s="72">
        <v>1.8810018810019999</v>
      </c>
      <c r="R1405"/>
      <c r="S1405"/>
      <c r="T1405" s="56">
        <v>392.4</v>
      </c>
      <c r="V1405" s="35">
        <v>40404</v>
      </c>
      <c r="W1405" s="57">
        <v>9.9990099990099994E-3</v>
      </c>
      <c r="X1405"/>
    </row>
    <row r="1406" spans="1:24" x14ac:dyDescent="0.2">
      <c r="A1406" s="14" t="s">
        <v>453</v>
      </c>
      <c r="B1406" s="14" t="s">
        <v>443</v>
      </c>
      <c r="C1406" s="35" t="s">
        <v>305</v>
      </c>
      <c r="D1406" s="35">
        <v>11</v>
      </c>
      <c r="E1406" s="35">
        <v>13</v>
      </c>
      <c r="F1406">
        <v>8461.64</v>
      </c>
      <c r="G1406">
        <f>F1406-Dashboard!$B$5</f>
        <v>8322.8473749999994</v>
      </c>
      <c r="H1406">
        <f>2^(LOG(G1406/Dashboard!$C$5,2)/LOG(Dashboard!$D$5/Dashboard!$C$5,2))-1</f>
        <v>-0.76833341154457158</v>
      </c>
      <c r="I1406" t="s">
        <v>55</v>
      </c>
      <c r="J1406"/>
      <c r="K1406" s="55">
        <v>49.005049005049997</v>
      </c>
      <c r="L1406"/>
      <c r="M1406"/>
      <c r="N1406"/>
      <c r="O1406"/>
      <c r="P1406"/>
      <c r="Q1406" s="72">
        <v>1.8810018810019999</v>
      </c>
      <c r="R1406"/>
      <c r="S1406"/>
      <c r="T1406" s="56">
        <v>356.8</v>
      </c>
      <c r="V1406" s="35">
        <v>40404</v>
      </c>
      <c r="W1406" s="57">
        <v>9.9990099990099994E-3</v>
      </c>
      <c r="X1406"/>
    </row>
    <row r="1407" spans="1:24" x14ac:dyDescent="0.2">
      <c r="A1407" s="14" t="s">
        <v>453</v>
      </c>
      <c r="B1407" s="14" t="s">
        <v>443</v>
      </c>
      <c r="C1407" s="35" t="s">
        <v>306</v>
      </c>
      <c r="D1407" s="35">
        <v>11</v>
      </c>
      <c r="E1407" s="35">
        <v>14</v>
      </c>
      <c r="F1407">
        <v>6073.9380000000001</v>
      </c>
      <c r="G1407">
        <f>F1407-Dashboard!$B$5</f>
        <v>5935.1453750000001</v>
      </c>
      <c r="H1407">
        <f>2^(LOG(G1407/Dashboard!$C$5,2)/LOG(Dashboard!$D$5/Dashboard!$C$5,2))-1</f>
        <v>-0.84629052154764906</v>
      </c>
      <c r="I1407" t="s">
        <v>55</v>
      </c>
      <c r="J1407"/>
      <c r="K1407" s="55">
        <v>49.005049005049997</v>
      </c>
      <c r="L1407"/>
      <c r="M1407"/>
      <c r="N1407"/>
      <c r="O1407"/>
      <c r="P1407"/>
      <c r="Q1407" s="72">
        <v>1.8810018810019999</v>
      </c>
      <c r="R1407"/>
      <c r="S1407"/>
      <c r="T1407" s="56">
        <v>356.8</v>
      </c>
      <c r="V1407" s="35">
        <v>40404</v>
      </c>
      <c r="W1407" s="57">
        <v>9.9990099990099994E-3</v>
      </c>
      <c r="X1407"/>
    </row>
    <row r="1408" spans="1:24" x14ac:dyDescent="0.2">
      <c r="A1408" s="14" t="s">
        <v>453</v>
      </c>
      <c r="B1408" s="14" t="s">
        <v>443</v>
      </c>
      <c r="C1408" s="35" t="s">
        <v>307</v>
      </c>
      <c r="D1408" s="35">
        <v>11</v>
      </c>
      <c r="E1408" s="35">
        <v>15</v>
      </c>
      <c r="F1408">
        <v>29687.488000000001</v>
      </c>
      <c r="G1408">
        <f>F1408-Dashboard!$B$5</f>
        <v>29548.695375000003</v>
      </c>
      <c r="H1408">
        <f>2^(LOG(G1408/Dashboard!$C$5,2)/LOG(Dashboard!$D$5/Dashboard!$C$5,2))-1</f>
        <v>7.7719377316636473E-2</v>
      </c>
      <c r="I1408" s="62" t="s">
        <v>60</v>
      </c>
      <c r="J1408" s="63">
        <v>1.8810018810019999</v>
      </c>
      <c r="K1408"/>
      <c r="L1408"/>
      <c r="M1408"/>
      <c r="N1408"/>
      <c r="O1408"/>
      <c r="P1408"/>
      <c r="Q1408"/>
      <c r="R1408" s="63">
        <v>1.8810018810019999</v>
      </c>
      <c r="S1408"/>
      <c r="T1408" s="56">
        <v>396.4</v>
      </c>
      <c r="V1408" s="35">
        <v>40404</v>
      </c>
      <c r="W1408" s="57">
        <v>9.9990099990099994E-3</v>
      </c>
      <c r="X1408"/>
    </row>
    <row r="1409" spans="1:24" x14ac:dyDescent="0.2">
      <c r="A1409" s="14" t="s">
        <v>453</v>
      </c>
      <c r="B1409" s="14" t="s">
        <v>443</v>
      </c>
      <c r="C1409" s="35" t="s">
        <v>308</v>
      </c>
      <c r="D1409" s="35">
        <v>11</v>
      </c>
      <c r="E1409" s="35">
        <v>16</v>
      </c>
      <c r="F1409">
        <v>19430.955000000002</v>
      </c>
      <c r="G1409">
        <f>F1409-Dashboard!$B$5</f>
        <v>19292.162375000004</v>
      </c>
      <c r="H1409">
        <f>2^(LOG(G1409/Dashboard!$C$5,2)/LOG(Dashboard!$D$5/Dashboard!$C$5,2))-1</f>
        <v>-0.35753002035241654</v>
      </c>
      <c r="I1409" s="62" t="s">
        <v>60</v>
      </c>
      <c r="J1409" s="63">
        <v>1.8810018810019999</v>
      </c>
      <c r="K1409"/>
      <c r="L1409"/>
      <c r="M1409"/>
      <c r="N1409"/>
      <c r="O1409"/>
      <c r="P1409"/>
      <c r="Q1409"/>
      <c r="R1409" s="63">
        <v>1.8810018810019999</v>
      </c>
      <c r="S1409"/>
      <c r="T1409" s="56">
        <v>396.4</v>
      </c>
      <c r="V1409" s="35">
        <v>40404</v>
      </c>
      <c r="W1409" s="57">
        <v>9.9990099990099994E-3</v>
      </c>
      <c r="X1409"/>
    </row>
    <row r="1410" spans="1:24" x14ac:dyDescent="0.2">
      <c r="A1410" s="14" t="s">
        <v>453</v>
      </c>
      <c r="B1410" s="14" t="s">
        <v>443</v>
      </c>
      <c r="C1410" s="35" t="s">
        <v>309</v>
      </c>
      <c r="D1410" s="35">
        <v>11</v>
      </c>
      <c r="E1410" s="35">
        <v>17</v>
      </c>
      <c r="F1410">
        <v>1931.3330000000001</v>
      </c>
      <c r="G1410">
        <f>F1410-Dashboard!$B$5</f>
        <v>1792.540375</v>
      </c>
      <c r="H1410">
        <f>2^(LOG(G1410/Dashboard!$C$5,2)/LOG(Dashboard!$D$5/Dashboard!$C$5,2))-1</f>
        <v>-0.96403944486427451</v>
      </c>
      <c r="I1410" t="s">
        <v>55</v>
      </c>
      <c r="J1410"/>
      <c r="K1410"/>
      <c r="L1410"/>
      <c r="M1410"/>
      <c r="N1410"/>
      <c r="O1410"/>
      <c r="P1410" s="69">
        <v>1.8810018810019999</v>
      </c>
      <c r="Q1410"/>
      <c r="R1410" s="63">
        <v>1.8810018810019999</v>
      </c>
      <c r="S1410"/>
      <c r="T1410" s="56">
        <v>388.8</v>
      </c>
      <c r="V1410" s="35">
        <v>40404</v>
      </c>
      <c r="W1410" s="57">
        <v>9.9990099990099994E-3</v>
      </c>
      <c r="X1410"/>
    </row>
    <row r="1411" spans="1:24" x14ac:dyDescent="0.2">
      <c r="A1411" s="14" t="s">
        <v>453</v>
      </c>
      <c r="B1411" s="14" t="s">
        <v>443</v>
      </c>
      <c r="C1411" s="35" t="s">
        <v>310</v>
      </c>
      <c r="D1411" s="35">
        <v>11</v>
      </c>
      <c r="E1411" s="35">
        <v>18</v>
      </c>
      <c r="F1411">
        <v>2171.2800000000002</v>
      </c>
      <c r="G1411">
        <f>F1411-Dashboard!$B$5</f>
        <v>2032.4873750000002</v>
      </c>
      <c r="H1411">
        <f>2^(LOG(G1411/Dashboard!$C$5,2)/LOG(Dashboard!$D$5/Dashboard!$C$5,2))-1</f>
        <v>-0.95811841408433551</v>
      </c>
      <c r="I1411" t="s">
        <v>55</v>
      </c>
      <c r="J1411"/>
      <c r="K1411"/>
      <c r="L1411"/>
      <c r="M1411"/>
      <c r="N1411"/>
      <c r="O1411"/>
      <c r="P1411" s="69">
        <v>1.8810018810019999</v>
      </c>
      <c r="Q1411"/>
      <c r="R1411" s="63">
        <v>1.8810018810019999</v>
      </c>
      <c r="S1411"/>
      <c r="T1411" s="56">
        <v>388.8</v>
      </c>
      <c r="V1411" s="35">
        <v>40404</v>
      </c>
      <c r="W1411" s="57">
        <v>9.9990099990099994E-3</v>
      </c>
      <c r="X1411"/>
    </row>
    <row r="1412" spans="1:24" x14ac:dyDescent="0.2">
      <c r="A1412" s="14" t="s">
        <v>453</v>
      </c>
      <c r="B1412" s="14" t="s">
        <v>443</v>
      </c>
      <c r="C1412" s="35" t="s">
        <v>311</v>
      </c>
      <c r="D1412" s="35">
        <v>11</v>
      </c>
      <c r="E1412" s="35">
        <v>19</v>
      </c>
      <c r="F1412">
        <v>1258.5419999999999</v>
      </c>
      <c r="G1412">
        <f>F1412-Dashboard!$B$5</f>
        <v>1119.7493749999999</v>
      </c>
      <c r="H1412">
        <f>2^(LOG(G1412/Dashboard!$C$5,2)/LOG(Dashboard!$D$5/Dashboard!$C$5,2))-1</f>
        <v>-0.97968160974014995</v>
      </c>
      <c r="I1412" t="s">
        <v>55</v>
      </c>
      <c r="J1412"/>
      <c r="K1412"/>
      <c r="L1412"/>
      <c r="M1412"/>
      <c r="N1412"/>
      <c r="O1412"/>
      <c r="P1412"/>
      <c r="Q1412"/>
      <c r="R1412" s="63">
        <v>1.8810018810019999</v>
      </c>
      <c r="S1412" s="68">
        <v>1.8810018810019999</v>
      </c>
      <c r="T1412" s="56">
        <v>388.8</v>
      </c>
      <c r="V1412" s="35">
        <v>40404</v>
      </c>
      <c r="W1412" s="57">
        <v>9.9990099990099994E-3</v>
      </c>
      <c r="X1412"/>
    </row>
    <row r="1413" spans="1:24" x14ac:dyDescent="0.2">
      <c r="A1413" s="14" t="s">
        <v>453</v>
      </c>
      <c r="B1413" s="14" t="s">
        <v>443</v>
      </c>
      <c r="C1413" s="35" t="s">
        <v>312</v>
      </c>
      <c r="D1413" s="35">
        <v>11</v>
      </c>
      <c r="E1413" s="35">
        <v>20</v>
      </c>
      <c r="F1413">
        <v>1550.242</v>
      </c>
      <c r="G1413">
        <f>F1413-Dashboard!$B$5</f>
        <v>1411.4493749999999</v>
      </c>
      <c r="H1413">
        <f>2^(LOG(G1413/Dashboard!$C$5,2)/LOG(Dashboard!$D$5/Dashboard!$C$5,2))-1</f>
        <v>-0.97309204709971631</v>
      </c>
      <c r="I1413" t="s">
        <v>55</v>
      </c>
      <c r="J1413"/>
      <c r="K1413"/>
      <c r="L1413"/>
      <c r="M1413"/>
      <c r="N1413"/>
      <c r="O1413"/>
      <c r="P1413"/>
      <c r="Q1413"/>
      <c r="R1413" s="63">
        <v>1.8810018810019999</v>
      </c>
      <c r="S1413" s="68">
        <v>1.8810018810019999</v>
      </c>
      <c r="T1413" s="56">
        <v>388.8</v>
      </c>
      <c r="V1413" s="35">
        <v>40404</v>
      </c>
      <c r="W1413" s="57">
        <v>9.9990099990099994E-3</v>
      </c>
      <c r="X1413"/>
    </row>
    <row r="1414" spans="1:24" x14ac:dyDescent="0.2">
      <c r="A1414" s="14" t="s">
        <v>453</v>
      </c>
      <c r="B1414" s="14" t="s">
        <v>443</v>
      </c>
      <c r="C1414" s="35" t="s">
        <v>313</v>
      </c>
      <c r="D1414" s="35">
        <v>11</v>
      </c>
      <c r="E1414" s="35">
        <v>21</v>
      </c>
      <c r="F1414">
        <v>9299.1</v>
      </c>
      <c r="G1414">
        <f>F1414-Dashboard!$B$5</f>
        <v>9160.3073750000003</v>
      </c>
      <c r="H1414">
        <f>2^(LOG(G1414/Dashboard!$C$5,2)/LOG(Dashboard!$D$5/Dashboard!$C$5,2))-1</f>
        <v>-0.73975449384979441</v>
      </c>
      <c r="I1414" s="73" t="s">
        <v>265</v>
      </c>
      <c r="J1414" s="68">
        <v>1.8810018810019999</v>
      </c>
      <c r="K1414"/>
      <c r="L1414"/>
      <c r="M1414"/>
      <c r="N1414"/>
      <c r="O1414"/>
      <c r="P1414"/>
      <c r="Q1414"/>
      <c r="R1414"/>
      <c r="S1414" s="68">
        <v>1.8810018810019999</v>
      </c>
      <c r="T1414" s="56">
        <v>396.4</v>
      </c>
      <c r="V1414" s="35">
        <v>40404</v>
      </c>
      <c r="W1414" s="57">
        <v>9.9990099990099994E-3</v>
      </c>
      <c r="X1414"/>
    </row>
    <row r="1415" spans="1:24" x14ac:dyDescent="0.2">
      <c r="A1415" s="14" t="s">
        <v>453</v>
      </c>
      <c r="B1415" s="14" t="s">
        <v>443</v>
      </c>
      <c r="C1415" s="35" t="s">
        <v>314</v>
      </c>
      <c r="D1415" s="35">
        <v>11</v>
      </c>
      <c r="E1415" s="35">
        <v>22</v>
      </c>
      <c r="F1415">
        <v>7099.5910000000003</v>
      </c>
      <c r="G1415">
        <f>F1415-Dashboard!$B$5</f>
        <v>6960.7983750000003</v>
      </c>
      <c r="H1415">
        <f>2^(LOG(G1415/Dashboard!$C$5,2)/LOG(Dashboard!$D$5/Dashboard!$C$5,2))-1</f>
        <v>-0.81349300548799275</v>
      </c>
      <c r="I1415" s="73" t="s">
        <v>265</v>
      </c>
      <c r="J1415" s="68">
        <v>1.8810018810019999</v>
      </c>
      <c r="K1415"/>
      <c r="L1415"/>
      <c r="M1415"/>
      <c r="N1415"/>
      <c r="O1415"/>
      <c r="P1415"/>
      <c r="Q1415"/>
      <c r="R1415"/>
      <c r="S1415" s="68">
        <v>1.8810018810019999</v>
      </c>
      <c r="T1415" s="56">
        <v>396.4</v>
      </c>
      <c r="V1415" s="35">
        <v>40404</v>
      </c>
      <c r="W1415" s="57">
        <v>9.9990099990099994E-3</v>
      </c>
      <c r="X1415"/>
    </row>
    <row r="1416" spans="1:24" x14ac:dyDescent="0.2">
      <c r="A1416" s="14" t="s">
        <v>453</v>
      </c>
      <c r="B1416" s="14" t="s">
        <v>443</v>
      </c>
      <c r="C1416" s="35" t="s">
        <v>315</v>
      </c>
      <c r="D1416" s="35">
        <v>11</v>
      </c>
      <c r="E1416" s="35">
        <v>23</v>
      </c>
      <c r="F1416">
        <v>1056.2349999999999</v>
      </c>
      <c r="G1416">
        <f>F1416-Dashboard!$B$5</f>
        <v>917.44237499999986</v>
      </c>
      <c r="H1416">
        <f>2^(LOG(G1416/Dashboard!$C$5,2)/LOG(Dashboard!$D$5/Dashboard!$C$5,2))-1</f>
        <v>-0.98404535278257665</v>
      </c>
      <c r="I1416" t="s">
        <v>55</v>
      </c>
      <c r="J1416"/>
      <c r="K1416"/>
      <c r="L1416"/>
      <c r="M1416"/>
      <c r="N1416"/>
      <c r="O1416"/>
      <c r="P1416" s="69">
        <v>1.8810018810019999</v>
      </c>
      <c r="Q1416"/>
      <c r="R1416"/>
      <c r="S1416" s="68">
        <v>1.8810018810019999</v>
      </c>
      <c r="T1416" s="56">
        <v>388.8</v>
      </c>
      <c r="V1416" s="35">
        <v>40404</v>
      </c>
      <c r="W1416" s="57">
        <v>9.9990099990099994E-3</v>
      </c>
      <c r="X1416"/>
    </row>
    <row r="1417" spans="1:24" x14ac:dyDescent="0.2">
      <c r="A1417" s="14" t="s">
        <v>453</v>
      </c>
      <c r="B1417" s="14" t="s">
        <v>443</v>
      </c>
      <c r="C1417" s="35" t="s">
        <v>316</v>
      </c>
      <c r="D1417" s="35">
        <v>11</v>
      </c>
      <c r="E1417" s="35">
        <v>24</v>
      </c>
      <c r="F1417">
        <v>1251.4849999999999</v>
      </c>
      <c r="G1417">
        <f>F1417-Dashboard!$B$5</f>
        <v>1112.6923749999999</v>
      </c>
      <c r="H1417">
        <f>2^(LOG(G1417/Dashboard!$C$5,2)/LOG(Dashboard!$D$5/Dashboard!$C$5,2))-1</f>
        <v>-0.97983687237232808</v>
      </c>
      <c r="I1417" t="s">
        <v>55</v>
      </c>
      <c r="J1417"/>
      <c r="K1417"/>
      <c r="L1417"/>
      <c r="M1417"/>
      <c r="N1417"/>
      <c r="O1417"/>
      <c r="P1417" s="69">
        <v>1.8810018810019999</v>
      </c>
      <c r="Q1417"/>
      <c r="R1417"/>
      <c r="S1417" s="68">
        <v>1.8810018810019999</v>
      </c>
      <c r="T1417" s="56">
        <v>388.8</v>
      </c>
      <c r="V1417" s="35">
        <v>40404</v>
      </c>
      <c r="W1417" s="57">
        <v>9.9990099990099994E-3</v>
      </c>
      <c r="X1417"/>
    </row>
    <row r="1418" spans="1:24" x14ac:dyDescent="0.2">
      <c r="A1418" s="14" t="s">
        <v>453</v>
      </c>
      <c r="B1418" s="14" t="s">
        <v>443</v>
      </c>
      <c r="C1418" s="35" t="s">
        <v>317</v>
      </c>
      <c r="D1418" s="35">
        <v>12</v>
      </c>
      <c r="E1418" s="35">
        <v>1</v>
      </c>
      <c r="F1418">
        <v>41019.074000000001</v>
      </c>
      <c r="G1418">
        <f>F1418-Dashboard!$B$5</f>
        <v>40880.281374999999</v>
      </c>
      <c r="H1418">
        <f>2^(LOG(G1418/Dashboard!$C$5,2)/LOG(Dashboard!$D$5/Dashboard!$C$5,2))-1</f>
        <v>0.59791028753235698</v>
      </c>
      <c r="I1418" t="s">
        <v>55</v>
      </c>
      <c r="J1418"/>
      <c r="K1418"/>
      <c r="L1418"/>
      <c r="M1418"/>
      <c r="N1418" s="65">
        <v>0.5742005742006</v>
      </c>
      <c r="O1418" s="67">
        <v>0.5742005742006</v>
      </c>
      <c r="P1418"/>
      <c r="Q1418"/>
      <c r="R1418"/>
      <c r="S1418"/>
      <c r="T1418" s="56">
        <v>399.2</v>
      </c>
      <c r="V1418" s="35">
        <v>40404</v>
      </c>
      <c r="W1418" s="57">
        <v>9.9950499950499996E-3</v>
      </c>
      <c r="X1418"/>
    </row>
    <row r="1419" spans="1:24" x14ac:dyDescent="0.2">
      <c r="A1419" s="14" t="s">
        <v>453</v>
      </c>
      <c r="B1419" s="14" t="s">
        <v>443</v>
      </c>
      <c r="C1419" s="35" t="s">
        <v>318</v>
      </c>
      <c r="D1419" s="35">
        <v>12</v>
      </c>
      <c r="E1419" s="35">
        <v>2</v>
      </c>
      <c r="F1419">
        <v>56408.578000000001</v>
      </c>
      <c r="G1419">
        <f>F1419-Dashboard!$B$5</f>
        <v>56269.785374999999</v>
      </c>
      <c r="H1419">
        <f>2^(LOG(G1419/Dashboard!$C$5,2)/LOG(Dashboard!$D$5/Dashboard!$C$5,2))-1</f>
        <v>1.3545754369900096</v>
      </c>
      <c r="I1419" t="s">
        <v>55</v>
      </c>
      <c r="J1419"/>
      <c r="K1419"/>
      <c r="L1419"/>
      <c r="M1419"/>
      <c r="N1419" s="65">
        <v>0.5742005742006</v>
      </c>
      <c r="O1419" s="67">
        <v>0.5742005742006</v>
      </c>
      <c r="P1419"/>
      <c r="Q1419"/>
      <c r="R1419"/>
      <c r="S1419"/>
      <c r="T1419" s="56">
        <v>399.2</v>
      </c>
      <c r="V1419" s="35">
        <v>40404</v>
      </c>
      <c r="W1419" s="57">
        <v>9.9950499950499996E-3</v>
      </c>
      <c r="X1419"/>
    </row>
    <row r="1420" spans="1:24" x14ac:dyDescent="0.2">
      <c r="A1420" s="14" t="s">
        <v>453</v>
      </c>
      <c r="B1420" s="14" t="s">
        <v>443</v>
      </c>
      <c r="C1420" s="35" t="s">
        <v>319</v>
      </c>
      <c r="D1420" s="35">
        <v>12</v>
      </c>
      <c r="E1420" s="35">
        <v>3</v>
      </c>
      <c r="F1420">
        <v>43416.188000000002</v>
      </c>
      <c r="G1420">
        <f>F1420-Dashboard!$B$5</f>
        <v>43277.395375</v>
      </c>
      <c r="H1420">
        <f>2^(LOG(G1420/Dashboard!$C$5,2)/LOG(Dashboard!$D$5/Dashboard!$C$5,2))-1</f>
        <v>0.71229426269318719</v>
      </c>
      <c r="I1420" t="s">
        <v>55</v>
      </c>
      <c r="J1420"/>
      <c r="K1420"/>
      <c r="L1420"/>
      <c r="M1420"/>
      <c r="N1420" s="65">
        <v>0.5742005742006</v>
      </c>
      <c r="O1420"/>
      <c r="P1420" s="69">
        <v>0.5742005742006</v>
      </c>
      <c r="Q1420"/>
      <c r="R1420"/>
      <c r="S1420"/>
      <c r="T1420" s="56">
        <v>399.2</v>
      </c>
      <c r="V1420" s="35">
        <v>40404</v>
      </c>
      <c r="W1420" s="57">
        <v>9.9950499950499996E-3</v>
      </c>
      <c r="X1420"/>
    </row>
    <row r="1421" spans="1:24" x14ac:dyDescent="0.2">
      <c r="A1421" s="14" t="s">
        <v>453</v>
      </c>
      <c r="B1421" s="14" t="s">
        <v>443</v>
      </c>
      <c r="C1421" s="35" t="s">
        <v>320</v>
      </c>
      <c r="D1421" s="35">
        <v>12</v>
      </c>
      <c r="E1421" s="35">
        <v>4</v>
      </c>
      <c r="F1421">
        <v>32639.77</v>
      </c>
      <c r="G1421">
        <f>F1421-Dashboard!$B$5</f>
        <v>32500.977375000002</v>
      </c>
      <c r="H1421">
        <f>2^(LOG(G1421/Dashboard!$C$5,2)/LOG(Dashboard!$D$5/Dashboard!$C$5,2))-1</f>
        <v>0.20972260050842384</v>
      </c>
      <c r="I1421" t="s">
        <v>55</v>
      </c>
      <c r="J1421"/>
      <c r="K1421"/>
      <c r="L1421"/>
      <c r="M1421"/>
      <c r="N1421" s="65">
        <v>0.5742005742006</v>
      </c>
      <c r="O1421"/>
      <c r="P1421" s="69">
        <v>0.5742005742006</v>
      </c>
      <c r="Q1421"/>
      <c r="R1421"/>
      <c r="S1421"/>
      <c r="T1421" s="56">
        <v>399.2</v>
      </c>
      <c r="V1421" s="35">
        <v>40404</v>
      </c>
      <c r="W1421" s="57">
        <v>9.9950499950499996E-3</v>
      </c>
      <c r="X1421"/>
    </row>
    <row r="1422" spans="1:24" x14ac:dyDescent="0.2">
      <c r="A1422" s="14" t="s">
        <v>453</v>
      </c>
      <c r="B1422" s="14" t="s">
        <v>443</v>
      </c>
      <c r="C1422" s="35" t="s">
        <v>321</v>
      </c>
      <c r="D1422" s="35">
        <v>12</v>
      </c>
      <c r="E1422" s="35">
        <v>5</v>
      </c>
      <c r="F1422">
        <v>48316.27</v>
      </c>
      <c r="G1422">
        <f>F1422-Dashboard!$B$5</f>
        <v>48177.477374999995</v>
      </c>
      <c r="H1422">
        <f>2^(LOG(G1422/Dashboard!$C$5,2)/LOG(Dashboard!$D$5/Dashboard!$C$5,2))-1</f>
        <v>0.95028387492198285</v>
      </c>
      <c r="I1422" s="70" t="s">
        <v>247</v>
      </c>
      <c r="J1422" s="69">
        <v>0.5742005742006</v>
      </c>
      <c r="K1422"/>
      <c r="L1422"/>
      <c r="M1422"/>
      <c r="N1422"/>
      <c r="O1422"/>
      <c r="P1422" s="69">
        <v>0.5742005742006</v>
      </c>
      <c r="Q1422"/>
      <c r="R1422"/>
      <c r="S1422"/>
      <c r="T1422" s="56">
        <v>401.6</v>
      </c>
      <c r="V1422" s="35">
        <v>40404</v>
      </c>
      <c r="W1422" s="57">
        <v>9.9970299970299995E-3</v>
      </c>
      <c r="X1422"/>
    </row>
    <row r="1423" spans="1:24" x14ac:dyDescent="0.2">
      <c r="A1423" s="14" t="s">
        <v>453</v>
      </c>
      <c r="B1423" s="14" t="s">
        <v>443</v>
      </c>
      <c r="C1423" s="35" t="s">
        <v>322</v>
      </c>
      <c r="D1423" s="35">
        <v>12</v>
      </c>
      <c r="E1423" s="35">
        <v>6</v>
      </c>
      <c r="F1423">
        <v>47690.527000000002</v>
      </c>
      <c r="G1423">
        <f>F1423-Dashboard!$B$5</f>
        <v>47551.734375</v>
      </c>
      <c r="H1423">
        <f>2^(LOG(G1423/Dashboard!$C$5,2)/LOG(Dashboard!$D$5/Dashboard!$C$5,2))-1</f>
        <v>0.91959248587916553</v>
      </c>
      <c r="I1423" s="70" t="s">
        <v>247</v>
      </c>
      <c r="J1423" s="69">
        <v>0.5742005742006</v>
      </c>
      <c r="K1423"/>
      <c r="L1423"/>
      <c r="M1423"/>
      <c r="N1423"/>
      <c r="O1423"/>
      <c r="P1423" s="69">
        <v>0.5742005742006</v>
      </c>
      <c r="Q1423"/>
      <c r="R1423"/>
      <c r="S1423"/>
      <c r="T1423" s="56">
        <v>401.6</v>
      </c>
      <c r="V1423" s="35">
        <v>40404</v>
      </c>
      <c r="W1423" s="57">
        <v>9.9970299970299995E-3</v>
      </c>
      <c r="X1423"/>
    </row>
    <row r="1424" spans="1:24" x14ac:dyDescent="0.2">
      <c r="A1424" s="14" t="s">
        <v>453</v>
      </c>
      <c r="B1424" s="14" t="s">
        <v>443</v>
      </c>
      <c r="C1424" s="35" t="s">
        <v>323</v>
      </c>
      <c r="D1424" s="35">
        <v>12</v>
      </c>
      <c r="E1424" s="35">
        <v>7</v>
      </c>
      <c r="F1424">
        <v>40734.434000000001</v>
      </c>
      <c r="G1424">
        <f>F1424-Dashboard!$B$5</f>
        <v>40595.641374999999</v>
      </c>
      <c r="H1424">
        <f>2^(LOG(G1424/Dashboard!$C$5,2)/LOG(Dashboard!$D$5/Dashboard!$C$5,2))-1</f>
        <v>0.58442121517119094</v>
      </c>
      <c r="I1424" t="s">
        <v>55</v>
      </c>
      <c r="J1424"/>
      <c r="K1424"/>
      <c r="L1424"/>
      <c r="M1424"/>
      <c r="N1424"/>
      <c r="O1424" s="67">
        <v>0.5742005742006</v>
      </c>
      <c r="P1424" s="69">
        <v>0.5742005742006</v>
      </c>
      <c r="Q1424"/>
      <c r="R1424"/>
      <c r="S1424"/>
      <c r="T1424" s="56">
        <v>399.2</v>
      </c>
      <c r="V1424" s="35">
        <v>40404</v>
      </c>
      <c r="W1424" s="57">
        <v>9.9950499950499996E-3</v>
      </c>
      <c r="X1424"/>
    </row>
    <row r="1425" spans="1:24" x14ac:dyDescent="0.2">
      <c r="A1425" s="14" t="s">
        <v>453</v>
      </c>
      <c r="B1425" s="14" t="s">
        <v>443</v>
      </c>
      <c r="C1425" s="35" t="s">
        <v>324</v>
      </c>
      <c r="D1425" s="35">
        <v>12</v>
      </c>
      <c r="E1425" s="35">
        <v>8</v>
      </c>
      <c r="F1425">
        <v>31023.66</v>
      </c>
      <c r="G1425">
        <f>F1425-Dashboard!$B$5</f>
        <v>30884.867375000002</v>
      </c>
      <c r="H1425">
        <f>2^(LOG(G1425/Dashboard!$C$5,2)/LOG(Dashboard!$D$5/Dashboard!$C$5,2))-1</f>
        <v>0.1371302399933616</v>
      </c>
      <c r="I1425" t="s">
        <v>55</v>
      </c>
      <c r="J1425"/>
      <c r="K1425"/>
      <c r="L1425"/>
      <c r="M1425"/>
      <c r="N1425"/>
      <c r="O1425" s="67">
        <v>0.5742005742006</v>
      </c>
      <c r="P1425" s="69">
        <v>0.5742005742006</v>
      </c>
      <c r="Q1425"/>
      <c r="R1425"/>
      <c r="S1425"/>
      <c r="T1425" s="56">
        <v>399.2</v>
      </c>
      <c r="V1425" s="35">
        <v>40404</v>
      </c>
      <c r="W1425" s="57">
        <v>9.9950499950499996E-3</v>
      </c>
      <c r="X1425"/>
    </row>
    <row r="1426" spans="1:24" x14ac:dyDescent="0.2">
      <c r="A1426" s="14" t="s">
        <v>453</v>
      </c>
      <c r="B1426" s="14" t="s">
        <v>443</v>
      </c>
      <c r="C1426" s="35" t="s">
        <v>325</v>
      </c>
      <c r="D1426" s="35">
        <v>12</v>
      </c>
      <c r="E1426" s="35">
        <v>9</v>
      </c>
      <c r="F1426">
        <v>3780.3319999999999</v>
      </c>
      <c r="G1426">
        <f>F1426-Dashboard!$B$5</f>
        <v>3641.5393749999998</v>
      </c>
      <c r="H1426">
        <f>2^(LOG(G1426/Dashboard!$C$5,2)/LOG(Dashboard!$D$5/Dashboard!$C$5,2))-1</f>
        <v>-0.91502290016111787</v>
      </c>
      <c r="I1426" s="71" t="s">
        <v>252</v>
      </c>
      <c r="J1426" s="72">
        <v>0.5742005742006</v>
      </c>
      <c r="K1426"/>
      <c r="L1426"/>
      <c r="M1426"/>
      <c r="N1426"/>
      <c r="O1426"/>
      <c r="P1426"/>
      <c r="Q1426" s="72">
        <v>0.5742005742006</v>
      </c>
      <c r="R1426"/>
      <c r="S1426"/>
      <c r="T1426" s="56">
        <v>401.6</v>
      </c>
      <c r="V1426" s="35">
        <v>40404</v>
      </c>
      <c r="W1426" s="57">
        <v>9.9970299970299995E-3</v>
      </c>
      <c r="X1426"/>
    </row>
    <row r="1427" spans="1:24" x14ac:dyDescent="0.2">
      <c r="A1427" s="14" t="s">
        <v>453</v>
      </c>
      <c r="B1427" s="14" t="s">
        <v>443</v>
      </c>
      <c r="C1427" s="35" t="s">
        <v>326</v>
      </c>
      <c r="D1427" s="35">
        <v>12</v>
      </c>
      <c r="E1427" s="35">
        <v>10</v>
      </c>
      <c r="F1427">
        <v>4297.8639999999996</v>
      </c>
      <c r="G1427">
        <f>F1427-Dashboard!$B$5</f>
        <v>4159.0713749999995</v>
      </c>
      <c r="H1427">
        <f>2^(LOG(G1427/Dashboard!$C$5,2)/LOG(Dashboard!$D$5/Dashboard!$C$5,2))-1</f>
        <v>-0.90015564150029537</v>
      </c>
      <c r="I1427" s="71" t="s">
        <v>252</v>
      </c>
      <c r="J1427" s="72">
        <v>0.5742005742006</v>
      </c>
      <c r="K1427"/>
      <c r="L1427"/>
      <c r="M1427"/>
      <c r="N1427"/>
      <c r="O1427"/>
      <c r="P1427"/>
      <c r="Q1427" s="72">
        <v>0.5742005742006</v>
      </c>
      <c r="R1427"/>
      <c r="S1427"/>
      <c r="T1427" s="56">
        <v>401.6</v>
      </c>
      <c r="V1427" s="35">
        <v>40404</v>
      </c>
      <c r="W1427" s="57">
        <v>9.9970299970299995E-3</v>
      </c>
      <c r="X1427"/>
    </row>
    <row r="1428" spans="1:24" x14ac:dyDescent="0.2">
      <c r="A1428" s="14" t="s">
        <v>453</v>
      </c>
      <c r="B1428" s="14" t="s">
        <v>443</v>
      </c>
      <c r="C1428" s="35" t="s">
        <v>327</v>
      </c>
      <c r="D1428" s="35">
        <v>12</v>
      </c>
      <c r="E1428" s="35">
        <v>11</v>
      </c>
      <c r="F1428">
        <v>1540.8320000000001</v>
      </c>
      <c r="G1428">
        <f>F1428-Dashboard!$B$5</f>
        <v>1402.0393750000001</v>
      </c>
      <c r="H1428">
        <f>2^(LOG(G1428/Dashboard!$C$5,2)/LOG(Dashboard!$D$5/Dashboard!$C$5,2))-1</f>
        <v>-0.97330955066343938</v>
      </c>
      <c r="I1428" t="s">
        <v>55</v>
      </c>
      <c r="J1428"/>
      <c r="K1428"/>
      <c r="L1428"/>
      <c r="M1428" s="61">
        <v>6.4350064350059993E-2</v>
      </c>
      <c r="N1428"/>
      <c r="O1428"/>
      <c r="P1428"/>
      <c r="Q1428" s="72">
        <v>0.5742005742006</v>
      </c>
      <c r="R1428"/>
      <c r="S1428"/>
      <c r="T1428" s="56">
        <v>400.4</v>
      </c>
      <c r="V1428" s="35">
        <v>40404</v>
      </c>
      <c r="W1428" s="57">
        <v>9.9995049995050007E-3</v>
      </c>
      <c r="X1428"/>
    </row>
    <row r="1429" spans="1:24" x14ac:dyDescent="0.2">
      <c r="A1429" s="14" t="s">
        <v>453</v>
      </c>
      <c r="B1429" s="14" t="s">
        <v>443</v>
      </c>
      <c r="C1429" s="35" t="s">
        <v>328</v>
      </c>
      <c r="D1429" s="35">
        <v>12</v>
      </c>
      <c r="E1429" s="35">
        <v>12</v>
      </c>
      <c r="F1429">
        <v>980.95699999999999</v>
      </c>
      <c r="G1429">
        <f>F1429-Dashboard!$B$5</f>
        <v>842.16437500000006</v>
      </c>
      <c r="H1429">
        <f>2^(LOG(G1429/Dashboard!$C$5,2)/LOG(Dashboard!$D$5/Dashboard!$C$5,2))-1</f>
        <v>-0.98561949642573565</v>
      </c>
      <c r="I1429" t="s">
        <v>55</v>
      </c>
      <c r="J1429"/>
      <c r="K1429"/>
      <c r="L1429"/>
      <c r="M1429" s="61">
        <v>6.4350064350059993E-2</v>
      </c>
      <c r="N1429"/>
      <c r="O1429"/>
      <c r="P1429"/>
      <c r="Q1429" s="72">
        <v>0.5742005742006</v>
      </c>
      <c r="R1429"/>
      <c r="S1429"/>
      <c r="T1429" s="56">
        <v>400.4</v>
      </c>
      <c r="V1429" s="35">
        <v>40404</v>
      </c>
      <c r="W1429" s="57">
        <v>9.9995049995050007E-3</v>
      </c>
      <c r="X1429"/>
    </row>
    <row r="1430" spans="1:24" x14ac:dyDescent="0.2">
      <c r="A1430" s="14" t="s">
        <v>453</v>
      </c>
      <c r="B1430" s="14" t="s">
        <v>443</v>
      </c>
      <c r="C1430" s="35" t="s">
        <v>329</v>
      </c>
      <c r="D1430" s="35">
        <v>12</v>
      </c>
      <c r="E1430" s="35">
        <v>13</v>
      </c>
      <c r="F1430">
        <v>10529.413</v>
      </c>
      <c r="G1430">
        <f>F1430-Dashboard!$B$5</f>
        <v>10390.620375</v>
      </c>
      <c r="H1430">
        <f>2^(LOG(G1430/Dashboard!$C$5,2)/LOG(Dashboard!$D$5/Dashboard!$C$5,2))-1</f>
        <v>-0.69675804261557706</v>
      </c>
      <c r="I1430" t="s">
        <v>55</v>
      </c>
      <c r="J1430"/>
      <c r="K1430" s="55">
        <v>10.89001089001</v>
      </c>
      <c r="L1430"/>
      <c r="M1430"/>
      <c r="N1430"/>
      <c r="O1430"/>
      <c r="P1430"/>
      <c r="Q1430" s="72">
        <v>0.5742005742006</v>
      </c>
      <c r="R1430"/>
      <c r="S1430"/>
      <c r="T1430" s="56">
        <v>392.8</v>
      </c>
      <c r="V1430" s="35">
        <v>40404</v>
      </c>
      <c r="W1430" s="57">
        <v>9.9970299970299995E-3</v>
      </c>
      <c r="X1430"/>
    </row>
    <row r="1431" spans="1:24" x14ac:dyDescent="0.2">
      <c r="A1431" s="14" t="s">
        <v>453</v>
      </c>
      <c r="B1431" s="14" t="s">
        <v>443</v>
      </c>
      <c r="C1431" s="35" t="s">
        <v>330</v>
      </c>
      <c r="D1431" s="35">
        <v>12</v>
      </c>
      <c r="E1431" s="35">
        <v>14</v>
      </c>
      <c r="F1431">
        <v>8456.9349999999995</v>
      </c>
      <c r="G1431">
        <f>F1431-Dashboard!$B$5</f>
        <v>8318.1423749999994</v>
      </c>
      <c r="H1431">
        <f>2^(LOG(G1431/Dashboard!$C$5,2)/LOG(Dashboard!$D$5/Dashboard!$C$5,2))-1</f>
        <v>-0.76849230125318302</v>
      </c>
      <c r="I1431" t="s">
        <v>55</v>
      </c>
      <c r="J1431"/>
      <c r="K1431" s="55">
        <v>10.89001089001</v>
      </c>
      <c r="L1431"/>
      <c r="M1431"/>
      <c r="N1431"/>
      <c r="O1431"/>
      <c r="P1431"/>
      <c r="Q1431" s="72">
        <v>0.5742005742006</v>
      </c>
      <c r="R1431"/>
      <c r="S1431"/>
      <c r="T1431" s="56">
        <v>392.8</v>
      </c>
      <c r="V1431" s="35">
        <v>40404</v>
      </c>
      <c r="W1431" s="57">
        <v>9.9970299970299995E-3</v>
      </c>
      <c r="X1431"/>
    </row>
    <row r="1432" spans="1:24" x14ac:dyDescent="0.2">
      <c r="A1432" s="14" t="s">
        <v>453</v>
      </c>
      <c r="B1432" s="14" t="s">
        <v>443</v>
      </c>
      <c r="C1432" s="35" t="s">
        <v>331</v>
      </c>
      <c r="D1432" s="35">
        <v>12</v>
      </c>
      <c r="E1432" s="35">
        <v>15</v>
      </c>
      <c r="F1432">
        <v>53119.902000000002</v>
      </c>
      <c r="G1432">
        <f>F1432-Dashboard!$B$5</f>
        <v>52981.109375</v>
      </c>
      <c r="H1432">
        <f>2^(LOG(G1432/Dashboard!$C$5,2)/LOG(Dashboard!$D$5/Dashboard!$C$5,2))-1</f>
        <v>1.1886660973500875</v>
      </c>
      <c r="I1432" s="62" t="s">
        <v>60</v>
      </c>
      <c r="J1432" s="63">
        <v>0.5742005742006</v>
      </c>
      <c r="K1432"/>
      <c r="L1432"/>
      <c r="M1432"/>
      <c r="N1432"/>
      <c r="O1432"/>
      <c r="P1432"/>
      <c r="Q1432"/>
      <c r="R1432" s="63">
        <v>0.5742005742006</v>
      </c>
      <c r="S1432"/>
      <c r="T1432" s="56">
        <v>401.6</v>
      </c>
      <c r="V1432" s="35">
        <v>40404</v>
      </c>
      <c r="W1432" s="57">
        <v>9.9970299970299995E-3</v>
      </c>
      <c r="X1432"/>
    </row>
    <row r="1433" spans="1:24" x14ac:dyDescent="0.2">
      <c r="A1433" s="14" t="s">
        <v>453</v>
      </c>
      <c r="B1433" s="14" t="s">
        <v>443</v>
      </c>
      <c r="C1433" s="35" t="s">
        <v>332</v>
      </c>
      <c r="D1433" s="35">
        <v>12</v>
      </c>
      <c r="E1433" s="35">
        <v>16</v>
      </c>
      <c r="F1433">
        <v>35156.855000000003</v>
      </c>
      <c r="G1433">
        <f>F1433-Dashboard!$B$5</f>
        <v>35018.062375000001</v>
      </c>
      <c r="H1433">
        <f>2^(LOG(G1433/Dashboard!$C$5,2)/LOG(Dashboard!$D$5/Dashboard!$C$5,2))-1</f>
        <v>0.3243163062543668</v>
      </c>
      <c r="I1433" s="62" t="s">
        <v>60</v>
      </c>
      <c r="J1433" s="63">
        <v>0.5742005742006</v>
      </c>
      <c r="K1433"/>
      <c r="L1433"/>
      <c r="M1433"/>
      <c r="N1433"/>
      <c r="O1433"/>
      <c r="P1433"/>
      <c r="Q1433"/>
      <c r="R1433" s="63">
        <v>0.5742005742006</v>
      </c>
      <c r="S1433"/>
      <c r="T1433" s="56">
        <v>401.6</v>
      </c>
      <c r="V1433" s="35">
        <v>40404</v>
      </c>
      <c r="W1433" s="57">
        <v>9.9970299970299995E-3</v>
      </c>
      <c r="X1433"/>
    </row>
    <row r="1434" spans="1:24" x14ac:dyDescent="0.2">
      <c r="A1434" s="14" t="s">
        <v>453</v>
      </c>
      <c r="B1434" s="14" t="s">
        <v>443</v>
      </c>
      <c r="C1434" s="35" t="s">
        <v>333</v>
      </c>
      <c r="D1434" s="35">
        <v>12</v>
      </c>
      <c r="E1434" s="35">
        <v>17</v>
      </c>
      <c r="F1434">
        <v>21366.991999999998</v>
      </c>
      <c r="G1434">
        <f>F1434-Dashboard!$B$5</f>
        <v>21228.199375</v>
      </c>
      <c r="H1434">
        <f>2^(LOG(G1434/Dashboard!$C$5,2)/LOG(Dashboard!$D$5/Dashboard!$C$5,2))-1</f>
        <v>-0.27848689091557488</v>
      </c>
      <c r="I1434" t="s">
        <v>55</v>
      </c>
      <c r="J1434"/>
      <c r="K1434"/>
      <c r="L1434"/>
      <c r="M1434"/>
      <c r="N1434"/>
      <c r="O1434"/>
      <c r="P1434" s="69">
        <v>0.5742005742006</v>
      </c>
      <c r="Q1434"/>
      <c r="R1434" s="63">
        <v>0.5742005742006</v>
      </c>
      <c r="S1434"/>
      <c r="T1434" s="56">
        <v>399.2</v>
      </c>
      <c r="V1434" s="35">
        <v>40404</v>
      </c>
      <c r="W1434" s="57">
        <v>9.9950499950499996E-3</v>
      </c>
      <c r="X1434"/>
    </row>
    <row r="1435" spans="1:24" x14ac:dyDescent="0.2">
      <c r="A1435" s="14" t="s">
        <v>453</v>
      </c>
      <c r="B1435" s="14" t="s">
        <v>443</v>
      </c>
      <c r="C1435" s="35" t="s">
        <v>334</v>
      </c>
      <c r="D1435" s="35">
        <v>12</v>
      </c>
      <c r="E1435" s="35">
        <v>18</v>
      </c>
      <c r="F1435">
        <v>36116.641000000003</v>
      </c>
      <c r="G1435">
        <f>F1435-Dashboard!$B$5</f>
        <v>35977.848375000001</v>
      </c>
      <c r="H1435">
        <f>2^(LOG(G1435/Dashboard!$C$5,2)/LOG(Dashboard!$D$5/Dashboard!$C$5,2))-1</f>
        <v>0.36848388292446743</v>
      </c>
      <c r="I1435" t="s">
        <v>55</v>
      </c>
      <c r="J1435"/>
      <c r="K1435"/>
      <c r="L1435"/>
      <c r="M1435"/>
      <c r="N1435"/>
      <c r="O1435"/>
      <c r="P1435" s="69">
        <v>0.5742005742006</v>
      </c>
      <c r="Q1435"/>
      <c r="R1435" s="63">
        <v>0.5742005742006</v>
      </c>
      <c r="S1435"/>
      <c r="T1435" s="56">
        <v>399.2</v>
      </c>
      <c r="V1435" s="35">
        <v>40404</v>
      </c>
      <c r="W1435" s="57">
        <v>9.9950499950499996E-3</v>
      </c>
      <c r="X1435"/>
    </row>
    <row r="1436" spans="1:24" x14ac:dyDescent="0.2">
      <c r="A1436" s="14" t="s">
        <v>453</v>
      </c>
      <c r="B1436" s="14" t="s">
        <v>443</v>
      </c>
      <c r="C1436" s="35" t="s">
        <v>335</v>
      </c>
      <c r="D1436" s="35">
        <v>12</v>
      </c>
      <c r="E1436" s="35">
        <v>19</v>
      </c>
      <c r="F1436">
        <v>3274.5630000000001</v>
      </c>
      <c r="G1436">
        <f>F1436-Dashboard!$B$5</f>
        <v>3135.7703750000001</v>
      </c>
      <c r="H1436">
        <f>2^(LOG(G1436/Dashboard!$C$5,2)/LOG(Dashboard!$D$5/Dashboard!$C$5,2))-1</f>
        <v>-0.9291224329434481</v>
      </c>
      <c r="I1436" t="s">
        <v>55</v>
      </c>
      <c r="J1436"/>
      <c r="K1436"/>
      <c r="L1436"/>
      <c r="M1436"/>
      <c r="N1436"/>
      <c r="O1436"/>
      <c r="P1436"/>
      <c r="Q1436"/>
      <c r="R1436" s="63">
        <v>0.5742005742006</v>
      </c>
      <c r="S1436" s="68">
        <v>0.5742005742006</v>
      </c>
      <c r="T1436" s="56">
        <v>399.2</v>
      </c>
      <c r="V1436" s="35">
        <v>40404</v>
      </c>
      <c r="W1436" s="57">
        <v>9.9950499950499996E-3</v>
      </c>
      <c r="X1436"/>
    </row>
    <row r="1437" spans="1:24" x14ac:dyDescent="0.2">
      <c r="A1437" s="14" t="s">
        <v>453</v>
      </c>
      <c r="B1437" s="14" t="s">
        <v>443</v>
      </c>
      <c r="C1437" s="35" t="s">
        <v>336</v>
      </c>
      <c r="D1437" s="35">
        <v>12</v>
      </c>
      <c r="E1437" s="35">
        <v>20</v>
      </c>
      <c r="F1437">
        <v>1463.203</v>
      </c>
      <c r="G1437">
        <f>F1437-Dashboard!$B$5</f>
        <v>1324.4103749999999</v>
      </c>
      <c r="H1437">
        <f>2^(LOG(G1437/Dashboard!$C$5,2)/LOG(Dashboard!$D$5/Dashboard!$C$5,2))-1</f>
        <v>-0.97509184685741201</v>
      </c>
      <c r="I1437" t="s">
        <v>55</v>
      </c>
      <c r="J1437"/>
      <c r="K1437"/>
      <c r="L1437"/>
      <c r="M1437"/>
      <c r="N1437"/>
      <c r="O1437"/>
      <c r="P1437"/>
      <c r="Q1437"/>
      <c r="R1437" s="63">
        <v>0.5742005742006</v>
      </c>
      <c r="S1437" s="68">
        <v>0.5742005742006</v>
      </c>
      <c r="T1437" s="56">
        <v>399.2</v>
      </c>
      <c r="V1437" s="35">
        <v>40404</v>
      </c>
      <c r="W1437" s="57">
        <v>9.9950499950499996E-3</v>
      </c>
      <c r="X1437"/>
    </row>
    <row r="1438" spans="1:24" x14ac:dyDescent="0.2">
      <c r="A1438" s="14" t="s">
        <v>453</v>
      </c>
      <c r="B1438" s="14" t="s">
        <v>443</v>
      </c>
      <c r="C1438" s="35" t="s">
        <v>337</v>
      </c>
      <c r="D1438" s="35">
        <v>12</v>
      </c>
      <c r="E1438" s="35">
        <v>21</v>
      </c>
      <c r="F1438">
        <v>7316.0129999999999</v>
      </c>
      <c r="G1438">
        <f>F1438-Dashboard!$B$5</f>
        <v>7177.2203749999999</v>
      </c>
      <c r="H1438">
        <f>2^(LOG(G1438/Dashboard!$C$5,2)/LOG(Dashboard!$D$5/Dashboard!$C$5,2))-1</f>
        <v>-0.80643414594311791</v>
      </c>
      <c r="I1438" s="73" t="s">
        <v>265</v>
      </c>
      <c r="J1438" s="68">
        <v>0.5742005742006</v>
      </c>
      <c r="K1438"/>
      <c r="L1438"/>
      <c r="M1438"/>
      <c r="N1438"/>
      <c r="O1438"/>
      <c r="P1438"/>
      <c r="Q1438"/>
      <c r="R1438"/>
      <c r="S1438" s="68">
        <v>0.5742005742006</v>
      </c>
      <c r="T1438" s="56">
        <v>401.6</v>
      </c>
      <c r="V1438" s="35">
        <v>40404</v>
      </c>
      <c r="W1438" s="57">
        <v>9.9970299970299995E-3</v>
      </c>
      <c r="X1438"/>
    </row>
    <row r="1439" spans="1:24" x14ac:dyDescent="0.2">
      <c r="A1439" s="14" t="s">
        <v>453</v>
      </c>
      <c r="B1439" s="14" t="s">
        <v>443</v>
      </c>
      <c r="C1439" s="35" t="s">
        <v>338</v>
      </c>
      <c r="D1439" s="35">
        <v>12</v>
      </c>
      <c r="E1439" s="35">
        <v>22</v>
      </c>
      <c r="F1439">
        <v>6471.4960000000001</v>
      </c>
      <c r="G1439">
        <f>F1439-Dashboard!$B$5</f>
        <v>6332.7033750000001</v>
      </c>
      <c r="H1439">
        <f>2^(LOG(G1439/Dashboard!$C$5,2)/LOG(Dashboard!$D$5/Dashboard!$C$5,2))-1</f>
        <v>-0.83371054925055144</v>
      </c>
      <c r="I1439" s="73" t="s">
        <v>265</v>
      </c>
      <c r="J1439" s="68">
        <v>0.5742005742006</v>
      </c>
      <c r="K1439"/>
      <c r="L1439"/>
      <c r="M1439"/>
      <c r="N1439"/>
      <c r="O1439"/>
      <c r="P1439"/>
      <c r="Q1439"/>
      <c r="R1439"/>
      <c r="S1439" s="68">
        <v>0.5742005742006</v>
      </c>
      <c r="T1439" s="56">
        <v>401.6</v>
      </c>
      <c r="V1439" s="35">
        <v>40404</v>
      </c>
      <c r="W1439" s="57">
        <v>9.9970299970299995E-3</v>
      </c>
      <c r="X1439"/>
    </row>
    <row r="1440" spans="1:24" x14ac:dyDescent="0.2">
      <c r="A1440" s="14" t="s">
        <v>453</v>
      </c>
      <c r="B1440" s="14" t="s">
        <v>443</v>
      </c>
      <c r="C1440" s="35" t="s">
        <v>339</v>
      </c>
      <c r="D1440" s="35">
        <v>12</v>
      </c>
      <c r="E1440" s="35">
        <v>23</v>
      </c>
      <c r="F1440">
        <v>4013.221</v>
      </c>
      <c r="G1440">
        <f>F1440-Dashboard!$B$5</f>
        <v>3874.428375</v>
      </c>
      <c r="H1440">
        <f>2^(LOG(G1440/Dashboard!$C$5,2)/LOG(Dashboard!$D$5/Dashboard!$C$5,2))-1</f>
        <v>-0.90838484349837878</v>
      </c>
      <c r="I1440" t="s">
        <v>55</v>
      </c>
      <c r="J1440"/>
      <c r="K1440"/>
      <c r="L1440"/>
      <c r="M1440"/>
      <c r="N1440"/>
      <c r="O1440"/>
      <c r="P1440" s="69">
        <v>0.5742005742006</v>
      </c>
      <c r="Q1440"/>
      <c r="R1440"/>
      <c r="S1440" s="68">
        <v>0.5742005742006</v>
      </c>
      <c r="T1440" s="56">
        <v>399.2</v>
      </c>
      <c r="V1440" s="35">
        <v>40404</v>
      </c>
      <c r="W1440" s="57">
        <v>9.9950499950499996E-3</v>
      </c>
      <c r="X1440"/>
    </row>
    <row r="1441" spans="1:24" x14ac:dyDescent="0.2">
      <c r="A1441" s="14" t="s">
        <v>453</v>
      </c>
      <c r="B1441" s="14" t="s">
        <v>443</v>
      </c>
      <c r="C1441" s="35" t="s">
        <v>340</v>
      </c>
      <c r="D1441" s="35">
        <v>12</v>
      </c>
      <c r="E1441" s="35">
        <v>24</v>
      </c>
      <c r="F1441">
        <v>3128.7130000000002</v>
      </c>
      <c r="G1441">
        <f>F1441-Dashboard!$B$5</f>
        <v>2989.9203750000001</v>
      </c>
      <c r="H1441">
        <f>2^(LOG(G1441/Dashboard!$C$5,2)/LOG(Dashboard!$D$5/Dashboard!$C$5,2))-1</f>
        <v>-0.93310217684477936</v>
      </c>
      <c r="I1441" t="s">
        <v>55</v>
      </c>
      <c r="J1441"/>
      <c r="K1441"/>
      <c r="L1441"/>
      <c r="M1441"/>
      <c r="N1441"/>
      <c r="O1441"/>
      <c r="P1441" s="69">
        <v>0.5742005742006</v>
      </c>
      <c r="Q1441"/>
      <c r="R1441"/>
      <c r="S1441" s="68">
        <v>0.5742005742006</v>
      </c>
      <c r="T1441" s="56">
        <v>399.2</v>
      </c>
      <c r="V1441" s="35">
        <v>40404</v>
      </c>
      <c r="W1441" s="57">
        <v>9.9950499950499996E-3</v>
      </c>
      <c r="X1441"/>
    </row>
    <row r="1442" spans="1:24" x14ac:dyDescent="0.2">
      <c r="A1442" s="14" t="s">
        <v>453</v>
      </c>
      <c r="B1442" s="14" t="s">
        <v>443</v>
      </c>
      <c r="C1442" s="35" t="s">
        <v>341</v>
      </c>
      <c r="D1442" s="35">
        <v>13</v>
      </c>
      <c r="E1442" s="35">
        <v>1</v>
      </c>
      <c r="F1442">
        <v>46300.245999999999</v>
      </c>
      <c r="G1442">
        <f>F1442-Dashboard!$B$5</f>
        <v>46161.453374999997</v>
      </c>
      <c r="H1442">
        <f>2^(LOG(G1442/Dashboard!$C$5,2)/LOG(Dashboard!$D$5/Dashboard!$C$5,2))-1</f>
        <v>0.85171133259297416</v>
      </c>
      <c r="I1442" t="s">
        <v>55</v>
      </c>
      <c r="J1442"/>
      <c r="K1442"/>
      <c r="L1442"/>
      <c r="M1442"/>
      <c r="N1442" s="65">
        <v>0.17325017325020001</v>
      </c>
      <c r="O1442" s="67">
        <v>0.17325017325020001</v>
      </c>
      <c r="P1442"/>
      <c r="Q1442"/>
      <c r="R1442"/>
      <c r="S1442"/>
      <c r="T1442" s="56">
        <v>402.4</v>
      </c>
      <c r="V1442" s="35">
        <v>40404</v>
      </c>
      <c r="W1442" s="57">
        <v>9.9940599940599902E-3</v>
      </c>
      <c r="X1442"/>
    </row>
    <row r="1443" spans="1:24" x14ac:dyDescent="0.2">
      <c r="A1443" s="14" t="s">
        <v>453</v>
      </c>
      <c r="B1443" s="14" t="s">
        <v>443</v>
      </c>
      <c r="C1443" s="35" t="s">
        <v>342</v>
      </c>
      <c r="D1443" s="35">
        <v>13</v>
      </c>
      <c r="E1443" s="35">
        <v>2</v>
      </c>
      <c r="F1443">
        <v>41296.660000000003</v>
      </c>
      <c r="G1443">
        <f>F1443-Dashboard!$B$5</f>
        <v>41157.867375000002</v>
      </c>
      <c r="H1443">
        <f>2^(LOG(G1443/Dashboard!$C$5,2)/LOG(Dashboard!$D$5/Dashboard!$C$5,2))-1</f>
        <v>0.61108438213916627</v>
      </c>
      <c r="I1443" t="s">
        <v>55</v>
      </c>
      <c r="J1443"/>
      <c r="K1443"/>
      <c r="L1443"/>
      <c r="M1443"/>
      <c r="N1443" s="65">
        <v>0.17325017325020001</v>
      </c>
      <c r="O1443" s="67">
        <v>0.17325017325020001</v>
      </c>
      <c r="P1443"/>
      <c r="Q1443"/>
      <c r="R1443"/>
      <c r="S1443"/>
      <c r="T1443" s="56">
        <v>402.4</v>
      </c>
      <c r="V1443" s="35">
        <v>40404</v>
      </c>
      <c r="W1443" s="57">
        <v>9.9940599940599902E-3</v>
      </c>
      <c r="X1443"/>
    </row>
    <row r="1444" spans="1:24" x14ac:dyDescent="0.2">
      <c r="A1444" s="14" t="s">
        <v>453</v>
      </c>
      <c r="B1444" s="14" t="s">
        <v>443</v>
      </c>
      <c r="C1444" s="35" t="s">
        <v>343</v>
      </c>
      <c r="D1444" s="35">
        <v>13</v>
      </c>
      <c r="E1444" s="35">
        <v>3</v>
      </c>
      <c r="F1444">
        <v>40946.148000000001</v>
      </c>
      <c r="G1444">
        <f>F1444-Dashboard!$B$5</f>
        <v>40807.355374999999</v>
      </c>
      <c r="H1444">
        <f>2^(LOG(G1444/Dashboard!$C$5,2)/LOG(Dashboard!$D$5/Dashboard!$C$5,2))-1</f>
        <v>0.59445241410477601</v>
      </c>
      <c r="I1444" t="s">
        <v>55</v>
      </c>
      <c r="J1444"/>
      <c r="K1444"/>
      <c r="L1444"/>
      <c r="M1444"/>
      <c r="N1444" s="65">
        <v>0.17325017325020001</v>
      </c>
      <c r="O1444"/>
      <c r="P1444" s="69">
        <v>0.17325017325020001</v>
      </c>
      <c r="Q1444"/>
      <c r="R1444"/>
      <c r="S1444"/>
      <c r="T1444" s="56">
        <v>402.4</v>
      </c>
      <c r="V1444" s="35">
        <v>40404</v>
      </c>
      <c r="W1444" s="57">
        <v>9.9940599940599902E-3</v>
      </c>
      <c r="X1444"/>
    </row>
    <row r="1445" spans="1:24" x14ac:dyDescent="0.2">
      <c r="A1445" s="14" t="s">
        <v>453</v>
      </c>
      <c r="B1445" s="14" t="s">
        <v>443</v>
      </c>
      <c r="C1445" s="35" t="s">
        <v>344</v>
      </c>
      <c r="D1445" s="35">
        <v>13</v>
      </c>
      <c r="E1445" s="35">
        <v>4</v>
      </c>
      <c r="F1445">
        <v>31964.625</v>
      </c>
      <c r="G1445">
        <f>F1445-Dashboard!$B$5</f>
        <v>31825.832375000002</v>
      </c>
      <c r="H1445">
        <f>2^(LOG(G1445/Dashboard!$C$5,2)/LOG(Dashboard!$D$5/Dashboard!$C$5,2))-1</f>
        <v>0.17930053296344717</v>
      </c>
      <c r="I1445" t="s">
        <v>55</v>
      </c>
      <c r="J1445"/>
      <c r="K1445"/>
      <c r="L1445"/>
      <c r="M1445"/>
      <c r="N1445" s="65">
        <v>0.17325017325020001</v>
      </c>
      <c r="O1445"/>
      <c r="P1445" s="69">
        <v>0.17325017325020001</v>
      </c>
      <c r="Q1445"/>
      <c r="R1445"/>
      <c r="S1445"/>
      <c r="T1445" s="56">
        <v>402.4</v>
      </c>
      <c r="V1445" s="35">
        <v>40404</v>
      </c>
      <c r="W1445" s="57">
        <v>9.9940599940599902E-3</v>
      </c>
      <c r="X1445"/>
    </row>
    <row r="1446" spans="1:24" x14ac:dyDescent="0.2">
      <c r="A1446" s="14" t="s">
        <v>453</v>
      </c>
      <c r="B1446" s="14" t="s">
        <v>443</v>
      </c>
      <c r="C1446" s="35" t="s">
        <v>345</v>
      </c>
      <c r="D1446" s="35">
        <v>13</v>
      </c>
      <c r="E1446" s="35">
        <v>5</v>
      </c>
      <c r="F1446">
        <v>41110.82</v>
      </c>
      <c r="G1446">
        <f>F1446-Dashboard!$B$5</f>
        <v>40972.027374999998</v>
      </c>
      <c r="H1446">
        <f>2^(LOG(G1446/Dashboard!$C$5,2)/LOG(Dashboard!$D$5/Dashboard!$C$5,2))-1</f>
        <v>0.60226240282010779</v>
      </c>
      <c r="I1446" s="70" t="s">
        <v>247</v>
      </c>
      <c r="J1446" s="69">
        <v>0.17325017325020001</v>
      </c>
      <c r="K1446"/>
      <c r="L1446"/>
      <c r="M1446"/>
      <c r="N1446"/>
      <c r="O1446"/>
      <c r="P1446" s="69">
        <v>0.17325017325020001</v>
      </c>
      <c r="Q1446"/>
      <c r="R1446"/>
      <c r="S1446"/>
      <c r="T1446" s="56">
        <v>403.2</v>
      </c>
      <c r="V1446" s="35">
        <v>40404</v>
      </c>
      <c r="W1446" s="57">
        <v>9.996534996535E-3</v>
      </c>
      <c r="X1446"/>
    </row>
    <row r="1447" spans="1:24" x14ac:dyDescent="0.2">
      <c r="A1447" s="14" t="s">
        <v>453</v>
      </c>
      <c r="B1447" s="14" t="s">
        <v>443</v>
      </c>
      <c r="C1447" s="35" t="s">
        <v>346</v>
      </c>
      <c r="D1447" s="35">
        <v>13</v>
      </c>
      <c r="E1447" s="35">
        <v>6</v>
      </c>
      <c r="F1447">
        <v>37699.815999999999</v>
      </c>
      <c r="G1447">
        <f>F1447-Dashboard!$B$5</f>
        <v>37561.023374999997</v>
      </c>
      <c r="H1447">
        <f>2^(LOG(G1447/Dashboard!$C$5,2)/LOG(Dashboard!$D$5/Dashboard!$C$5,2))-1</f>
        <v>0.44188704776519305</v>
      </c>
      <c r="I1447" s="70" t="s">
        <v>247</v>
      </c>
      <c r="J1447" s="69">
        <v>0.17325017325020001</v>
      </c>
      <c r="K1447"/>
      <c r="L1447"/>
      <c r="M1447"/>
      <c r="N1447"/>
      <c r="O1447"/>
      <c r="P1447" s="69">
        <v>0.17325017325020001</v>
      </c>
      <c r="Q1447"/>
      <c r="R1447"/>
      <c r="S1447"/>
      <c r="T1447" s="56">
        <v>403.2</v>
      </c>
      <c r="V1447" s="35">
        <v>40404</v>
      </c>
      <c r="W1447" s="57">
        <v>9.996534996535E-3</v>
      </c>
      <c r="X1447"/>
    </row>
    <row r="1448" spans="1:24" x14ac:dyDescent="0.2">
      <c r="A1448" s="14" t="s">
        <v>453</v>
      </c>
      <c r="B1448" s="14" t="s">
        <v>443</v>
      </c>
      <c r="C1448" s="35" t="s">
        <v>347</v>
      </c>
      <c r="D1448" s="35">
        <v>13</v>
      </c>
      <c r="E1448" s="35">
        <v>7</v>
      </c>
      <c r="F1448">
        <v>38878.375</v>
      </c>
      <c r="G1448">
        <f>F1448-Dashboard!$B$5</f>
        <v>38739.582374999998</v>
      </c>
      <c r="H1448">
        <f>2^(LOG(G1448/Dashboard!$C$5,2)/LOG(Dashboard!$D$5/Dashboard!$C$5,2))-1</f>
        <v>0.49696213490631336</v>
      </c>
      <c r="I1448" t="s">
        <v>55</v>
      </c>
      <c r="J1448"/>
      <c r="K1448"/>
      <c r="L1448"/>
      <c r="M1448"/>
      <c r="N1448"/>
      <c r="O1448" s="67">
        <v>0.17325017325020001</v>
      </c>
      <c r="P1448" s="69">
        <v>0.17325017325020001</v>
      </c>
      <c r="Q1448"/>
      <c r="R1448"/>
      <c r="S1448"/>
      <c r="T1448" s="56">
        <v>402.4</v>
      </c>
      <c r="V1448" s="35">
        <v>40404</v>
      </c>
      <c r="W1448" s="57">
        <v>9.9940599940599902E-3</v>
      </c>
      <c r="X1448"/>
    </row>
    <row r="1449" spans="1:24" x14ac:dyDescent="0.2">
      <c r="A1449" s="14" t="s">
        <v>453</v>
      </c>
      <c r="B1449" s="14" t="s">
        <v>443</v>
      </c>
      <c r="C1449" s="35" t="s">
        <v>348</v>
      </c>
      <c r="D1449" s="35">
        <v>13</v>
      </c>
      <c r="E1449" s="35">
        <v>8</v>
      </c>
      <c r="F1449">
        <v>34992.184000000001</v>
      </c>
      <c r="G1449">
        <f>F1449-Dashboard!$B$5</f>
        <v>34853.391374999999</v>
      </c>
      <c r="H1449">
        <f>2^(LOG(G1449/Dashboard!$C$5,2)/LOG(Dashboard!$D$5/Dashboard!$C$5,2))-1</f>
        <v>0.31676417625225395</v>
      </c>
      <c r="I1449" t="s">
        <v>55</v>
      </c>
      <c r="J1449"/>
      <c r="K1449"/>
      <c r="L1449"/>
      <c r="M1449"/>
      <c r="N1449"/>
      <c r="O1449" s="67">
        <v>0.17325017325020001</v>
      </c>
      <c r="P1449" s="69">
        <v>0.17325017325020001</v>
      </c>
      <c r="Q1449"/>
      <c r="R1449"/>
      <c r="S1449"/>
      <c r="T1449" s="56">
        <v>402.4</v>
      </c>
      <c r="V1449" s="35">
        <v>40404</v>
      </c>
      <c r="W1449" s="57">
        <v>9.9940599940599902E-3</v>
      </c>
      <c r="X1449"/>
    </row>
    <row r="1450" spans="1:24" x14ac:dyDescent="0.2">
      <c r="A1450" s="14" t="s">
        <v>453</v>
      </c>
      <c r="B1450" s="14" t="s">
        <v>443</v>
      </c>
      <c r="C1450" s="35" t="s">
        <v>349</v>
      </c>
      <c r="D1450" s="35">
        <v>13</v>
      </c>
      <c r="E1450" s="35">
        <v>9</v>
      </c>
      <c r="F1450">
        <v>2928.7579999999998</v>
      </c>
      <c r="G1450">
        <f>F1450-Dashboard!$B$5</f>
        <v>2789.9653749999998</v>
      </c>
      <c r="H1450">
        <f>2^(LOG(G1450/Dashboard!$C$5,2)/LOG(Dashboard!$D$5/Dashboard!$C$5,2))-1</f>
        <v>-0.93849095517951187</v>
      </c>
      <c r="I1450" s="71" t="s">
        <v>252</v>
      </c>
      <c r="J1450" s="72">
        <v>0.17325017325020001</v>
      </c>
      <c r="K1450"/>
      <c r="L1450"/>
      <c r="M1450"/>
      <c r="N1450"/>
      <c r="O1450"/>
      <c r="P1450"/>
      <c r="Q1450" s="72">
        <v>0.17325017325020001</v>
      </c>
      <c r="R1450"/>
      <c r="S1450"/>
      <c r="T1450" s="56">
        <v>403.2</v>
      </c>
      <c r="V1450" s="35">
        <v>40404</v>
      </c>
      <c r="W1450" s="57">
        <v>9.996534996535E-3</v>
      </c>
      <c r="X1450"/>
    </row>
    <row r="1451" spans="1:24" x14ac:dyDescent="0.2">
      <c r="A1451" s="14" t="s">
        <v>453</v>
      </c>
      <c r="B1451" s="14" t="s">
        <v>443</v>
      </c>
      <c r="C1451" s="35" t="s">
        <v>350</v>
      </c>
      <c r="D1451" s="35">
        <v>13</v>
      </c>
      <c r="E1451" s="35">
        <v>10</v>
      </c>
      <c r="F1451">
        <v>1933.6859999999999</v>
      </c>
      <c r="G1451">
        <f>F1451-Dashboard!$B$5</f>
        <v>1794.8933749999999</v>
      </c>
      <c r="H1451">
        <f>2^(LOG(G1451/Dashboard!$C$5,2)/LOG(Dashboard!$D$5/Dashboard!$C$5,2))-1</f>
        <v>-0.9639821638101006</v>
      </c>
      <c r="I1451" s="71" t="s">
        <v>252</v>
      </c>
      <c r="J1451" s="72">
        <v>0.17325017325020001</v>
      </c>
      <c r="K1451"/>
      <c r="L1451"/>
      <c r="M1451"/>
      <c r="N1451"/>
      <c r="O1451"/>
      <c r="P1451"/>
      <c r="Q1451" s="72">
        <v>0.17325017325020001</v>
      </c>
      <c r="R1451"/>
      <c r="S1451"/>
      <c r="T1451" s="56">
        <v>403.2</v>
      </c>
      <c r="V1451" s="35">
        <v>40404</v>
      </c>
      <c r="W1451" s="57">
        <v>9.996534996535E-3</v>
      </c>
      <c r="X1451"/>
    </row>
    <row r="1452" spans="1:24" x14ac:dyDescent="0.2">
      <c r="A1452" s="14" t="s">
        <v>453</v>
      </c>
      <c r="B1452" s="14" t="s">
        <v>443</v>
      </c>
      <c r="C1452" s="35" t="s">
        <v>351</v>
      </c>
      <c r="D1452" s="35">
        <v>13</v>
      </c>
      <c r="E1452" s="35">
        <v>11</v>
      </c>
      <c r="F1452">
        <v>846.87</v>
      </c>
      <c r="G1452">
        <f>F1452-Dashboard!$B$5</f>
        <v>708.07737500000007</v>
      </c>
      <c r="H1452">
        <f>2^(LOG(G1452/Dashboard!$C$5,2)/LOG(Dashboard!$D$5/Dashboard!$C$5,2))-1</f>
        <v>-0.98834821528158567</v>
      </c>
      <c r="I1452" t="s">
        <v>55</v>
      </c>
      <c r="J1452"/>
      <c r="K1452"/>
      <c r="L1452"/>
      <c r="M1452" s="61">
        <v>2.079002079002E-2</v>
      </c>
      <c r="N1452"/>
      <c r="O1452"/>
      <c r="P1452"/>
      <c r="Q1452" s="72">
        <v>0.17325017325020001</v>
      </c>
      <c r="R1452"/>
      <c r="S1452"/>
      <c r="T1452" s="56">
        <v>402.8</v>
      </c>
      <c r="V1452" s="35">
        <v>40404</v>
      </c>
      <c r="W1452" s="57">
        <v>9.9970299970299995E-3</v>
      </c>
      <c r="X1452"/>
    </row>
    <row r="1453" spans="1:24" x14ac:dyDescent="0.2">
      <c r="A1453" s="14" t="s">
        <v>453</v>
      </c>
      <c r="B1453" s="14" t="s">
        <v>443</v>
      </c>
      <c r="C1453" s="35" t="s">
        <v>352</v>
      </c>
      <c r="D1453" s="35">
        <v>13</v>
      </c>
      <c r="E1453" s="35">
        <v>12</v>
      </c>
      <c r="F1453">
        <v>1122.1020000000001</v>
      </c>
      <c r="G1453">
        <f>F1453-Dashboard!$B$5</f>
        <v>983.30937500000005</v>
      </c>
      <c r="H1453">
        <f>2^(LOG(G1453/Dashboard!$C$5,2)/LOG(Dashboard!$D$5/Dashboard!$C$5,2))-1</f>
        <v>-0.98264512172252805</v>
      </c>
      <c r="I1453" t="s">
        <v>55</v>
      </c>
      <c r="J1453"/>
      <c r="K1453"/>
      <c r="L1453"/>
      <c r="M1453" s="61">
        <v>2.079002079002E-2</v>
      </c>
      <c r="N1453"/>
      <c r="O1453"/>
      <c r="P1453"/>
      <c r="Q1453" s="72">
        <v>0.17325017325020001</v>
      </c>
      <c r="R1453"/>
      <c r="S1453"/>
      <c r="T1453" s="56">
        <v>402.8</v>
      </c>
      <c r="V1453" s="35">
        <v>40404</v>
      </c>
      <c r="W1453" s="57">
        <v>9.9970299970299995E-3</v>
      </c>
      <c r="X1453"/>
    </row>
    <row r="1454" spans="1:24" x14ac:dyDescent="0.2">
      <c r="A1454" s="14" t="s">
        <v>453</v>
      </c>
      <c r="B1454" s="14" t="s">
        <v>443</v>
      </c>
      <c r="C1454" s="35" t="s">
        <v>353</v>
      </c>
      <c r="D1454" s="35">
        <v>13</v>
      </c>
      <c r="E1454" s="35">
        <v>13</v>
      </c>
      <c r="F1454">
        <v>4356.674</v>
      </c>
      <c r="G1454">
        <f>F1454-Dashboard!$B$5</f>
        <v>4217.8813749999999</v>
      </c>
      <c r="H1454">
        <f>2^(LOG(G1454/Dashboard!$C$5,2)/LOG(Dashboard!$D$5/Dashboard!$C$5,2))-1</f>
        <v>-0.89844009990760987</v>
      </c>
      <c r="I1454" t="s">
        <v>55</v>
      </c>
      <c r="J1454"/>
      <c r="K1454" s="55">
        <v>2.4007524007519998</v>
      </c>
      <c r="L1454"/>
      <c r="M1454"/>
      <c r="N1454"/>
      <c r="O1454"/>
      <c r="P1454"/>
      <c r="Q1454" s="72">
        <v>0.17325017325020001</v>
      </c>
      <c r="R1454"/>
      <c r="S1454"/>
      <c r="T1454" s="56">
        <v>401.2</v>
      </c>
      <c r="V1454" s="35">
        <v>40404</v>
      </c>
      <c r="W1454" s="57">
        <v>9.9950499950499892E-3</v>
      </c>
      <c r="X1454"/>
    </row>
    <row r="1455" spans="1:24" x14ac:dyDescent="0.2">
      <c r="A1455" s="14" t="s">
        <v>453</v>
      </c>
      <c r="B1455" s="14" t="s">
        <v>443</v>
      </c>
      <c r="C1455" s="35" t="s">
        <v>354</v>
      </c>
      <c r="D1455" s="35">
        <v>13</v>
      </c>
      <c r="E1455" s="35">
        <v>14</v>
      </c>
      <c r="F1455">
        <v>3914.42</v>
      </c>
      <c r="G1455">
        <f>F1455-Dashboard!$B$5</f>
        <v>3775.627375</v>
      </c>
      <c r="H1455">
        <f>2^(LOG(G1455/Dashboard!$C$5,2)/LOG(Dashboard!$D$5/Dashboard!$C$5,2))-1</f>
        <v>-0.91121168262418317</v>
      </c>
      <c r="I1455" t="s">
        <v>55</v>
      </c>
      <c r="J1455"/>
      <c r="K1455" s="55">
        <v>2.4007524007519998</v>
      </c>
      <c r="L1455"/>
      <c r="M1455"/>
      <c r="N1455"/>
      <c r="O1455"/>
      <c r="P1455"/>
      <c r="Q1455" s="72">
        <v>0.17325017325020001</v>
      </c>
      <c r="R1455"/>
      <c r="S1455"/>
      <c r="T1455" s="56">
        <v>401.2</v>
      </c>
      <c r="V1455" s="35">
        <v>40404</v>
      </c>
      <c r="W1455" s="57">
        <v>9.9950499950499892E-3</v>
      </c>
      <c r="X1455"/>
    </row>
    <row r="1456" spans="1:24" x14ac:dyDescent="0.2">
      <c r="A1456" s="14" t="s">
        <v>453</v>
      </c>
      <c r="B1456" s="14" t="s">
        <v>443</v>
      </c>
      <c r="C1456" s="35" t="s">
        <v>355</v>
      </c>
      <c r="D1456" s="35">
        <v>13</v>
      </c>
      <c r="E1456" s="35">
        <v>15</v>
      </c>
      <c r="F1456">
        <v>50035.883000000002</v>
      </c>
      <c r="G1456">
        <f>F1456-Dashboard!$B$5</f>
        <v>49897.090375</v>
      </c>
      <c r="H1456">
        <f>2^(LOG(G1456/Dashboard!$C$5,2)/LOG(Dashboard!$D$5/Dashboard!$C$5,2))-1</f>
        <v>1.0350632711144652</v>
      </c>
      <c r="I1456" s="62" t="s">
        <v>60</v>
      </c>
      <c r="J1456" s="63">
        <v>0.17325017325020001</v>
      </c>
      <c r="K1456"/>
      <c r="L1456"/>
      <c r="M1456"/>
      <c r="N1456"/>
      <c r="O1456"/>
      <c r="P1456"/>
      <c r="Q1456"/>
      <c r="R1456" s="63">
        <v>0.17325017325020001</v>
      </c>
      <c r="S1456"/>
      <c r="T1456" s="56">
        <v>403.2</v>
      </c>
      <c r="V1456" s="35">
        <v>40404</v>
      </c>
      <c r="W1456" s="57">
        <v>9.996534996535E-3</v>
      </c>
      <c r="X1456"/>
    </row>
    <row r="1457" spans="1:24" x14ac:dyDescent="0.2">
      <c r="A1457" s="14" t="s">
        <v>453</v>
      </c>
      <c r="B1457" s="14" t="s">
        <v>443</v>
      </c>
      <c r="C1457" s="35" t="s">
        <v>356</v>
      </c>
      <c r="D1457" s="35">
        <v>13</v>
      </c>
      <c r="E1457" s="35">
        <v>16</v>
      </c>
      <c r="F1457">
        <v>30117.978999999999</v>
      </c>
      <c r="G1457">
        <f>F1457-Dashboard!$B$5</f>
        <v>29979.186375000001</v>
      </c>
      <c r="H1457">
        <f>2^(LOG(G1457/Dashboard!$C$5,2)/LOG(Dashboard!$D$5/Dashboard!$C$5,2))-1</f>
        <v>9.6799187531684261E-2</v>
      </c>
      <c r="I1457" s="62" t="s">
        <v>60</v>
      </c>
      <c r="J1457" s="63">
        <v>0.17325017325020001</v>
      </c>
      <c r="K1457"/>
      <c r="L1457"/>
      <c r="M1457"/>
      <c r="N1457"/>
      <c r="O1457"/>
      <c r="P1457"/>
      <c r="Q1457"/>
      <c r="R1457" s="63">
        <v>0.17325017325020001</v>
      </c>
      <c r="S1457"/>
      <c r="T1457" s="56">
        <v>403.2</v>
      </c>
      <c r="V1457" s="35">
        <v>40404</v>
      </c>
      <c r="W1457" s="57">
        <v>9.996534996535E-3</v>
      </c>
      <c r="X1457"/>
    </row>
    <row r="1458" spans="1:24" x14ac:dyDescent="0.2">
      <c r="A1458" s="14" t="s">
        <v>453</v>
      </c>
      <c r="B1458" s="14" t="s">
        <v>443</v>
      </c>
      <c r="C1458" s="35" t="s">
        <v>357</v>
      </c>
      <c r="D1458" s="35">
        <v>13</v>
      </c>
      <c r="E1458" s="35">
        <v>17</v>
      </c>
      <c r="F1458">
        <v>47464.695</v>
      </c>
      <c r="G1458">
        <f>F1458-Dashboard!$B$5</f>
        <v>47325.902374999998</v>
      </c>
      <c r="H1458">
        <f>2^(LOG(G1458/Dashboard!$C$5,2)/LOG(Dashboard!$D$5/Dashboard!$C$5,2))-1</f>
        <v>0.90853697772483333</v>
      </c>
      <c r="I1458" t="s">
        <v>55</v>
      </c>
      <c r="J1458"/>
      <c r="K1458"/>
      <c r="L1458"/>
      <c r="M1458"/>
      <c r="N1458"/>
      <c r="O1458"/>
      <c r="P1458" s="69">
        <v>0.17325017325020001</v>
      </c>
      <c r="Q1458"/>
      <c r="R1458" s="63">
        <v>0.17325017325020001</v>
      </c>
      <c r="S1458"/>
      <c r="T1458" s="56">
        <v>402.4</v>
      </c>
      <c r="V1458" s="35">
        <v>40404</v>
      </c>
      <c r="W1458" s="57">
        <v>9.9940599940599902E-3</v>
      </c>
      <c r="X1458"/>
    </row>
    <row r="1459" spans="1:24" x14ac:dyDescent="0.2">
      <c r="A1459" s="14" t="s">
        <v>453</v>
      </c>
      <c r="B1459" s="14" t="s">
        <v>443</v>
      </c>
      <c r="C1459" s="35" t="s">
        <v>358</v>
      </c>
      <c r="D1459" s="35">
        <v>13</v>
      </c>
      <c r="E1459" s="35">
        <v>18</v>
      </c>
      <c r="F1459">
        <v>36507.141000000003</v>
      </c>
      <c r="G1459">
        <f>F1459-Dashboard!$B$5</f>
        <v>36368.348375000001</v>
      </c>
      <c r="H1459">
        <f>2^(LOG(G1459/Dashboard!$C$5,2)/LOG(Dashboard!$D$5/Dashboard!$C$5,2))-1</f>
        <v>0.38652641248597908</v>
      </c>
      <c r="I1459" t="s">
        <v>55</v>
      </c>
      <c r="J1459"/>
      <c r="K1459"/>
      <c r="L1459"/>
      <c r="M1459"/>
      <c r="N1459"/>
      <c r="O1459"/>
      <c r="P1459" s="69">
        <v>0.17325017325020001</v>
      </c>
      <c r="Q1459"/>
      <c r="R1459" s="63">
        <v>0.17325017325020001</v>
      </c>
      <c r="S1459"/>
      <c r="T1459" s="56">
        <v>402.4</v>
      </c>
      <c r="V1459" s="35">
        <v>40404</v>
      </c>
      <c r="W1459" s="57">
        <v>9.9940599940599902E-3</v>
      </c>
      <c r="X1459"/>
    </row>
    <row r="1460" spans="1:24" x14ac:dyDescent="0.2">
      <c r="A1460" s="14" t="s">
        <v>453</v>
      </c>
      <c r="B1460" s="14" t="s">
        <v>443</v>
      </c>
      <c r="C1460" s="35" t="s">
        <v>359</v>
      </c>
      <c r="D1460" s="35">
        <v>13</v>
      </c>
      <c r="E1460" s="35">
        <v>19</v>
      </c>
      <c r="F1460">
        <v>2837.0129999999999</v>
      </c>
      <c r="G1460">
        <f>F1460-Dashboard!$B$5</f>
        <v>2698.2203749999999</v>
      </c>
      <c r="H1460">
        <f>2^(LOG(G1460/Dashboard!$C$5,2)/LOG(Dashboard!$D$5/Dashboard!$C$5,2))-1</f>
        <v>-0.94093637947326825</v>
      </c>
      <c r="I1460" t="s">
        <v>55</v>
      </c>
      <c r="J1460"/>
      <c r="K1460"/>
      <c r="L1460"/>
      <c r="M1460"/>
      <c r="N1460"/>
      <c r="O1460"/>
      <c r="P1460"/>
      <c r="Q1460"/>
      <c r="R1460" s="63">
        <v>0.17325017325020001</v>
      </c>
      <c r="S1460" s="68">
        <v>0.17325017325020001</v>
      </c>
      <c r="T1460" s="56">
        <v>402.4</v>
      </c>
      <c r="V1460" s="35">
        <v>40404</v>
      </c>
      <c r="W1460" s="57">
        <v>9.9940599940599902E-3</v>
      </c>
      <c r="X1460"/>
    </row>
    <row r="1461" spans="1:24" x14ac:dyDescent="0.2">
      <c r="A1461" s="14" t="s">
        <v>453</v>
      </c>
      <c r="B1461" s="14" t="s">
        <v>443</v>
      </c>
      <c r="C1461" s="35" t="s">
        <v>360</v>
      </c>
      <c r="D1461" s="35">
        <v>13</v>
      </c>
      <c r="E1461" s="35">
        <v>20</v>
      </c>
      <c r="F1461">
        <v>1251.4849999999999</v>
      </c>
      <c r="G1461">
        <f>F1461-Dashboard!$B$5</f>
        <v>1112.6923749999999</v>
      </c>
      <c r="H1461">
        <f>2^(LOG(G1461/Dashboard!$C$5,2)/LOG(Dashboard!$D$5/Dashboard!$C$5,2))-1</f>
        <v>-0.97983687237232808</v>
      </c>
      <c r="I1461" t="s">
        <v>55</v>
      </c>
      <c r="J1461"/>
      <c r="K1461"/>
      <c r="L1461"/>
      <c r="M1461"/>
      <c r="N1461"/>
      <c r="O1461"/>
      <c r="P1461"/>
      <c r="Q1461"/>
      <c r="R1461" s="63">
        <v>0.17325017325020001</v>
      </c>
      <c r="S1461" s="68">
        <v>0.17325017325020001</v>
      </c>
      <c r="T1461" s="56">
        <v>402.4</v>
      </c>
      <c r="V1461" s="35">
        <v>40404</v>
      </c>
      <c r="W1461" s="57">
        <v>9.9940599940599902E-3</v>
      </c>
      <c r="X1461"/>
    </row>
    <row r="1462" spans="1:24" x14ac:dyDescent="0.2">
      <c r="A1462" s="14" t="s">
        <v>453</v>
      </c>
      <c r="B1462" s="14" t="s">
        <v>443</v>
      </c>
      <c r="C1462" s="35" t="s">
        <v>361</v>
      </c>
      <c r="D1462" s="35">
        <v>13</v>
      </c>
      <c r="E1462" s="35">
        <v>21</v>
      </c>
      <c r="F1462">
        <v>4328.4449999999997</v>
      </c>
      <c r="G1462">
        <f>F1462-Dashboard!$B$5</f>
        <v>4189.6523749999997</v>
      </c>
      <c r="H1462">
        <f>2^(LOG(G1462/Dashboard!$C$5,2)/LOG(Dashboard!$D$5/Dashboard!$C$5,2))-1</f>
        <v>-0.89926420689858699</v>
      </c>
      <c r="I1462" s="73" t="s">
        <v>265</v>
      </c>
      <c r="J1462" s="68">
        <v>0.17325017325020001</v>
      </c>
      <c r="K1462"/>
      <c r="L1462"/>
      <c r="M1462"/>
      <c r="N1462"/>
      <c r="O1462"/>
      <c r="P1462"/>
      <c r="Q1462"/>
      <c r="R1462"/>
      <c r="S1462" s="68">
        <v>0.17325017325020001</v>
      </c>
      <c r="T1462" s="56">
        <v>403.2</v>
      </c>
      <c r="V1462" s="35">
        <v>40404</v>
      </c>
      <c r="W1462" s="57">
        <v>9.996534996535E-3</v>
      </c>
      <c r="X1462"/>
    </row>
    <row r="1463" spans="1:24" x14ac:dyDescent="0.2">
      <c r="A1463" s="14" t="s">
        <v>453</v>
      </c>
      <c r="B1463" s="14" t="s">
        <v>443</v>
      </c>
      <c r="C1463" s="35" t="s">
        <v>362</v>
      </c>
      <c r="D1463" s="35">
        <v>13</v>
      </c>
      <c r="E1463" s="35">
        <v>22</v>
      </c>
      <c r="F1463">
        <v>4384.9030000000002</v>
      </c>
      <c r="G1463">
        <f>F1463-Dashboard!$B$5</f>
        <v>4246.1103750000002</v>
      </c>
      <c r="H1463">
        <f>2^(LOG(G1463/Dashboard!$C$5,2)/LOG(Dashboard!$D$5/Dashboard!$C$5,2))-1</f>
        <v>-0.89761481557188283</v>
      </c>
      <c r="I1463" s="73" t="s">
        <v>265</v>
      </c>
      <c r="J1463" s="68">
        <v>0.17325017325020001</v>
      </c>
      <c r="K1463"/>
      <c r="L1463"/>
      <c r="M1463"/>
      <c r="N1463"/>
      <c r="O1463"/>
      <c r="P1463"/>
      <c r="Q1463"/>
      <c r="R1463"/>
      <c r="S1463" s="68">
        <v>0.17325017325020001</v>
      </c>
      <c r="T1463" s="56">
        <v>403.2</v>
      </c>
      <c r="V1463" s="35">
        <v>40404</v>
      </c>
      <c r="W1463" s="57">
        <v>9.996534996535E-3</v>
      </c>
      <c r="X1463"/>
    </row>
    <row r="1464" spans="1:24" x14ac:dyDescent="0.2">
      <c r="A1464" s="14" t="s">
        <v>453</v>
      </c>
      <c r="B1464" s="14" t="s">
        <v>443</v>
      </c>
      <c r="C1464" s="35" t="s">
        <v>363</v>
      </c>
      <c r="D1464" s="35">
        <v>13</v>
      </c>
      <c r="E1464" s="35">
        <v>23</v>
      </c>
      <c r="F1464">
        <v>3265.1529999999998</v>
      </c>
      <c r="G1464">
        <f>F1464-Dashboard!$B$5</f>
        <v>3126.3603749999997</v>
      </c>
      <c r="H1464">
        <f>2^(LOG(G1464/Dashboard!$C$5,2)/LOG(Dashboard!$D$5/Dashboard!$C$5,2))-1</f>
        <v>-0.92938041286170159</v>
      </c>
      <c r="I1464" t="s">
        <v>55</v>
      </c>
      <c r="J1464"/>
      <c r="K1464"/>
      <c r="L1464"/>
      <c r="M1464"/>
      <c r="N1464"/>
      <c r="O1464"/>
      <c r="P1464" s="69">
        <v>0.17325017325020001</v>
      </c>
      <c r="Q1464"/>
      <c r="R1464"/>
      <c r="S1464" s="68">
        <v>0.17325017325020001</v>
      </c>
      <c r="T1464" s="56">
        <v>402.4</v>
      </c>
      <c r="V1464" s="35">
        <v>40404</v>
      </c>
      <c r="W1464" s="57">
        <v>9.9940599940599902E-3</v>
      </c>
      <c r="X1464"/>
    </row>
    <row r="1465" spans="1:24" x14ac:dyDescent="0.2">
      <c r="A1465" s="14" t="s">
        <v>453</v>
      </c>
      <c r="B1465" s="14" t="s">
        <v>443</v>
      </c>
      <c r="C1465" s="35" t="s">
        <v>364</v>
      </c>
      <c r="D1465" s="35">
        <v>13</v>
      </c>
      <c r="E1465" s="35">
        <v>24</v>
      </c>
      <c r="F1465">
        <v>2646.4679999999998</v>
      </c>
      <c r="G1465">
        <f>F1465-Dashboard!$B$5</f>
        <v>2507.6753749999998</v>
      </c>
      <c r="H1465">
        <f>2^(LOG(G1465/Dashboard!$C$5,2)/LOG(Dashboard!$D$5/Dashboard!$C$5,2))-1</f>
        <v>-0.94595823992466399</v>
      </c>
      <c r="I1465" t="s">
        <v>55</v>
      </c>
      <c r="J1465"/>
      <c r="K1465"/>
      <c r="L1465"/>
      <c r="M1465"/>
      <c r="N1465"/>
      <c r="O1465"/>
      <c r="P1465" s="69">
        <v>0.17325017325020001</v>
      </c>
      <c r="Q1465"/>
      <c r="R1465"/>
      <c r="S1465" s="68">
        <v>0.17325017325020001</v>
      </c>
      <c r="T1465" s="56">
        <v>402.4</v>
      </c>
      <c r="V1465" s="35">
        <v>40404</v>
      </c>
      <c r="W1465" s="57">
        <v>9.9940599940599902E-3</v>
      </c>
      <c r="X1465"/>
    </row>
    <row r="1466" spans="1:24" x14ac:dyDescent="0.2">
      <c r="A1466" s="14" t="s">
        <v>453</v>
      </c>
      <c r="B1466" s="14" t="s">
        <v>443</v>
      </c>
      <c r="C1466" s="35" t="s">
        <v>365</v>
      </c>
      <c r="D1466" s="35">
        <v>14</v>
      </c>
      <c r="E1466" s="35">
        <v>1</v>
      </c>
      <c r="F1466">
        <v>39969.898000000001</v>
      </c>
      <c r="G1466">
        <f>F1466-Dashboard!$B$5</f>
        <v>39831.105374999999</v>
      </c>
      <c r="H1466">
        <f>2^(LOG(G1466/Dashboard!$C$5,2)/LOG(Dashboard!$D$5/Dashboard!$C$5,2))-1</f>
        <v>0.5482900071211112</v>
      </c>
      <c r="I1466" t="s">
        <v>55</v>
      </c>
      <c r="J1466"/>
      <c r="K1466"/>
      <c r="L1466"/>
      <c r="M1466"/>
      <c r="N1466" s="65">
        <v>5.4450054450050002E-2</v>
      </c>
      <c r="O1466" s="67">
        <v>5.4450054450050002E-2</v>
      </c>
      <c r="P1466"/>
      <c r="Q1466"/>
      <c r="R1466"/>
      <c r="S1466"/>
      <c r="T1466" s="56">
        <v>403.6</v>
      </c>
      <c r="V1466" s="35">
        <v>40404</v>
      </c>
      <c r="W1466" s="57">
        <v>0.01</v>
      </c>
      <c r="X1466"/>
    </row>
    <row r="1467" spans="1:24" x14ac:dyDescent="0.2">
      <c r="A1467" s="14" t="s">
        <v>453</v>
      </c>
      <c r="B1467" s="14" t="s">
        <v>443</v>
      </c>
      <c r="C1467" s="35" t="s">
        <v>366</v>
      </c>
      <c r="D1467" s="35">
        <v>14</v>
      </c>
      <c r="E1467" s="35">
        <v>2</v>
      </c>
      <c r="F1467">
        <v>50336.991999999998</v>
      </c>
      <c r="G1467">
        <f>F1467-Dashboard!$B$5</f>
        <v>50198.199374999997</v>
      </c>
      <c r="H1467">
        <f>2^(LOG(G1467/Dashboard!$C$5,2)/LOG(Dashboard!$D$5/Dashboard!$C$5,2))-1</f>
        <v>1.0499732241458215</v>
      </c>
      <c r="I1467" t="s">
        <v>55</v>
      </c>
      <c r="J1467"/>
      <c r="K1467"/>
      <c r="L1467"/>
      <c r="M1467"/>
      <c r="N1467" s="65">
        <v>5.4450054450050002E-2</v>
      </c>
      <c r="O1467" s="67">
        <v>5.4450054450050002E-2</v>
      </c>
      <c r="P1467"/>
      <c r="Q1467"/>
      <c r="R1467"/>
      <c r="S1467"/>
      <c r="T1467" s="56">
        <v>403.6</v>
      </c>
      <c r="V1467" s="35">
        <v>40404</v>
      </c>
      <c r="W1467" s="57">
        <v>0.01</v>
      </c>
      <c r="X1467"/>
    </row>
    <row r="1468" spans="1:24" x14ac:dyDescent="0.2">
      <c r="A1468" s="14" t="s">
        <v>453</v>
      </c>
      <c r="B1468" s="14" t="s">
        <v>443</v>
      </c>
      <c r="C1468" s="35" t="s">
        <v>367</v>
      </c>
      <c r="D1468" s="35">
        <v>14</v>
      </c>
      <c r="E1468" s="35">
        <v>3</v>
      </c>
      <c r="F1468">
        <v>33060.851999999999</v>
      </c>
      <c r="G1468">
        <f>F1468-Dashboard!$B$5</f>
        <v>32922.059374999997</v>
      </c>
      <c r="H1468">
        <f>2^(LOG(G1468/Dashboard!$C$5,2)/LOG(Dashboard!$D$5/Dashboard!$C$5,2))-1</f>
        <v>0.22876512744517119</v>
      </c>
      <c r="I1468" t="s">
        <v>55</v>
      </c>
      <c r="J1468"/>
      <c r="K1468"/>
      <c r="L1468"/>
      <c r="M1468"/>
      <c r="N1468" s="65">
        <v>5.4450054450050002E-2</v>
      </c>
      <c r="O1468"/>
      <c r="P1468" s="69">
        <v>5.4450054450050002E-2</v>
      </c>
      <c r="Q1468"/>
      <c r="R1468"/>
      <c r="S1468"/>
      <c r="T1468" s="56">
        <v>403.6</v>
      </c>
      <c r="V1468" s="35">
        <v>40404</v>
      </c>
      <c r="W1468" s="57">
        <v>0.01</v>
      </c>
      <c r="X1468"/>
    </row>
    <row r="1469" spans="1:24" x14ac:dyDescent="0.2">
      <c r="A1469" s="14" t="s">
        <v>453</v>
      </c>
      <c r="B1469" s="14" t="s">
        <v>443</v>
      </c>
      <c r="C1469" s="35" t="s">
        <v>368</v>
      </c>
      <c r="D1469" s="35">
        <v>14</v>
      </c>
      <c r="E1469" s="35">
        <v>4</v>
      </c>
      <c r="F1469">
        <v>36481.266000000003</v>
      </c>
      <c r="G1469">
        <f>F1469-Dashboard!$B$5</f>
        <v>36342.473375000001</v>
      </c>
      <c r="H1469">
        <f>2^(LOG(G1469/Dashboard!$C$5,2)/LOG(Dashboard!$D$5/Dashboard!$C$5,2))-1</f>
        <v>0.38532960906359315</v>
      </c>
      <c r="I1469" t="s">
        <v>55</v>
      </c>
      <c r="J1469"/>
      <c r="K1469"/>
      <c r="L1469"/>
      <c r="M1469"/>
      <c r="N1469" s="65">
        <v>5.4450054450050002E-2</v>
      </c>
      <c r="O1469"/>
      <c r="P1469" s="69">
        <v>5.4450054450050002E-2</v>
      </c>
      <c r="Q1469"/>
      <c r="R1469"/>
      <c r="S1469"/>
      <c r="T1469" s="56">
        <v>403.6</v>
      </c>
      <c r="V1469" s="35">
        <v>40404</v>
      </c>
      <c r="W1469" s="57">
        <v>0.01</v>
      </c>
      <c r="X1469"/>
    </row>
    <row r="1470" spans="1:24" x14ac:dyDescent="0.2">
      <c r="A1470" s="14" t="s">
        <v>453</v>
      </c>
      <c r="B1470" s="14" t="s">
        <v>443</v>
      </c>
      <c r="C1470" s="35" t="s">
        <v>369</v>
      </c>
      <c r="D1470" s="35">
        <v>14</v>
      </c>
      <c r="E1470" s="35">
        <v>5</v>
      </c>
      <c r="F1470">
        <v>49607.745999999999</v>
      </c>
      <c r="G1470">
        <f>F1470-Dashboard!$B$5</f>
        <v>49468.953374999997</v>
      </c>
      <c r="H1470">
        <f>2^(LOG(G1470/Dashboard!$C$5,2)/LOG(Dashboard!$D$5/Dashboard!$C$5,2))-1</f>
        <v>1.0138963448603318</v>
      </c>
      <c r="I1470" s="70" t="s">
        <v>247</v>
      </c>
      <c r="J1470" s="69">
        <v>5.4450054450050002E-2</v>
      </c>
      <c r="K1470"/>
      <c r="L1470"/>
      <c r="M1470"/>
      <c r="N1470"/>
      <c r="O1470"/>
      <c r="P1470" s="69">
        <v>5.4450054450050002E-2</v>
      </c>
      <c r="Q1470"/>
      <c r="R1470"/>
      <c r="S1470"/>
      <c r="T1470" s="56">
        <v>403.6</v>
      </c>
      <c r="V1470" s="35">
        <v>40404</v>
      </c>
      <c r="W1470" s="57">
        <v>9.9945549945550001E-3</v>
      </c>
      <c r="X1470"/>
    </row>
    <row r="1471" spans="1:24" x14ac:dyDescent="0.2">
      <c r="A1471" s="14" t="s">
        <v>453</v>
      </c>
      <c r="B1471" s="14" t="s">
        <v>443</v>
      </c>
      <c r="C1471" s="35" t="s">
        <v>370</v>
      </c>
      <c r="D1471" s="35">
        <v>14</v>
      </c>
      <c r="E1471" s="35">
        <v>6</v>
      </c>
      <c r="F1471">
        <v>40390.980000000003</v>
      </c>
      <c r="G1471">
        <f>F1471-Dashboard!$B$5</f>
        <v>40252.187375000001</v>
      </c>
      <c r="H1471">
        <f>2^(LOG(G1471/Dashboard!$C$5,2)/LOG(Dashboard!$D$5/Dashboard!$C$5,2))-1</f>
        <v>0.56817179941013674</v>
      </c>
      <c r="I1471" s="70" t="s">
        <v>247</v>
      </c>
      <c r="J1471" s="69">
        <v>5.4450054450050002E-2</v>
      </c>
      <c r="K1471"/>
      <c r="L1471"/>
      <c r="M1471"/>
      <c r="N1471"/>
      <c r="O1471"/>
      <c r="P1471" s="69">
        <v>5.4450054450050002E-2</v>
      </c>
      <c r="Q1471"/>
      <c r="R1471"/>
      <c r="S1471"/>
      <c r="T1471" s="56">
        <v>403.6</v>
      </c>
      <c r="V1471" s="35">
        <v>40404</v>
      </c>
      <c r="W1471" s="57">
        <v>9.9945549945550001E-3</v>
      </c>
      <c r="X1471"/>
    </row>
    <row r="1472" spans="1:24" x14ac:dyDescent="0.2">
      <c r="A1472" s="14" t="s">
        <v>453</v>
      </c>
      <c r="B1472" s="14" t="s">
        <v>443</v>
      </c>
      <c r="C1472" s="35" t="s">
        <v>371</v>
      </c>
      <c r="D1472" s="35">
        <v>14</v>
      </c>
      <c r="E1472" s="35">
        <v>7</v>
      </c>
      <c r="F1472">
        <v>44710.016000000003</v>
      </c>
      <c r="G1472">
        <f>F1472-Dashboard!$B$5</f>
        <v>44571.223375000001</v>
      </c>
      <c r="H1472">
        <f>2^(LOG(G1472/Dashboard!$C$5,2)/LOG(Dashboard!$D$5/Dashboard!$C$5,2))-1</f>
        <v>0.77460122391861175</v>
      </c>
      <c r="I1472" t="s">
        <v>55</v>
      </c>
      <c r="J1472"/>
      <c r="K1472"/>
      <c r="L1472"/>
      <c r="M1472"/>
      <c r="N1472"/>
      <c r="O1472" s="67">
        <v>5.4450054450050002E-2</v>
      </c>
      <c r="P1472" s="69">
        <v>5.4450054450050002E-2</v>
      </c>
      <c r="Q1472"/>
      <c r="R1472"/>
      <c r="S1472"/>
      <c r="T1472" s="56">
        <v>403.6</v>
      </c>
      <c r="V1472" s="35">
        <v>40404</v>
      </c>
      <c r="W1472" s="57">
        <v>0.01</v>
      </c>
      <c r="X1472"/>
    </row>
    <row r="1473" spans="1:24" x14ac:dyDescent="0.2">
      <c r="A1473" s="14" t="s">
        <v>453</v>
      </c>
      <c r="B1473" s="14" t="s">
        <v>443</v>
      </c>
      <c r="C1473" s="35" t="s">
        <v>372</v>
      </c>
      <c r="D1473" s="35">
        <v>14</v>
      </c>
      <c r="E1473" s="35">
        <v>8</v>
      </c>
      <c r="F1473">
        <v>35970.788999999997</v>
      </c>
      <c r="G1473">
        <f>F1473-Dashboard!$B$5</f>
        <v>35831.996374999995</v>
      </c>
      <c r="H1473">
        <f>2^(LOG(G1473/Dashboard!$C$5,2)/LOG(Dashboard!$D$5/Dashboard!$C$5,2))-1</f>
        <v>0.36175566994368791</v>
      </c>
      <c r="I1473" t="s">
        <v>55</v>
      </c>
      <c r="J1473"/>
      <c r="K1473"/>
      <c r="L1473"/>
      <c r="M1473"/>
      <c r="N1473"/>
      <c r="O1473" s="67">
        <v>5.4450054450050002E-2</v>
      </c>
      <c r="P1473" s="69">
        <v>5.4450054450050002E-2</v>
      </c>
      <c r="Q1473"/>
      <c r="R1473"/>
      <c r="S1473"/>
      <c r="T1473" s="56">
        <v>403.6</v>
      </c>
      <c r="V1473" s="35">
        <v>40404</v>
      </c>
      <c r="W1473" s="57">
        <v>0.01</v>
      </c>
      <c r="X1473"/>
    </row>
    <row r="1474" spans="1:24" x14ac:dyDescent="0.2">
      <c r="A1474" s="14" t="s">
        <v>453</v>
      </c>
      <c r="B1474" s="14" t="s">
        <v>443</v>
      </c>
      <c r="C1474" s="35" t="s">
        <v>373</v>
      </c>
      <c r="D1474" s="35">
        <v>14</v>
      </c>
      <c r="E1474" s="35">
        <v>9</v>
      </c>
      <c r="F1474">
        <v>14467.357</v>
      </c>
      <c r="G1474">
        <f>F1474-Dashboard!$B$5</f>
        <v>14328.564375</v>
      </c>
      <c r="H1474">
        <f>2^(LOG(G1474/Dashboard!$C$5,2)/LOG(Dashboard!$D$5/Dashboard!$C$5,2))-1</f>
        <v>-0.55216303922175791</v>
      </c>
      <c r="I1474" s="71" t="s">
        <v>252</v>
      </c>
      <c r="J1474" s="72">
        <v>5.4450054450050002E-2</v>
      </c>
      <c r="K1474"/>
      <c r="L1474"/>
      <c r="M1474"/>
      <c r="N1474"/>
      <c r="O1474"/>
      <c r="P1474"/>
      <c r="Q1474" s="72">
        <v>5.4450054450050002E-2</v>
      </c>
      <c r="R1474"/>
      <c r="S1474"/>
      <c r="T1474" s="56">
        <v>403.6</v>
      </c>
      <c r="V1474" s="35">
        <v>40404</v>
      </c>
      <c r="W1474" s="57">
        <v>9.9945549945550001E-3</v>
      </c>
      <c r="X1474"/>
    </row>
    <row r="1475" spans="1:24" x14ac:dyDescent="0.2">
      <c r="A1475" s="14" t="s">
        <v>453</v>
      </c>
      <c r="B1475" s="14" t="s">
        <v>443</v>
      </c>
      <c r="C1475" s="35" t="s">
        <v>374</v>
      </c>
      <c r="D1475" s="35">
        <v>14</v>
      </c>
      <c r="E1475" s="35">
        <v>10</v>
      </c>
      <c r="F1475">
        <v>8499.2780000000002</v>
      </c>
      <c r="G1475">
        <f>F1475-Dashboard!$B$5</f>
        <v>8360.4853750000002</v>
      </c>
      <c r="H1475">
        <f>2^(LOG(G1475/Dashboard!$C$5,2)/LOG(Dashboard!$D$5/Dashboard!$C$5,2))-1</f>
        <v>-0.76706167240792955</v>
      </c>
      <c r="I1475" s="71" t="s">
        <v>252</v>
      </c>
      <c r="J1475" s="72">
        <v>5.4450054450050002E-2</v>
      </c>
      <c r="K1475"/>
      <c r="L1475"/>
      <c r="M1475"/>
      <c r="N1475"/>
      <c r="O1475"/>
      <c r="P1475"/>
      <c r="Q1475" s="72">
        <v>5.4450054450050002E-2</v>
      </c>
      <c r="R1475"/>
      <c r="S1475"/>
      <c r="T1475" s="56">
        <v>403.6</v>
      </c>
      <c r="V1475" s="35">
        <v>40404</v>
      </c>
      <c r="W1475" s="57">
        <v>9.9945549945550001E-3</v>
      </c>
      <c r="X1475"/>
    </row>
    <row r="1476" spans="1:24" x14ac:dyDescent="0.2">
      <c r="A1476" s="14" t="s">
        <v>453</v>
      </c>
      <c r="B1476" s="14" t="s">
        <v>443</v>
      </c>
      <c r="C1476" s="35" t="s">
        <v>375</v>
      </c>
      <c r="D1476" s="35">
        <v>14</v>
      </c>
      <c r="E1476" s="35">
        <v>11</v>
      </c>
      <c r="F1476">
        <v>2211.2710000000002</v>
      </c>
      <c r="G1476">
        <f>F1476-Dashboard!$B$5</f>
        <v>2072.4783750000001</v>
      </c>
      <c r="H1476">
        <f>2^(LOG(G1476/Dashboard!$C$5,2)/LOG(Dashboard!$D$5/Dashboard!$C$5,2))-1</f>
        <v>-0.95711649154432266</v>
      </c>
      <c r="I1476" t="s">
        <v>55</v>
      </c>
      <c r="J1476"/>
      <c r="K1476"/>
      <c r="L1476"/>
      <c r="M1476" s="61">
        <v>6.9300069300070001E-3</v>
      </c>
      <c r="N1476"/>
      <c r="O1476"/>
      <c r="P1476"/>
      <c r="Q1476" s="72">
        <v>5.4450054450050002E-2</v>
      </c>
      <c r="R1476"/>
      <c r="S1476"/>
      <c r="T1476" s="56">
        <v>403.6</v>
      </c>
      <c r="V1476" s="35">
        <v>40404</v>
      </c>
      <c r="W1476" s="57">
        <v>9.9980199980200003E-3</v>
      </c>
      <c r="X1476"/>
    </row>
    <row r="1477" spans="1:24" x14ac:dyDescent="0.2">
      <c r="A1477" s="14" t="s">
        <v>453</v>
      </c>
      <c r="B1477" s="14" t="s">
        <v>443</v>
      </c>
      <c r="C1477" s="35" t="s">
        <v>376</v>
      </c>
      <c r="D1477" s="35">
        <v>14</v>
      </c>
      <c r="E1477" s="35">
        <v>12</v>
      </c>
      <c r="F1477">
        <v>1964.2670000000001</v>
      </c>
      <c r="G1477">
        <f>F1477-Dashboard!$B$5</f>
        <v>1825.474375</v>
      </c>
      <c r="H1477">
        <f>2^(LOG(G1477/Dashboard!$C$5,2)/LOG(Dashboard!$D$5/Dashboard!$C$5,2))-1</f>
        <v>-0.96323625374030764</v>
      </c>
      <c r="I1477" t="s">
        <v>55</v>
      </c>
      <c r="J1477"/>
      <c r="K1477"/>
      <c r="L1477"/>
      <c r="M1477" s="61">
        <v>6.9300069300070001E-3</v>
      </c>
      <c r="N1477"/>
      <c r="O1477"/>
      <c r="P1477"/>
      <c r="Q1477" s="72">
        <v>5.4450054450050002E-2</v>
      </c>
      <c r="R1477"/>
      <c r="S1477"/>
      <c r="T1477" s="56">
        <v>403.6</v>
      </c>
      <c r="V1477" s="35">
        <v>40404</v>
      </c>
      <c r="W1477" s="57">
        <v>9.9980199980200003E-3</v>
      </c>
      <c r="X1477"/>
    </row>
    <row r="1478" spans="1:24" x14ac:dyDescent="0.2">
      <c r="A1478" s="14" t="s">
        <v>453</v>
      </c>
      <c r="B1478" s="14" t="s">
        <v>443</v>
      </c>
      <c r="C1478" s="35" t="s">
        <v>377</v>
      </c>
      <c r="D1478" s="35">
        <v>14</v>
      </c>
      <c r="E1478" s="35">
        <v>13</v>
      </c>
      <c r="F1478">
        <v>5629.3310000000001</v>
      </c>
      <c r="G1478">
        <f>F1478-Dashboard!$B$5</f>
        <v>5490.5383750000001</v>
      </c>
      <c r="H1478">
        <f>2^(LOG(G1478/Dashboard!$C$5,2)/LOG(Dashboard!$D$5/Dashboard!$C$5,2))-1</f>
        <v>-0.86014727802455559</v>
      </c>
      <c r="I1478" t="s">
        <v>55</v>
      </c>
      <c r="J1478"/>
      <c r="K1478" s="55">
        <v>0.51975051975050002</v>
      </c>
      <c r="L1478"/>
      <c r="M1478"/>
      <c r="N1478"/>
      <c r="O1478"/>
      <c r="P1478"/>
      <c r="Q1478" s="72">
        <v>5.4450054450050002E-2</v>
      </c>
      <c r="R1478"/>
      <c r="S1478"/>
      <c r="T1478" s="56">
        <v>403.2</v>
      </c>
      <c r="V1478" s="35">
        <v>40404</v>
      </c>
      <c r="W1478" s="57">
        <v>9.9950499950499892E-3</v>
      </c>
      <c r="X1478"/>
    </row>
    <row r="1479" spans="1:24" x14ac:dyDescent="0.2">
      <c r="A1479" s="14" t="s">
        <v>453</v>
      </c>
      <c r="B1479" s="14" t="s">
        <v>443</v>
      </c>
      <c r="C1479" s="35" t="s">
        <v>378</v>
      </c>
      <c r="D1479" s="35">
        <v>14</v>
      </c>
      <c r="E1479" s="35">
        <v>14</v>
      </c>
      <c r="F1479">
        <v>6438.5619999999999</v>
      </c>
      <c r="G1479">
        <f>F1479-Dashboard!$B$5</f>
        <v>6299.7693749999999</v>
      </c>
      <c r="H1479">
        <f>2^(LOG(G1479/Dashboard!$C$5,2)/LOG(Dashboard!$D$5/Dashboard!$C$5,2))-1</f>
        <v>-0.83475924523954637</v>
      </c>
      <c r="I1479" t="s">
        <v>55</v>
      </c>
      <c r="J1479"/>
      <c r="K1479" s="55">
        <v>0.51975051975050002</v>
      </c>
      <c r="L1479"/>
      <c r="M1479"/>
      <c r="N1479"/>
      <c r="O1479"/>
      <c r="P1479"/>
      <c r="Q1479" s="72">
        <v>5.4450054450050002E-2</v>
      </c>
      <c r="R1479"/>
      <c r="S1479"/>
      <c r="T1479" s="56">
        <v>403.2</v>
      </c>
      <c r="V1479" s="35">
        <v>40404</v>
      </c>
      <c r="W1479" s="57">
        <v>9.9950499950499892E-3</v>
      </c>
      <c r="X1479"/>
    </row>
    <row r="1480" spans="1:24" x14ac:dyDescent="0.2">
      <c r="A1480" s="14" t="s">
        <v>453</v>
      </c>
      <c r="B1480" s="14" t="s">
        <v>443</v>
      </c>
      <c r="C1480" s="35" t="s">
        <v>379</v>
      </c>
      <c r="D1480" s="35">
        <v>14</v>
      </c>
      <c r="E1480" s="35">
        <v>15</v>
      </c>
      <c r="F1480">
        <v>50414.620999999999</v>
      </c>
      <c r="G1480">
        <f>F1480-Dashboard!$B$5</f>
        <v>50275.828374999997</v>
      </c>
      <c r="H1480">
        <f>2^(LOG(G1480/Dashboard!$C$5,2)/LOG(Dashboard!$D$5/Dashboard!$C$5,2))-1</f>
        <v>1.0538202623029531</v>
      </c>
      <c r="I1480" s="62" t="s">
        <v>60</v>
      </c>
      <c r="J1480" s="63">
        <v>5.4450054450050002E-2</v>
      </c>
      <c r="K1480"/>
      <c r="L1480"/>
      <c r="M1480"/>
      <c r="N1480"/>
      <c r="O1480"/>
      <c r="P1480"/>
      <c r="Q1480"/>
      <c r="R1480" s="63">
        <v>5.4450054450050002E-2</v>
      </c>
      <c r="S1480"/>
      <c r="T1480" s="56">
        <v>403.6</v>
      </c>
      <c r="V1480" s="35">
        <v>40404</v>
      </c>
      <c r="W1480" s="57">
        <v>9.9945549945550001E-3</v>
      </c>
      <c r="X1480"/>
    </row>
    <row r="1481" spans="1:24" x14ac:dyDescent="0.2">
      <c r="A1481" s="14" t="s">
        <v>453</v>
      </c>
      <c r="B1481" s="14" t="s">
        <v>443</v>
      </c>
      <c r="C1481" s="35" t="s">
        <v>380</v>
      </c>
      <c r="D1481" s="35">
        <v>14</v>
      </c>
      <c r="E1481" s="35">
        <v>16</v>
      </c>
      <c r="F1481">
        <v>47709.343999999997</v>
      </c>
      <c r="G1481">
        <f>F1481-Dashboard!$B$5</f>
        <v>47570.551374999995</v>
      </c>
      <c r="H1481">
        <f>2^(LOG(G1481/Dashboard!$C$5,2)/LOG(Dashboard!$D$5/Dashboard!$C$5,2))-1</f>
        <v>0.92051417030461136</v>
      </c>
      <c r="I1481" s="62" t="s">
        <v>60</v>
      </c>
      <c r="J1481" s="63">
        <v>5.4450054450050002E-2</v>
      </c>
      <c r="K1481"/>
      <c r="L1481"/>
      <c r="M1481"/>
      <c r="N1481"/>
      <c r="O1481"/>
      <c r="P1481"/>
      <c r="Q1481"/>
      <c r="R1481" s="63">
        <v>5.4450054450050002E-2</v>
      </c>
      <c r="S1481"/>
      <c r="T1481" s="56">
        <v>403.6</v>
      </c>
      <c r="V1481" s="35">
        <v>40404</v>
      </c>
      <c r="W1481" s="57">
        <v>9.9945549945550001E-3</v>
      </c>
      <c r="X1481"/>
    </row>
    <row r="1482" spans="1:24" x14ac:dyDescent="0.2">
      <c r="A1482" s="14" t="s">
        <v>453</v>
      </c>
      <c r="B1482" s="14" t="s">
        <v>443</v>
      </c>
      <c r="C1482" s="35" t="s">
        <v>381</v>
      </c>
      <c r="D1482" s="35">
        <v>14</v>
      </c>
      <c r="E1482" s="35">
        <v>17</v>
      </c>
      <c r="F1482">
        <v>41092</v>
      </c>
      <c r="G1482">
        <f>F1482-Dashboard!$B$5</f>
        <v>40953.207374999998</v>
      </c>
      <c r="H1482">
        <f>2^(LOG(G1482/Dashboard!$C$5,2)/LOG(Dashboard!$D$5/Dashboard!$C$5,2))-1</f>
        <v>0.60136947699188337</v>
      </c>
      <c r="I1482" t="s">
        <v>55</v>
      </c>
      <c r="J1482"/>
      <c r="K1482"/>
      <c r="L1482"/>
      <c r="M1482"/>
      <c r="N1482"/>
      <c r="O1482"/>
      <c r="P1482" s="69">
        <v>5.4450054450050002E-2</v>
      </c>
      <c r="Q1482"/>
      <c r="R1482" s="63">
        <v>5.4450054450050002E-2</v>
      </c>
      <c r="S1482"/>
      <c r="T1482" s="56">
        <v>403.6</v>
      </c>
      <c r="V1482" s="35">
        <v>40404</v>
      </c>
      <c r="W1482" s="57">
        <v>0.01</v>
      </c>
      <c r="X1482"/>
    </row>
    <row r="1483" spans="1:24" x14ac:dyDescent="0.2">
      <c r="A1483" s="14" t="s">
        <v>453</v>
      </c>
      <c r="B1483" s="14" t="s">
        <v>443</v>
      </c>
      <c r="C1483" s="35" t="s">
        <v>382</v>
      </c>
      <c r="D1483" s="35">
        <v>14</v>
      </c>
      <c r="E1483" s="35">
        <v>18</v>
      </c>
      <c r="F1483">
        <v>46610.766000000003</v>
      </c>
      <c r="G1483">
        <f>F1483-Dashboard!$B$5</f>
        <v>46471.973375000001</v>
      </c>
      <c r="H1483">
        <f>2^(LOG(G1483/Dashboard!$C$5,2)/LOG(Dashboard!$D$5/Dashboard!$C$5,2))-1</f>
        <v>0.86683528029323909</v>
      </c>
      <c r="I1483" t="s">
        <v>55</v>
      </c>
      <c r="J1483"/>
      <c r="K1483"/>
      <c r="L1483"/>
      <c r="M1483"/>
      <c r="N1483"/>
      <c r="O1483"/>
      <c r="P1483" s="69">
        <v>5.4450054450050002E-2</v>
      </c>
      <c r="Q1483"/>
      <c r="R1483" s="63">
        <v>5.4450054450050002E-2</v>
      </c>
      <c r="S1483"/>
      <c r="T1483" s="56">
        <v>403.6</v>
      </c>
      <c r="V1483" s="35">
        <v>40404</v>
      </c>
      <c r="W1483" s="57">
        <v>0.01</v>
      </c>
      <c r="X1483"/>
    </row>
    <row r="1484" spans="1:24" x14ac:dyDescent="0.2">
      <c r="A1484" s="14" t="s">
        <v>453</v>
      </c>
      <c r="B1484" s="14" t="s">
        <v>443</v>
      </c>
      <c r="C1484" s="35" t="s">
        <v>383</v>
      </c>
      <c r="D1484" s="35">
        <v>14</v>
      </c>
      <c r="E1484" s="35">
        <v>19</v>
      </c>
      <c r="F1484">
        <v>3549.7950000000001</v>
      </c>
      <c r="G1484">
        <f>F1484-Dashboard!$B$5</f>
        <v>3411.002375</v>
      </c>
      <c r="H1484">
        <f>2^(LOG(G1484/Dashboard!$C$5,2)/LOG(Dashboard!$D$5/Dashboard!$C$5,2))-1</f>
        <v>-0.92150529743508136</v>
      </c>
      <c r="I1484" t="s">
        <v>55</v>
      </c>
      <c r="J1484"/>
      <c r="K1484"/>
      <c r="L1484"/>
      <c r="M1484"/>
      <c r="N1484"/>
      <c r="O1484"/>
      <c r="P1484"/>
      <c r="Q1484"/>
      <c r="R1484" s="63">
        <v>5.4450054450050002E-2</v>
      </c>
      <c r="S1484" s="68">
        <v>5.4450054450050002E-2</v>
      </c>
      <c r="T1484" s="56">
        <v>403.6</v>
      </c>
      <c r="V1484" s="35">
        <v>40404</v>
      </c>
      <c r="W1484" s="57">
        <v>0.01</v>
      </c>
      <c r="X1484"/>
    </row>
    <row r="1485" spans="1:24" x14ac:dyDescent="0.2">
      <c r="A1485" s="14" t="s">
        <v>453</v>
      </c>
      <c r="B1485" s="14" t="s">
        <v>443</v>
      </c>
      <c r="C1485" s="35" t="s">
        <v>384</v>
      </c>
      <c r="D1485" s="35">
        <v>14</v>
      </c>
      <c r="E1485" s="35">
        <v>20</v>
      </c>
      <c r="F1485">
        <v>3810.9140000000002</v>
      </c>
      <c r="G1485">
        <f>F1485-Dashboard!$B$5</f>
        <v>3672.1213750000002</v>
      </c>
      <c r="H1485">
        <f>2^(LOG(G1485/Dashboard!$C$5,2)/LOG(Dashboard!$D$5/Dashboard!$C$5,2))-1</f>
        <v>-0.91415625443019843</v>
      </c>
      <c r="I1485" t="s">
        <v>55</v>
      </c>
      <c r="J1485"/>
      <c r="K1485"/>
      <c r="L1485"/>
      <c r="M1485"/>
      <c r="N1485"/>
      <c r="O1485"/>
      <c r="P1485"/>
      <c r="Q1485"/>
      <c r="R1485" s="63">
        <v>5.4450054450050002E-2</v>
      </c>
      <c r="S1485" s="68">
        <v>5.4450054450050002E-2</v>
      </c>
      <c r="T1485" s="56">
        <v>403.6</v>
      </c>
      <c r="V1485" s="35">
        <v>40404</v>
      </c>
      <c r="W1485" s="57">
        <v>0.01</v>
      </c>
      <c r="X1485"/>
    </row>
    <row r="1486" spans="1:24" x14ac:dyDescent="0.2">
      <c r="A1486" s="14" t="s">
        <v>453</v>
      </c>
      <c r="B1486" s="14" t="s">
        <v>443</v>
      </c>
      <c r="C1486" s="35" t="s">
        <v>385</v>
      </c>
      <c r="D1486" s="35">
        <v>14</v>
      </c>
      <c r="E1486" s="35">
        <v>21</v>
      </c>
      <c r="F1486">
        <v>8097.0150000000003</v>
      </c>
      <c r="G1486">
        <f>F1486-Dashboard!$B$5</f>
        <v>7958.2223750000003</v>
      </c>
      <c r="H1486">
        <f>2^(LOG(G1486/Dashboard!$C$5,2)/LOG(Dashboard!$D$5/Dashboard!$C$5,2))-1</f>
        <v>-0.78058947151845537</v>
      </c>
      <c r="I1486" s="73" t="s">
        <v>265</v>
      </c>
      <c r="J1486" s="68">
        <v>5.4450054450050002E-2</v>
      </c>
      <c r="K1486"/>
      <c r="L1486"/>
      <c r="M1486"/>
      <c r="N1486"/>
      <c r="O1486"/>
      <c r="P1486"/>
      <c r="Q1486"/>
      <c r="R1486"/>
      <c r="S1486" s="68">
        <v>5.4450054450050002E-2</v>
      </c>
      <c r="T1486" s="56">
        <v>403.6</v>
      </c>
      <c r="V1486" s="35">
        <v>40404</v>
      </c>
      <c r="W1486" s="57">
        <v>9.9945549945550001E-3</v>
      </c>
      <c r="X1486"/>
    </row>
    <row r="1487" spans="1:24" x14ac:dyDescent="0.2">
      <c r="A1487" s="14" t="s">
        <v>453</v>
      </c>
      <c r="B1487" s="14" t="s">
        <v>443</v>
      </c>
      <c r="C1487" s="35" t="s">
        <v>386</v>
      </c>
      <c r="D1487" s="35">
        <v>14</v>
      </c>
      <c r="E1487" s="35">
        <v>22</v>
      </c>
      <c r="F1487">
        <v>5928.0879999999997</v>
      </c>
      <c r="G1487">
        <f>F1487-Dashboard!$B$5</f>
        <v>5789.2953749999997</v>
      </c>
      <c r="H1487">
        <f>2^(LOG(G1487/Dashboard!$C$5,2)/LOG(Dashboard!$D$5/Dashboard!$C$5,2))-1</f>
        <v>-0.85086139717795917</v>
      </c>
      <c r="I1487" s="73" t="s">
        <v>265</v>
      </c>
      <c r="J1487" s="68">
        <v>5.4450054450050002E-2</v>
      </c>
      <c r="K1487"/>
      <c r="L1487"/>
      <c r="M1487"/>
      <c r="N1487"/>
      <c r="O1487"/>
      <c r="P1487"/>
      <c r="Q1487"/>
      <c r="R1487"/>
      <c r="S1487" s="68">
        <v>5.4450054450050002E-2</v>
      </c>
      <c r="T1487" s="56">
        <v>403.6</v>
      </c>
      <c r="V1487" s="35">
        <v>40404</v>
      </c>
      <c r="W1487" s="57">
        <v>9.9945549945550001E-3</v>
      </c>
      <c r="X1487"/>
    </row>
    <row r="1488" spans="1:24" x14ac:dyDescent="0.2">
      <c r="A1488" s="14" t="s">
        <v>453</v>
      </c>
      <c r="B1488" s="14" t="s">
        <v>443</v>
      </c>
      <c r="C1488" s="35" t="s">
        <v>387</v>
      </c>
      <c r="D1488" s="35">
        <v>14</v>
      </c>
      <c r="E1488" s="35">
        <v>23</v>
      </c>
      <c r="F1488">
        <v>3992.05</v>
      </c>
      <c r="G1488">
        <f>F1488-Dashboard!$B$5</f>
        <v>3853.2573750000001</v>
      </c>
      <c r="H1488">
        <f>2^(LOG(G1488/Dashboard!$C$5,2)/LOG(Dashboard!$D$5/Dashboard!$C$5,2))-1</f>
        <v>-0.90899188499815919</v>
      </c>
      <c r="I1488" t="s">
        <v>55</v>
      </c>
      <c r="J1488"/>
      <c r="K1488"/>
      <c r="L1488"/>
      <c r="M1488"/>
      <c r="N1488"/>
      <c r="O1488"/>
      <c r="P1488" s="69">
        <v>5.4450054450050002E-2</v>
      </c>
      <c r="Q1488"/>
      <c r="R1488"/>
      <c r="S1488" s="68">
        <v>5.4450054450050002E-2</v>
      </c>
      <c r="T1488" s="56">
        <v>403.6</v>
      </c>
      <c r="V1488" s="35">
        <v>40404</v>
      </c>
      <c r="W1488" s="57">
        <v>0.01</v>
      </c>
      <c r="X1488"/>
    </row>
    <row r="1489" spans="1:24" x14ac:dyDescent="0.2">
      <c r="A1489" s="14" t="s">
        <v>453</v>
      </c>
      <c r="B1489" s="14" t="s">
        <v>443</v>
      </c>
      <c r="C1489" s="35" t="s">
        <v>388</v>
      </c>
      <c r="D1489" s="35">
        <v>14</v>
      </c>
      <c r="E1489" s="35">
        <v>24</v>
      </c>
      <c r="F1489">
        <v>4114.375</v>
      </c>
      <c r="G1489">
        <f>F1489-Dashboard!$B$5</f>
        <v>3975.582375</v>
      </c>
      <c r="H1489">
        <f>2^(LOG(G1489/Dashboard!$C$5,2)/LOG(Dashboard!$D$5/Dashboard!$C$5,2))-1</f>
        <v>-0.90547470892632609</v>
      </c>
      <c r="I1489" t="s">
        <v>55</v>
      </c>
      <c r="J1489"/>
      <c r="K1489"/>
      <c r="L1489"/>
      <c r="M1489"/>
      <c r="N1489"/>
      <c r="O1489"/>
      <c r="P1489" s="69">
        <v>5.4450054450050002E-2</v>
      </c>
      <c r="Q1489"/>
      <c r="R1489"/>
      <c r="S1489" s="68">
        <v>5.4450054450050002E-2</v>
      </c>
      <c r="T1489" s="56">
        <v>403.6</v>
      </c>
      <c r="V1489" s="35">
        <v>40404</v>
      </c>
      <c r="W1489" s="57">
        <v>0.01</v>
      </c>
      <c r="X1489"/>
    </row>
    <row r="1490" spans="1:24" x14ac:dyDescent="0.2">
      <c r="A1490" s="14" t="s">
        <v>453</v>
      </c>
      <c r="B1490" s="14" t="s">
        <v>443</v>
      </c>
      <c r="C1490" s="35" t="s">
        <v>389</v>
      </c>
      <c r="D1490" s="35">
        <v>15</v>
      </c>
      <c r="E1490" s="35">
        <v>1</v>
      </c>
      <c r="F1490">
        <v>66810.960999999996</v>
      </c>
      <c r="G1490">
        <f>F1490-Dashboard!$B$5</f>
        <v>66672.168374999994</v>
      </c>
      <c r="H1490">
        <f>2^(LOG(G1490/Dashboard!$C$5,2)/LOG(Dashboard!$D$5/Dashboard!$C$5,2))-1</f>
        <v>1.8926516999797869</v>
      </c>
      <c r="I1490" t="s">
        <v>55</v>
      </c>
      <c r="J1490"/>
      <c r="K1490"/>
      <c r="L1490"/>
      <c r="M1490"/>
      <c r="N1490" s="65">
        <v>1.485001485001E-2</v>
      </c>
      <c r="O1490" s="67">
        <v>1.485001485001E-2</v>
      </c>
      <c r="P1490"/>
      <c r="Q1490"/>
      <c r="R1490"/>
      <c r="S1490"/>
      <c r="T1490" s="56">
        <v>404</v>
      </c>
      <c r="V1490" s="35">
        <v>40404</v>
      </c>
      <c r="W1490" s="57">
        <v>1.000198000198E-2</v>
      </c>
      <c r="X1490"/>
    </row>
    <row r="1491" spans="1:24" x14ac:dyDescent="0.2">
      <c r="A1491" s="14" t="s">
        <v>453</v>
      </c>
      <c r="B1491" s="14" t="s">
        <v>443</v>
      </c>
      <c r="C1491" s="35" t="s">
        <v>390</v>
      </c>
      <c r="D1491" s="35">
        <v>15</v>
      </c>
      <c r="E1491" s="35">
        <v>2</v>
      </c>
      <c r="F1491">
        <v>61311.012000000002</v>
      </c>
      <c r="G1491">
        <f>F1491-Dashboard!$B$5</f>
        <v>61172.219375000001</v>
      </c>
      <c r="H1491">
        <f>2^(LOG(G1491/Dashboard!$C$5,2)/LOG(Dashboard!$D$5/Dashboard!$C$5,2))-1</f>
        <v>1.6057345026958196</v>
      </c>
      <c r="I1491" t="s">
        <v>55</v>
      </c>
      <c r="J1491"/>
      <c r="K1491"/>
      <c r="L1491"/>
      <c r="M1491"/>
      <c r="N1491" s="65">
        <v>1.485001485001E-2</v>
      </c>
      <c r="O1491" s="67">
        <v>1.485001485001E-2</v>
      </c>
      <c r="P1491"/>
      <c r="Q1491"/>
      <c r="R1491"/>
      <c r="S1491"/>
      <c r="T1491" s="56">
        <v>404</v>
      </c>
      <c r="V1491" s="35">
        <v>40404</v>
      </c>
      <c r="W1491" s="57">
        <v>1.000198000198E-2</v>
      </c>
      <c r="X1491"/>
    </row>
    <row r="1492" spans="1:24" x14ac:dyDescent="0.2">
      <c r="A1492" s="14" t="s">
        <v>453</v>
      </c>
      <c r="B1492" s="14" t="s">
        <v>443</v>
      </c>
      <c r="C1492" s="35" t="s">
        <v>391</v>
      </c>
      <c r="D1492" s="35">
        <v>15</v>
      </c>
      <c r="E1492" s="35">
        <v>3</v>
      </c>
      <c r="F1492">
        <v>78274.281000000003</v>
      </c>
      <c r="G1492">
        <f>F1492-Dashboard!$B$5</f>
        <v>78135.488375000001</v>
      </c>
      <c r="H1492">
        <f>2^(LOG(G1492/Dashboard!$C$5,2)/LOG(Dashboard!$D$5/Dashboard!$C$5,2))-1</f>
        <v>2.506691634236228</v>
      </c>
      <c r="I1492" t="s">
        <v>55</v>
      </c>
      <c r="J1492"/>
      <c r="K1492"/>
      <c r="L1492"/>
      <c r="M1492"/>
      <c r="N1492" s="65">
        <v>1.485001485001E-2</v>
      </c>
      <c r="O1492"/>
      <c r="P1492" s="69">
        <v>1.485001485001E-2</v>
      </c>
      <c r="Q1492"/>
      <c r="R1492"/>
      <c r="S1492"/>
      <c r="T1492" s="56">
        <v>404</v>
      </c>
      <c r="V1492" s="35">
        <v>40404</v>
      </c>
      <c r="W1492" s="57">
        <v>1.000198000198E-2</v>
      </c>
      <c r="X1492"/>
    </row>
    <row r="1493" spans="1:24" x14ac:dyDescent="0.2">
      <c r="A1493" s="14" t="s">
        <v>453</v>
      </c>
      <c r="B1493" s="14" t="s">
        <v>443</v>
      </c>
      <c r="C1493" s="35" t="s">
        <v>392</v>
      </c>
      <c r="D1493" s="35">
        <v>15</v>
      </c>
      <c r="E1493" s="35">
        <v>4</v>
      </c>
      <c r="F1493">
        <v>73021.335999999996</v>
      </c>
      <c r="G1493">
        <f>F1493-Dashboard!$B$5</f>
        <v>72882.543374999994</v>
      </c>
      <c r="H1493">
        <f>2^(LOG(G1493/Dashboard!$C$5,2)/LOG(Dashboard!$D$5/Dashboard!$C$5,2))-1</f>
        <v>2.2227423725093352</v>
      </c>
      <c r="I1493" t="s">
        <v>55</v>
      </c>
      <c r="J1493"/>
      <c r="K1493"/>
      <c r="L1493"/>
      <c r="M1493"/>
      <c r="N1493" s="65">
        <v>1.485001485001E-2</v>
      </c>
      <c r="O1493"/>
      <c r="P1493" s="69">
        <v>1.485001485001E-2</v>
      </c>
      <c r="Q1493"/>
      <c r="R1493"/>
      <c r="S1493"/>
      <c r="T1493" s="56">
        <v>404</v>
      </c>
      <c r="V1493" s="35">
        <v>40404</v>
      </c>
      <c r="W1493" s="57">
        <v>1.000198000198E-2</v>
      </c>
      <c r="X1493"/>
    </row>
    <row r="1494" spans="1:24" x14ac:dyDescent="0.2">
      <c r="A1494" s="14" t="s">
        <v>453</v>
      </c>
      <c r="B1494" s="14" t="s">
        <v>443</v>
      </c>
      <c r="C1494" s="35" t="s">
        <v>393</v>
      </c>
      <c r="D1494" s="35">
        <v>15</v>
      </c>
      <c r="E1494" s="35">
        <v>5</v>
      </c>
      <c r="F1494">
        <v>78064.922000000006</v>
      </c>
      <c r="G1494">
        <f>F1494-Dashboard!$B$5</f>
        <v>77926.129375000004</v>
      </c>
      <c r="H1494">
        <f>2^(LOG(G1494/Dashboard!$C$5,2)/LOG(Dashboard!$D$5/Dashboard!$C$5,2))-1</f>
        <v>2.4952947135769636</v>
      </c>
      <c r="I1494" s="70" t="s">
        <v>247</v>
      </c>
      <c r="J1494" s="69">
        <v>1.485001485001E-2</v>
      </c>
      <c r="K1494"/>
      <c r="L1494"/>
      <c r="M1494"/>
      <c r="N1494"/>
      <c r="O1494"/>
      <c r="P1494" s="69">
        <v>1.485001485001E-2</v>
      </c>
      <c r="Q1494"/>
      <c r="R1494"/>
      <c r="S1494"/>
      <c r="T1494" s="56">
        <v>404</v>
      </c>
      <c r="V1494" s="35">
        <v>40404</v>
      </c>
      <c r="W1494" s="57">
        <v>1.0000495000495E-2</v>
      </c>
      <c r="X1494"/>
    </row>
    <row r="1495" spans="1:24" x14ac:dyDescent="0.2">
      <c r="A1495" s="14" t="s">
        <v>453</v>
      </c>
      <c r="B1495" s="14" t="s">
        <v>443</v>
      </c>
      <c r="C1495" s="35" t="s">
        <v>394</v>
      </c>
      <c r="D1495" s="35">
        <v>15</v>
      </c>
      <c r="E1495" s="35">
        <v>6</v>
      </c>
      <c r="F1495">
        <v>64239.77</v>
      </c>
      <c r="G1495">
        <f>F1495-Dashboard!$B$5</f>
        <v>64100.977374999995</v>
      </c>
      <c r="H1495">
        <f>2^(LOG(G1495/Dashboard!$C$5,2)/LOG(Dashboard!$D$5/Dashboard!$C$5,2))-1</f>
        <v>1.7578645978111416</v>
      </c>
      <c r="I1495" s="70" t="s">
        <v>247</v>
      </c>
      <c r="J1495" s="69">
        <v>1.485001485001E-2</v>
      </c>
      <c r="K1495"/>
      <c r="L1495"/>
      <c r="M1495"/>
      <c r="N1495"/>
      <c r="O1495"/>
      <c r="P1495" s="69">
        <v>1.485001485001E-2</v>
      </c>
      <c r="Q1495"/>
      <c r="R1495"/>
      <c r="S1495"/>
      <c r="T1495" s="56">
        <v>404</v>
      </c>
      <c r="V1495" s="35">
        <v>40404</v>
      </c>
      <c r="W1495" s="57">
        <v>1.0000495000495E-2</v>
      </c>
      <c r="X1495"/>
    </row>
    <row r="1496" spans="1:24" x14ac:dyDescent="0.2">
      <c r="A1496" s="14" t="s">
        <v>453</v>
      </c>
      <c r="B1496" s="14" t="s">
        <v>443</v>
      </c>
      <c r="C1496" s="35" t="s">
        <v>395</v>
      </c>
      <c r="D1496" s="35">
        <v>15</v>
      </c>
      <c r="E1496" s="35">
        <v>7</v>
      </c>
      <c r="F1496">
        <v>54648.972999999998</v>
      </c>
      <c r="G1496">
        <f>F1496-Dashboard!$B$5</f>
        <v>54510.180374999996</v>
      </c>
      <c r="H1496">
        <f>2^(LOG(G1496/Dashboard!$C$5,2)/LOG(Dashboard!$D$5/Dashboard!$C$5,2))-1</f>
        <v>1.2655405014214911</v>
      </c>
      <c r="I1496" t="s">
        <v>55</v>
      </c>
      <c r="J1496"/>
      <c r="K1496"/>
      <c r="L1496"/>
      <c r="M1496"/>
      <c r="N1496"/>
      <c r="O1496" s="67">
        <v>1.485001485001E-2</v>
      </c>
      <c r="P1496" s="69">
        <v>1.485001485001E-2</v>
      </c>
      <c r="Q1496"/>
      <c r="R1496"/>
      <c r="S1496"/>
      <c r="T1496" s="56">
        <v>404</v>
      </c>
      <c r="V1496" s="35">
        <v>40404</v>
      </c>
      <c r="W1496" s="57">
        <v>1.000198000198E-2</v>
      </c>
      <c r="X1496"/>
    </row>
    <row r="1497" spans="1:24" x14ac:dyDescent="0.2">
      <c r="A1497" s="14" t="s">
        <v>453</v>
      </c>
      <c r="B1497" s="14" t="s">
        <v>443</v>
      </c>
      <c r="C1497" s="35" t="s">
        <v>396</v>
      </c>
      <c r="D1497" s="35">
        <v>15</v>
      </c>
      <c r="E1497" s="35">
        <v>8</v>
      </c>
      <c r="F1497">
        <v>68761.116999999998</v>
      </c>
      <c r="G1497">
        <f>F1497-Dashboard!$B$5</f>
        <v>68622.324374999997</v>
      </c>
      <c r="H1497">
        <f>2^(LOG(G1497/Dashboard!$C$5,2)/LOG(Dashboard!$D$5/Dashboard!$C$5,2))-1</f>
        <v>1.9956272856519512</v>
      </c>
      <c r="I1497" t="s">
        <v>55</v>
      </c>
      <c r="J1497"/>
      <c r="K1497"/>
      <c r="L1497"/>
      <c r="M1497"/>
      <c r="N1497"/>
      <c r="O1497" s="67">
        <v>1.485001485001E-2</v>
      </c>
      <c r="P1497" s="69">
        <v>1.485001485001E-2</v>
      </c>
      <c r="Q1497"/>
      <c r="R1497"/>
      <c r="S1497"/>
      <c r="T1497" s="56">
        <v>404</v>
      </c>
      <c r="V1497" s="35">
        <v>40404</v>
      </c>
      <c r="W1497" s="57">
        <v>1.000198000198E-2</v>
      </c>
      <c r="X1497"/>
    </row>
    <row r="1498" spans="1:24" x14ac:dyDescent="0.2">
      <c r="A1498" s="14" t="s">
        <v>453</v>
      </c>
      <c r="B1498" s="14" t="s">
        <v>443</v>
      </c>
      <c r="C1498" s="35" t="s">
        <v>397</v>
      </c>
      <c r="D1498" s="35">
        <v>15</v>
      </c>
      <c r="E1498" s="35">
        <v>9</v>
      </c>
      <c r="F1498">
        <v>57909.417999999998</v>
      </c>
      <c r="G1498">
        <f>F1498-Dashboard!$B$5</f>
        <v>57770.625374999996</v>
      </c>
      <c r="H1498">
        <f>2^(LOG(G1498/Dashboard!$C$5,2)/LOG(Dashboard!$D$5/Dashboard!$C$5,2))-1</f>
        <v>1.4309885280874712</v>
      </c>
      <c r="I1498" s="71" t="s">
        <v>252</v>
      </c>
      <c r="J1498" s="72">
        <v>1.485001485001E-2</v>
      </c>
      <c r="K1498"/>
      <c r="L1498"/>
      <c r="M1498"/>
      <c r="N1498"/>
      <c r="O1498"/>
      <c r="P1498"/>
      <c r="Q1498" s="72">
        <v>1.485001485001E-2</v>
      </c>
      <c r="R1498"/>
      <c r="S1498"/>
      <c r="T1498" s="56">
        <v>404</v>
      </c>
      <c r="V1498" s="35">
        <v>40404</v>
      </c>
      <c r="W1498" s="57">
        <v>1.0000495000495E-2</v>
      </c>
      <c r="X1498"/>
    </row>
    <row r="1499" spans="1:24" x14ac:dyDescent="0.2">
      <c r="A1499" s="14" t="s">
        <v>453</v>
      </c>
      <c r="B1499" s="14" t="s">
        <v>443</v>
      </c>
      <c r="C1499" s="35" t="s">
        <v>398</v>
      </c>
      <c r="D1499" s="35">
        <v>15</v>
      </c>
      <c r="E1499" s="35">
        <v>10</v>
      </c>
      <c r="F1499">
        <v>45648.629000000001</v>
      </c>
      <c r="G1499">
        <f>F1499-Dashboard!$B$5</f>
        <v>45509.836374999999</v>
      </c>
      <c r="H1499">
        <f>2^(LOG(G1499/Dashboard!$C$5,2)/LOG(Dashboard!$D$5/Dashboard!$C$5,2))-1</f>
        <v>0.82004481548205921</v>
      </c>
      <c r="I1499" s="71" t="s">
        <v>252</v>
      </c>
      <c r="J1499" s="72">
        <v>1.485001485001E-2</v>
      </c>
      <c r="K1499"/>
      <c r="L1499"/>
      <c r="M1499"/>
      <c r="N1499"/>
      <c r="O1499"/>
      <c r="P1499"/>
      <c r="Q1499" s="72">
        <v>1.485001485001E-2</v>
      </c>
      <c r="R1499"/>
      <c r="S1499"/>
      <c r="T1499" s="56">
        <v>404</v>
      </c>
      <c r="V1499" s="35">
        <v>40404</v>
      </c>
      <c r="W1499" s="57">
        <v>1.0000495000495E-2</v>
      </c>
      <c r="X1499"/>
    </row>
    <row r="1500" spans="1:24" x14ac:dyDescent="0.2">
      <c r="A1500" s="14" t="s">
        <v>453</v>
      </c>
      <c r="B1500" s="14" t="s">
        <v>443</v>
      </c>
      <c r="C1500" s="35" t="s">
        <v>399</v>
      </c>
      <c r="D1500" s="35">
        <v>15</v>
      </c>
      <c r="E1500" s="35">
        <v>11</v>
      </c>
      <c r="F1500">
        <v>28570.09</v>
      </c>
      <c r="G1500">
        <f>F1500-Dashboard!$B$5</f>
        <v>28431.297375000002</v>
      </c>
      <c r="H1500">
        <f>2^(LOG(G1500/Dashboard!$C$5,2)/LOG(Dashboard!$D$5/Dashboard!$C$5,2))-1</f>
        <v>2.8473115957535988E-2</v>
      </c>
      <c r="I1500" t="s">
        <v>55</v>
      </c>
      <c r="J1500"/>
      <c r="K1500"/>
      <c r="L1500"/>
      <c r="M1500" s="61">
        <v>1.980001980002E-3</v>
      </c>
      <c r="N1500"/>
      <c r="O1500"/>
      <c r="P1500"/>
      <c r="Q1500" s="72">
        <v>1.485001485001E-2</v>
      </c>
      <c r="R1500"/>
      <c r="S1500"/>
      <c r="T1500" s="56">
        <v>404</v>
      </c>
      <c r="V1500" s="35">
        <v>40404</v>
      </c>
      <c r="W1500" s="57">
        <v>1.0001485001485001E-2</v>
      </c>
      <c r="X1500"/>
    </row>
    <row r="1501" spans="1:24" x14ac:dyDescent="0.2">
      <c r="A1501" s="14" t="s">
        <v>453</v>
      </c>
      <c r="B1501" s="14" t="s">
        <v>443</v>
      </c>
      <c r="C1501" s="35" t="s">
        <v>400</v>
      </c>
      <c r="D1501" s="35">
        <v>15</v>
      </c>
      <c r="E1501" s="35">
        <v>12</v>
      </c>
      <c r="F1501">
        <v>30600.224999999999</v>
      </c>
      <c r="G1501">
        <f>F1501-Dashboard!$B$5</f>
        <v>30461.432375</v>
      </c>
      <c r="H1501">
        <f>2^(LOG(G1501/Dashboard!$C$5,2)/LOG(Dashboard!$D$5/Dashboard!$C$5,2))-1</f>
        <v>0.1182423139778257</v>
      </c>
      <c r="I1501" t="s">
        <v>55</v>
      </c>
      <c r="J1501"/>
      <c r="K1501"/>
      <c r="L1501"/>
      <c r="M1501" s="61">
        <v>1.980001980002E-3</v>
      </c>
      <c r="N1501"/>
      <c r="O1501"/>
      <c r="P1501"/>
      <c r="Q1501" s="72">
        <v>1.485001485001E-2</v>
      </c>
      <c r="R1501"/>
      <c r="S1501"/>
      <c r="T1501" s="56">
        <v>404</v>
      </c>
      <c r="V1501" s="35">
        <v>40404</v>
      </c>
      <c r="W1501" s="57">
        <v>1.0001485001485001E-2</v>
      </c>
      <c r="X1501"/>
    </row>
    <row r="1502" spans="1:24" x14ac:dyDescent="0.2">
      <c r="A1502" s="14" t="s">
        <v>453</v>
      </c>
      <c r="B1502" s="14" t="s">
        <v>443</v>
      </c>
      <c r="C1502" s="35" t="s">
        <v>401</v>
      </c>
      <c r="D1502" s="35">
        <v>15</v>
      </c>
      <c r="E1502" s="35">
        <v>13</v>
      </c>
      <c r="F1502">
        <v>41581.300999999999</v>
      </c>
      <c r="G1502">
        <f>F1502-Dashboard!$B$5</f>
        <v>41442.508374999998</v>
      </c>
      <c r="H1502">
        <f>2^(LOG(G1502/Dashboard!$C$5,2)/LOG(Dashboard!$D$5/Dashboard!$C$5,2))-1</f>
        <v>0.62461299835797823</v>
      </c>
      <c r="I1502" t="s">
        <v>55</v>
      </c>
      <c r="J1502"/>
      <c r="K1502" s="55">
        <v>0.1237501237501</v>
      </c>
      <c r="L1502"/>
      <c r="M1502"/>
      <c r="N1502"/>
      <c r="O1502"/>
      <c r="P1502"/>
      <c r="Q1502" s="72">
        <v>1.485001485001E-2</v>
      </c>
      <c r="R1502"/>
      <c r="S1502"/>
      <c r="T1502" s="56">
        <v>404</v>
      </c>
      <c r="V1502" s="35">
        <v>40404</v>
      </c>
      <c r="W1502" s="57">
        <v>1.0002970002969999E-2</v>
      </c>
      <c r="X1502"/>
    </row>
    <row r="1503" spans="1:24" x14ac:dyDescent="0.2">
      <c r="A1503" s="14" t="s">
        <v>453</v>
      </c>
      <c r="B1503" s="14" t="s">
        <v>443</v>
      </c>
      <c r="C1503" s="35" t="s">
        <v>402</v>
      </c>
      <c r="D1503" s="35">
        <v>15</v>
      </c>
      <c r="E1503" s="35">
        <v>14</v>
      </c>
      <c r="F1503">
        <v>49960.605000000003</v>
      </c>
      <c r="G1503">
        <f>F1503-Dashboard!$B$5</f>
        <v>49821.812375000001</v>
      </c>
      <c r="H1503">
        <f>2^(LOG(G1503/Dashboard!$C$5,2)/LOG(Dashboard!$D$5/Dashboard!$C$5,2))-1</f>
        <v>1.0313387391053217</v>
      </c>
      <c r="I1503" t="s">
        <v>55</v>
      </c>
      <c r="J1503"/>
      <c r="K1503" s="55">
        <v>0.1237501237501</v>
      </c>
      <c r="L1503"/>
      <c r="M1503"/>
      <c r="N1503"/>
      <c r="O1503"/>
      <c r="P1503"/>
      <c r="Q1503" s="72">
        <v>1.485001485001E-2</v>
      </c>
      <c r="R1503"/>
      <c r="S1503"/>
      <c r="T1503" s="56">
        <v>404</v>
      </c>
      <c r="V1503" s="35">
        <v>40404</v>
      </c>
      <c r="W1503" s="57">
        <v>1.0002970002969999E-2</v>
      </c>
      <c r="X1503"/>
    </row>
    <row r="1504" spans="1:24" x14ac:dyDescent="0.2">
      <c r="A1504" s="14" t="s">
        <v>453</v>
      </c>
      <c r="B1504" s="14" t="s">
        <v>443</v>
      </c>
      <c r="C1504" s="35" t="s">
        <v>403</v>
      </c>
      <c r="D1504" s="35">
        <v>15</v>
      </c>
      <c r="E1504" s="35">
        <v>15</v>
      </c>
      <c r="F1504">
        <v>71348.773000000001</v>
      </c>
      <c r="G1504">
        <f>F1504-Dashboard!$B$5</f>
        <v>71209.980374999999</v>
      </c>
      <c r="H1504">
        <f>2^(LOG(G1504/Dashboard!$C$5,2)/LOG(Dashboard!$D$5/Dashboard!$C$5,2))-1</f>
        <v>2.1332296710083427</v>
      </c>
      <c r="I1504" s="62" t="s">
        <v>60</v>
      </c>
      <c r="J1504" s="63">
        <v>1.485001485001E-2</v>
      </c>
      <c r="K1504"/>
      <c r="L1504"/>
      <c r="M1504"/>
      <c r="N1504"/>
      <c r="O1504"/>
      <c r="P1504"/>
      <c r="Q1504"/>
      <c r="R1504" s="63">
        <v>1.485001485001E-2</v>
      </c>
      <c r="S1504"/>
      <c r="T1504" s="56">
        <v>404</v>
      </c>
      <c r="V1504" s="35">
        <v>40404</v>
      </c>
      <c r="W1504" s="57">
        <v>1.0000495000495E-2</v>
      </c>
      <c r="X1504"/>
    </row>
    <row r="1505" spans="1:24" x14ac:dyDescent="0.2">
      <c r="A1505" s="14" t="s">
        <v>453</v>
      </c>
      <c r="B1505" s="14" t="s">
        <v>443</v>
      </c>
      <c r="C1505" s="35" t="s">
        <v>404</v>
      </c>
      <c r="D1505" s="35">
        <v>15</v>
      </c>
      <c r="E1505" s="35">
        <v>16</v>
      </c>
      <c r="F1505">
        <v>54983.016000000003</v>
      </c>
      <c r="G1505">
        <f>F1505-Dashboard!$B$5</f>
        <v>54844.223375000001</v>
      </c>
      <c r="H1505">
        <f>2^(LOG(G1505/Dashboard!$C$5,2)/LOG(Dashboard!$D$5/Dashboard!$C$5,2))-1</f>
        <v>1.2823963547858468</v>
      </c>
      <c r="I1505" s="62" t="s">
        <v>60</v>
      </c>
      <c r="J1505" s="63">
        <v>1.485001485001E-2</v>
      </c>
      <c r="K1505"/>
      <c r="L1505"/>
      <c r="M1505"/>
      <c r="N1505"/>
      <c r="O1505"/>
      <c r="P1505"/>
      <c r="Q1505"/>
      <c r="R1505" s="63">
        <v>1.485001485001E-2</v>
      </c>
      <c r="S1505"/>
      <c r="T1505" s="56">
        <v>404</v>
      </c>
      <c r="V1505" s="35">
        <v>40404</v>
      </c>
      <c r="W1505" s="57">
        <v>1.0000495000495E-2</v>
      </c>
      <c r="X1505"/>
    </row>
    <row r="1506" spans="1:24" x14ac:dyDescent="0.2">
      <c r="A1506" s="14" t="s">
        <v>453</v>
      </c>
      <c r="B1506" s="14" t="s">
        <v>443</v>
      </c>
      <c r="C1506" s="35" t="s">
        <v>405</v>
      </c>
      <c r="D1506" s="35">
        <v>15</v>
      </c>
      <c r="E1506" s="35">
        <v>17</v>
      </c>
      <c r="F1506">
        <v>63169.421999999999</v>
      </c>
      <c r="G1506">
        <f>F1506-Dashboard!$B$5</f>
        <v>63030.629374999997</v>
      </c>
      <c r="H1506">
        <f>2^(LOG(G1506/Dashboard!$C$5,2)/LOG(Dashboard!$D$5/Dashboard!$C$5,2))-1</f>
        <v>1.7020912632377287</v>
      </c>
      <c r="I1506" t="s">
        <v>55</v>
      </c>
      <c r="J1506"/>
      <c r="K1506"/>
      <c r="L1506"/>
      <c r="M1506"/>
      <c r="N1506"/>
      <c r="O1506"/>
      <c r="P1506" s="69">
        <v>1.485001485001E-2</v>
      </c>
      <c r="Q1506"/>
      <c r="R1506" s="63">
        <v>1.485001485001E-2</v>
      </c>
      <c r="S1506"/>
      <c r="T1506" s="56">
        <v>404</v>
      </c>
      <c r="V1506" s="35">
        <v>40404</v>
      </c>
      <c r="W1506" s="57">
        <v>1.000198000198E-2</v>
      </c>
      <c r="X1506"/>
    </row>
    <row r="1507" spans="1:24" x14ac:dyDescent="0.2">
      <c r="A1507" s="14" t="s">
        <v>453</v>
      </c>
      <c r="B1507" s="14" t="s">
        <v>443</v>
      </c>
      <c r="C1507" s="35" t="s">
        <v>406</v>
      </c>
      <c r="D1507" s="35">
        <v>15</v>
      </c>
      <c r="E1507" s="35">
        <v>18</v>
      </c>
      <c r="F1507">
        <v>59370.27</v>
      </c>
      <c r="G1507">
        <f>F1507-Dashboard!$B$5</f>
        <v>59231.477374999995</v>
      </c>
      <c r="H1507">
        <f>2^(LOG(G1507/Dashboard!$C$5,2)/LOG(Dashboard!$D$5/Dashboard!$C$5,2))-1</f>
        <v>1.505773607264572</v>
      </c>
      <c r="I1507" t="s">
        <v>55</v>
      </c>
      <c r="J1507"/>
      <c r="K1507"/>
      <c r="L1507"/>
      <c r="M1507"/>
      <c r="N1507"/>
      <c r="O1507"/>
      <c r="P1507" s="69">
        <v>1.485001485001E-2</v>
      </c>
      <c r="Q1507"/>
      <c r="R1507" s="63">
        <v>1.485001485001E-2</v>
      </c>
      <c r="S1507"/>
      <c r="T1507" s="56">
        <v>404</v>
      </c>
      <c r="V1507" s="35">
        <v>40404</v>
      </c>
      <c r="W1507" s="57">
        <v>1.000198000198E-2</v>
      </c>
      <c r="X1507"/>
    </row>
    <row r="1508" spans="1:24" x14ac:dyDescent="0.2">
      <c r="A1508" s="14" t="s">
        <v>453</v>
      </c>
      <c r="B1508" s="14" t="s">
        <v>443</v>
      </c>
      <c r="C1508" s="35" t="s">
        <v>407</v>
      </c>
      <c r="D1508" s="35">
        <v>15</v>
      </c>
      <c r="E1508" s="35">
        <v>19</v>
      </c>
      <c r="F1508">
        <v>13451.112999999999</v>
      </c>
      <c r="G1508">
        <f>F1508-Dashboard!$B$5</f>
        <v>13312.320374999999</v>
      </c>
      <c r="H1508">
        <f>2^(LOG(G1508/Dashboard!$C$5,2)/LOG(Dashboard!$D$5/Dashboard!$C$5,2))-1</f>
        <v>-0.5904036539407137</v>
      </c>
      <c r="I1508" t="s">
        <v>55</v>
      </c>
      <c r="J1508"/>
      <c r="K1508"/>
      <c r="L1508"/>
      <c r="M1508"/>
      <c r="N1508"/>
      <c r="O1508"/>
      <c r="P1508"/>
      <c r="Q1508"/>
      <c r="R1508" s="63">
        <v>1.485001485001E-2</v>
      </c>
      <c r="S1508" s="68">
        <v>1.485001485001E-2</v>
      </c>
      <c r="T1508" s="56">
        <v>404</v>
      </c>
      <c r="V1508" s="35">
        <v>40404</v>
      </c>
      <c r="W1508" s="57">
        <v>1.000198000198E-2</v>
      </c>
      <c r="X1508"/>
    </row>
    <row r="1509" spans="1:24" x14ac:dyDescent="0.2">
      <c r="A1509" s="14" t="s">
        <v>453</v>
      </c>
      <c r="B1509" s="14" t="s">
        <v>443</v>
      </c>
      <c r="C1509" s="35" t="s">
        <v>408</v>
      </c>
      <c r="D1509" s="35">
        <v>15</v>
      </c>
      <c r="E1509" s="35">
        <v>20</v>
      </c>
      <c r="F1509">
        <v>17567.842000000001</v>
      </c>
      <c r="G1509">
        <f>F1509-Dashboard!$B$5</f>
        <v>17429.049375000002</v>
      </c>
      <c r="H1509">
        <f>2^(LOG(G1509/Dashboard!$C$5,2)/LOG(Dashboard!$D$5/Dashboard!$C$5,2))-1</f>
        <v>-0.43201451705791905</v>
      </c>
      <c r="I1509" t="s">
        <v>55</v>
      </c>
      <c r="J1509"/>
      <c r="K1509"/>
      <c r="L1509"/>
      <c r="M1509"/>
      <c r="N1509"/>
      <c r="O1509"/>
      <c r="P1509"/>
      <c r="Q1509"/>
      <c r="R1509" s="63">
        <v>1.485001485001E-2</v>
      </c>
      <c r="S1509" s="68">
        <v>1.485001485001E-2</v>
      </c>
      <c r="T1509" s="56">
        <v>404</v>
      </c>
      <c r="V1509" s="35">
        <v>40404</v>
      </c>
      <c r="W1509" s="57">
        <v>1.000198000198E-2</v>
      </c>
      <c r="X1509"/>
    </row>
    <row r="1510" spans="1:24" x14ac:dyDescent="0.2">
      <c r="A1510" s="14" t="s">
        <v>453</v>
      </c>
      <c r="B1510" s="14" t="s">
        <v>443</v>
      </c>
      <c r="C1510" s="35" t="s">
        <v>409</v>
      </c>
      <c r="D1510" s="35">
        <v>15</v>
      </c>
      <c r="E1510" s="35">
        <v>21</v>
      </c>
      <c r="F1510">
        <v>18325.317999999999</v>
      </c>
      <c r="G1510">
        <f>F1510-Dashboard!$B$5</f>
        <v>18186.525375000001</v>
      </c>
      <c r="H1510">
        <f>2^(LOG(G1510/Dashboard!$C$5,2)/LOG(Dashboard!$D$5/Dashboard!$C$5,2))-1</f>
        <v>-0.40192679771587581</v>
      </c>
      <c r="I1510" s="73" t="s">
        <v>265</v>
      </c>
      <c r="J1510" s="68">
        <v>1.485001485001E-2</v>
      </c>
      <c r="K1510"/>
      <c r="L1510"/>
      <c r="M1510"/>
      <c r="N1510"/>
      <c r="O1510"/>
      <c r="P1510"/>
      <c r="Q1510"/>
      <c r="R1510"/>
      <c r="S1510" s="68">
        <v>1.485001485001E-2</v>
      </c>
      <c r="T1510" s="56">
        <v>404</v>
      </c>
      <c r="V1510" s="35">
        <v>40404</v>
      </c>
      <c r="W1510" s="57">
        <v>1.0000495000495E-2</v>
      </c>
      <c r="X1510"/>
    </row>
    <row r="1511" spans="1:24" x14ac:dyDescent="0.2">
      <c r="A1511" s="14" t="s">
        <v>453</v>
      </c>
      <c r="B1511" s="14" t="s">
        <v>443</v>
      </c>
      <c r="C1511" s="35" t="s">
        <v>410</v>
      </c>
      <c r="D1511" s="35">
        <v>15</v>
      </c>
      <c r="E1511" s="35">
        <v>22</v>
      </c>
      <c r="F1511">
        <v>12785.38</v>
      </c>
      <c r="G1511">
        <f>F1511-Dashboard!$B$5</f>
        <v>12646.587374999999</v>
      </c>
      <c r="H1511">
        <f>2^(LOG(G1511/Dashboard!$C$5,2)/LOG(Dashboard!$D$5/Dashboard!$C$5,2))-1</f>
        <v>-0.61512200244169946</v>
      </c>
      <c r="I1511" s="73" t="s">
        <v>265</v>
      </c>
      <c r="J1511" s="68">
        <v>1.485001485001E-2</v>
      </c>
      <c r="K1511"/>
      <c r="L1511"/>
      <c r="M1511"/>
      <c r="N1511"/>
      <c r="O1511"/>
      <c r="P1511"/>
      <c r="Q1511"/>
      <c r="R1511"/>
      <c r="S1511" s="68">
        <v>1.485001485001E-2</v>
      </c>
      <c r="T1511" s="56">
        <v>404</v>
      </c>
      <c r="V1511" s="35">
        <v>40404</v>
      </c>
      <c r="W1511" s="57">
        <v>1.0000495000495E-2</v>
      </c>
      <c r="X1511"/>
    </row>
    <row r="1512" spans="1:24" x14ac:dyDescent="0.2">
      <c r="A1512" s="14" t="s">
        <v>453</v>
      </c>
      <c r="B1512" s="14" t="s">
        <v>443</v>
      </c>
      <c r="C1512" s="35" t="s">
        <v>411</v>
      </c>
      <c r="D1512" s="35">
        <v>15</v>
      </c>
      <c r="E1512" s="35">
        <v>23</v>
      </c>
      <c r="F1512">
        <v>15373.037</v>
      </c>
      <c r="G1512">
        <f>F1512-Dashboard!$B$5</f>
        <v>15234.244375</v>
      </c>
      <c r="H1512">
        <f>2^(LOG(G1512/Dashboard!$C$5,2)/LOG(Dashboard!$D$5/Dashboard!$C$5,2))-1</f>
        <v>-0.51759029014527058</v>
      </c>
      <c r="I1512" t="s">
        <v>55</v>
      </c>
      <c r="J1512"/>
      <c r="K1512"/>
      <c r="L1512"/>
      <c r="M1512"/>
      <c r="N1512"/>
      <c r="O1512"/>
      <c r="P1512" s="69">
        <v>1.485001485001E-2</v>
      </c>
      <c r="Q1512"/>
      <c r="R1512"/>
      <c r="S1512" s="68">
        <v>1.485001485001E-2</v>
      </c>
      <c r="T1512" s="56">
        <v>404</v>
      </c>
      <c r="V1512" s="35">
        <v>40404</v>
      </c>
      <c r="W1512" s="57">
        <v>1.000198000198E-2</v>
      </c>
      <c r="X1512"/>
    </row>
    <row r="1513" spans="1:24" x14ac:dyDescent="0.2">
      <c r="A1513" s="14" t="s">
        <v>453</v>
      </c>
      <c r="B1513" s="14" t="s">
        <v>443</v>
      </c>
      <c r="C1513" s="35" t="s">
        <v>412</v>
      </c>
      <c r="D1513" s="35">
        <v>15</v>
      </c>
      <c r="E1513" s="35">
        <v>24</v>
      </c>
      <c r="F1513">
        <v>15147.205</v>
      </c>
      <c r="G1513">
        <f>F1513-Dashboard!$B$5</f>
        <v>15008.412375</v>
      </c>
      <c r="H1513">
        <f>2^(LOG(G1513/Dashboard!$C$5,2)/LOG(Dashboard!$D$5/Dashboard!$C$5,2))-1</f>
        <v>-0.52625315607414636</v>
      </c>
      <c r="I1513" t="s">
        <v>55</v>
      </c>
      <c r="J1513"/>
      <c r="K1513"/>
      <c r="L1513"/>
      <c r="M1513"/>
      <c r="N1513"/>
      <c r="O1513"/>
      <c r="P1513" s="69">
        <v>1.485001485001E-2</v>
      </c>
      <c r="Q1513"/>
      <c r="R1513"/>
      <c r="S1513" s="68">
        <v>1.485001485001E-2</v>
      </c>
      <c r="T1513" s="56">
        <v>404</v>
      </c>
      <c r="V1513" s="35">
        <v>40404</v>
      </c>
      <c r="W1513" s="57">
        <v>1.000198000198E-2</v>
      </c>
      <c r="X1513"/>
    </row>
    <row r="1514" spans="1:24" x14ac:dyDescent="0.2">
      <c r="A1514" s="14" t="s">
        <v>453</v>
      </c>
      <c r="B1514" s="14" t="s">
        <v>443</v>
      </c>
      <c r="C1514" s="35" t="s">
        <v>413</v>
      </c>
      <c r="D1514" s="35">
        <v>16</v>
      </c>
      <c r="E1514" s="35">
        <v>1</v>
      </c>
      <c r="F1514">
        <v>56928.461000000003</v>
      </c>
      <c r="G1514">
        <f>F1514-Dashboard!$B$5</f>
        <v>56789.668375000001</v>
      </c>
      <c r="H1514">
        <f>2^(LOG(G1514/Dashboard!$C$5,2)/LOG(Dashboard!$D$5/Dashboard!$C$5,2))-1</f>
        <v>1.3809959064233044</v>
      </c>
      <c r="I1514" t="s">
        <v>55</v>
      </c>
      <c r="J1514"/>
      <c r="K1514"/>
      <c r="L1514"/>
      <c r="M1514"/>
      <c r="N1514" s="65">
        <v>4.950004950005E-3</v>
      </c>
      <c r="O1514" s="67">
        <v>4.950004950005E-3</v>
      </c>
      <c r="P1514"/>
      <c r="Q1514"/>
      <c r="R1514"/>
      <c r="S1514"/>
      <c r="T1514" s="56">
        <v>404</v>
      </c>
      <c r="V1514" s="35">
        <v>40404</v>
      </c>
      <c r="W1514" s="57">
        <v>0.01</v>
      </c>
      <c r="X1514"/>
    </row>
    <row r="1515" spans="1:24" x14ac:dyDescent="0.2">
      <c r="A1515" s="14" t="s">
        <v>453</v>
      </c>
      <c r="B1515" s="14" t="s">
        <v>443</v>
      </c>
      <c r="C1515" s="35" t="s">
        <v>414</v>
      </c>
      <c r="D1515" s="35">
        <v>16</v>
      </c>
      <c r="E1515" s="35">
        <v>2</v>
      </c>
      <c r="F1515">
        <v>61482.737999999998</v>
      </c>
      <c r="G1515">
        <f>F1515-Dashboard!$B$5</f>
        <v>61343.945374999996</v>
      </c>
      <c r="H1515">
        <f>2^(LOG(G1515/Dashboard!$C$5,2)/LOG(Dashboard!$D$5/Dashboard!$C$5,2))-1</f>
        <v>1.6146124538725428</v>
      </c>
      <c r="I1515" t="s">
        <v>55</v>
      </c>
      <c r="J1515"/>
      <c r="K1515"/>
      <c r="L1515"/>
      <c r="M1515"/>
      <c r="N1515" s="65">
        <v>4.950004950005E-3</v>
      </c>
      <c r="O1515" s="67">
        <v>4.950004950005E-3</v>
      </c>
      <c r="P1515"/>
      <c r="Q1515"/>
      <c r="R1515"/>
      <c r="S1515"/>
      <c r="T1515" s="56">
        <v>404</v>
      </c>
      <c r="V1515" s="35">
        <v>40404</v>
      </c>
      <c r="W1515" s="57">
        <v>0.01</v>
      </c>
      <c r="X1515"/>
    </row>
    <row r="1516" spans="1:24" x14ac:dyDescent="0.2">
      <c r="A1516" s="14" t="s">
        <v>453</v>
      </c>
      <c r="B1516" s="14" t="s">
        <v>443</v>
      </c>
      <c r="C1516" s="35" t="s">
        <v>415</v>
      </c>
      <c r="D1516" s="35">
        <v>16</v>
      </c>
      <c r="E1516" s="35">
        <v>3</v>
      </c>
      <c r="F1516">
        <v>55601.699000000001</v>
      </c>
      <c r="G1516">
        <f>F1516-Dashboard!$B$5</f>
        <v>55462.906374999999</v>
      </c>
      <c r="H1516">
        <f>2^(LOG(G1516/Dashboard!$C$5,2)/LOG(Dashboard!$D$5/Dashboard!$C$5,2))-1</f>
        <v>1.3136729794059323</v>
      </c>
      <c r="I1516" t="s">
        <v>55</v>
      </c>
      <c r="J1516"/>
      <c r="K1516"/>
      <c r="L1516"/>
      <c r="M1516"/>
      <c r="N1516" s="65">
        <v>4.950004950005E-3</v>
      </c>
      <c r="O1516"/>
      <c r="P1516" s="69">
        <v>4.950004950005E-3</v>
      </c>
      <c r="Q1516"/>
      <c r="R1516"/>
      <c r="S1516"/>
      <c r="T1516" s="56">
        <v>404</v>
      </c>
      <c r="V1516" s="35">
        <v>40404</v>
      </c>
      <c r="W1516" s="57">
        <v>0.01</v>
      </c>
      <c r="X1516"/>
    </row>
    <row r="1517" spans="1:24" x14ac:dyDescent="0.2">
      <c r="A1517" s="14" t="s">
        <v>453</v>
      </c>
      <c r="B1517" s="14" t="s">
        <v>443</v>
      </c>
      <c r="C1517" s="35" t="s">
        <v>416</v>
      </c>
      <c r="D1517" s="35">
        <v>16</v>
      </c>
      <c r="E1517" s="35">
        <v>4</v>
      </c>
      <c r="F1517">
        <v>75232.608999999997</v>
      </c>
      <c r="G1517">
        <f>F1517-Dashboard!$B$5</f>
        <v>75093.816374999995</v>
      </c>
      <c r="H1517">
        <f>2^(LOG(G1517/Dashboard!$C$5,2)/LOG(Dashboard!$D$5/Dashboard!$C$5,2))-1</f>
        <v>2.3417589226200106</v>
      </c>
      <c r="I1517" t="s">
        <v>55</v>
      </c>
      <c r="J1517"/>
      <c r="K1517"/>
      <c r="L1517"/>
      <c r="M1517"/>
      <c r="N1517" s="65">
        <v>4.950004950005E-3</v>
      </c>
      <c r="O1517"/>
      <c r="P1517" s="69">
        <v>4.950004950005E-3</v>
      </c>
      <c r="Q1517"/>
      <c r="R1517"/>
      <c r="S1517"/>
      <c r="T1517" s="56">
        <v>404</v>
      </c>
      <c r="V1517" s="35">
        <v>40404</v>
      </c>
      <c r="W1517" s="57">
        <v>0.01</v>
      </c>
      <c r="X1517"/>
    </row>
    <row r="1518" spans="1:24" x14ac:dyDescent="0.2">
      <c r="A1518" s="14" t="s">
        <v>453</v>
      </c>
      <c r="B1518" s="14" t="s">
        <v>443</v>
      </c>
      <c r="C1518" s="35" t="s">
        <v>417</v>
      </c>
      <c r="D1518" s="35">
        <v>16</v>
      </c>
      <c r="E1518" s="35">
        <v>5</v>
      </c>
      <c r="F1518">
        <v>61576.836000000003</v>
      </c>
      <c r="G1518">
        <f>F1518-Dashboard!$B$5</f>
        <v>61438.043375000001</v>
      </c>
      <c r="H1518">
        <f>2^(LOG(G1518/Dashboard!$C$5,2)/LOG(Dashboard!$D$5/Dashboard!$C$5,2))-1</f>
        <v>1.6194794151152996</v>
      </c>
      <c r="I1518" s="70" t="s">
        <v>247</v>
      </c>
      <c r="J1518" s="69">
        <v>4.950004950005E-3</v>
      </c>
      <c r="K1518"/>
      <c r="L1518"/>
      <c r="M1518"/>
      <c r="N1518"/>
      <c r="O1518"/>
      <c r="P1518" s="69">
        <v>4.950004950005E-3</v>
      </c>
      <c r="Q1518"/>
      <c r="R1518"/>
      <c r="S1518"/>
      <c r="T1518" s="56">
        <v>404</v>
      </c>
      <c r="V1518" s="35">
        <v>40404</v>
      </c>
      <c r="W1518" s="57">
        <v>9.9995049995050007E-3</v>
      </c>
      <c r="X1518"/>
    </row>
    <row r="1519" spans="1:24" x14ac:dyDescent="0.2">
      <c r="A1519" s="14" t="s">
        <v>453</v>
      </c>
      <c r="B1519" s="14" t="s">
        <v>443</v>
      </c>
      <c r="C1519" s="35" t="s">
        <v>418</v>
      </c>
      <c r="D1519" s="35">
        <v>16</v>
      </c>
      <c r="E1519" s="35">
        <v>6</v>
      </c>
      <c r="F1519">
        <v>63792.813000000002</v>
      </c>
      <c r="G1519">
        <f>F1519-Dashboard!$B$5</f>
        <v>63654.020375</v>
      </c>
      <c r="H1519">
        <f>2^(LOG(G1519/Dashboard!$C$5,2)/LOG(Dashboard!$D$5/Dashboard!$C$5,2))-1</f>
        <v>1.7345503608097022</v>
      </c>
      <c r="I1519" s="70" t="s">
        <v>247</v>
      </c>
      <c r="J1519" s="69">
        <v>4.950004950005E-3</v>
      </c>
      <c r="K1519"/>
      <c r="L1519"/>
      <c r="M1519"/>
      <c r="N1519"/>
      <c r="O1519"/>
      <c r="P1519" s="69">
        <v>4.950004950005E-3</v>
      </c>
      <c r="Q1519"/>
      <c r="R1519"/>
      <c r="S1519"/>
      <c r="T1519" s="56">
        <v>404</v>
      </c>
      <c r="V1519" s="35">
        <v>40404</v>
      </c>
      <c r="W1519" s="57">
        <v>9.9995049995050007E-3</v>
      </c>
      <c r="X1519"/>
    </row>
    <row r="1520" spans="1:24" x14ac:dyDescent="0.2">
      <c r="A1520" s="14" t="s">
        <v>453</v>
      </c>
      <c r="B1520" s="14" t="s">
        <v>443</v>
      </c>
      <c r="C1520" s="35" t="s">
        <v>419</v>
      </c>
      <c r="D1520" s="35">
        <v>16</v>
      </c>
      <c r="E1520" s="35">
        <v>7</v>
      </c>
      <c r="F1520">
        <v>58568.097999999998</v>
      </c>
      <c r="G1520">
        <f>F1520-Dashboard!$B$5</f>
        <v>58429.305374999996</v>
      </c>
      <c r="H1520">
        <f>2^(LOG(G1520/Dashboard!$C$5,2)/LOG(Dashboard!$D$5/Dashboard!$C$5,2))-1</f>
        <v>1.4646588601126389</v>
      </c>
      <c r="I1520" t="s">
        <v>55</v>
      </c>
      <c r="J1520"/>
      <c r="K1520"/>
      <c r="L1520"/>
      <c r="M1520"/>
      <c r="N1520"/>
      <c r="O1520" s="67">
        <v>4.950004950005E-3</v>
      </c>
      <c r="P1520" s="69">
        <v>4.950004950005E-3</v>
      </c>
      <c r="Q1520"/>
      <c r="R1520"/>
      <c r="S1520"/>
      <c r="T1520" s="56">
        <v>404</v>
      </c>
      <c r="V1520" s="35">
        <v>40404</v>
      </c>
      <c r="W1520" s="57">
        <v>0.01</v>
      </c>
      <c r="X1520"/>
    </row>
    <row r="1521" spans="1:24" x14ac:dyDescent="0.2">
      <c r="A1521" s="14" t="s">
        <v>453</v>
      </c>
      <c r="B1521" s="14" t="s">
        <v>443</v>
      </c>
      <c r="C1521" s="35" t="s">
        <v>420</v>
      </c>
      <c r="D1521" s="35">
        <v>16</v>
      </c>
      <c r="E1521" s="35">
        <v>8</v>
      </c>
      <c r="F1521">
        <v>63301.156000000003</v>
      </c>
      <c r="G1521">
        <f>F1521-Dashboard!$B$5</f>
        <v>63162.363375000001</v>
      </c>
      <c r="H1521">
        <f>2^(LOG(G1521/Dashboard!$C$5,2)/LOG(Dashboard!$D$5/Dashboard!$C$5,2))-1</f>
        <v>1.7089447858391695</v>
      </c>
      <c r="I1521" t="s">
        <v>55</v>
      </c>
      <c r="J1521"/>
      <c r="K1521"/>
      <c r="L1521"/>
      <c r="M1521"/>
      <c r="N1521"/>
      <c r="O1521" s="67">
        <v>4.950004950005E-3</v>
      </c>
      <c r="P1521" s="69">
        <v>4.950004950005E-3</v>
      </c>
      <c r="Q1521"/>
      <c r="R1521"/>
      <c r="S1521"/>
      <c r="T1521" s="56">
        <v>404</v>
      </c>
      <c r="V1521" s="35">
        <v>40404</v>
      </c>
      <c r="W1521" s="57">
        <v>0.01</v>
      </c>
      <c r="X1521"/>
    </row>
    <row r="1522" spans="1:24" x14ac:dyDescent="0.2">
      <c r="A1522" s="14" t="s">
        <v>453</v>
      </c>
      <c r="B1522" s="14" t="s">
        <v>443</v>
      </c>
      <c r="C1522" s="35" t="s">
        <v>421</v>
      </c>
      <c r="D1522" s="35">
        <v>16</v>
      </c>
      <c r="E1522" s="35">
        <v>9</v>
      </c>
      <c r="F1522">
        <v>67566.085999999996</v>
      </c>
      <c r="G1522">
        <f>F1522-Dashboard!$B$5</f>
        <v>67427.293374999994</v>
      </c>
      <c r="H1522">
        <f>2^(LOG(G1522/Dashboard!$C$5,2)/LOG(Dashboard!$D$5/Dashboard!$C$5,2))-1</f>
        <v>1.9324499533918629</v>
      </c>
      <c r="I1522" s="71" t="s">
        <v>252</v>
      </c>
      <c r="J1522" s="72">
        <v>4.950004950005E-3</v>
      </c>
      <c r="K1522"/>
      <c r="L1522"/>
      <c r="M1522"/>
      <c r="N1522"/>
      <c r="O1522"/>
      <c r="P1522"/>
      <c r="Q1522" s="72">
        <v>4.950004950005E-3</v>
      </c>
      <c r="R1522"/>
      <c r="S1522"/>
      <c r="T1522" s="56">
        <v>404</v>
      </c>
      <c r="V1522" s="35">
        <v>40404</v>
      </c>
      <c r="W1522" s="57">
        <v>9.9995049995050007E-3</v>
      </c>
      <c r="X1522"/>
    </row>
    <row r="1523" spans="1:24" x14ac:dyDescent="0.2">
      <c r="A1523" s="14" t="s">
        <v>453</v>
      </c>
      <c r="B1523" s="14" t="s">
        <v>443</v>
      </c>
      <c r="C1523" s="35" t="s">
        <v>422</v>
      </c>
      <c r="D1523" s="35">
        <v>16</v>
      </c>
      <c r="E1523" s="35">
        <v>10</v>
      </c>
      <c r="F1523">
        <v>55888.695</v>
      </c>
      <c r="G1523">
        <f>F1523-Dashboard!$B$5</f>
        <v>55749.902374999998</v>
      </c>
      <c r="H1523">
        <f>2^(LOG(G1523/Dashboard!$C$5,2)/LOG(Dashboard!$D$5/Dashboard!$C$5,2))-1</f>
        <v>1.328206985659703</v>
      </c>
      <c r="I1523" s="71" t="s">
        <v>252</v>
      </c>
      <c r="J1523" s="72">
        <v>4.950004950005E-3</v>
      </c>
      <c r="K1523"/>
      <c r="L1523"/>
      <c r="M1523"/>
      <c r="N1523"/>
      <c r="O1523"/>
      <c r="P1523"/>
      <c r="Q1523" s="72">
        <v>4.950004950005E-3</v>
      </c>
      <c r="R1523"/>
      <c r="S1523"/>
      <c r="T1523" s="56">
        <v>404</v>
      </c>
      <c r="V1523" s="35">
        <v>40404</v>
      </c>
      <c r="W1523" s="57">
        <v>9.9995049995050007E-3</v>
      </c>
      <c r="X1523"/>
    </row>
    <row r="1524" spans="1:24" x14ac:dyDescent="0.2">
      <c r="A1524" s="14" t="s">
        <v>453</v>
      </c>
      <c r="B1524" s="14" t="s">
        <v>443</v>
      </c>
      <c r="C1524" s="35" t="s">
        <v>423</v>
      </c>
      <c r="D1524" s="35">
        <v>16</v>
      </c>
      <c r="E1524" s="35">
        <v>11</v>
      </c>
      <c r="F1524">
        <v>49765.355000000003</v>
      </c>
      <c r="G1524">
        <f>F1524-Dashboard!$B$5</f>
        <v>49626.562375000001</v>
      </c>
      <c r="H1524">
        <f>2^(LOG(G1524/Dashboard!$C$5,2)/LOG(Dashboard!$D$5/Dashboard!$C$5,2))-1</f>
        <v>1.0216839457879923</v>
      </c>
      <c r="I1524" t="s">
        <v>55</v>
      </c>
      <c r="J1524"/>
      <c r="K1524"/>
      <c r="L1524"/>
      <c r="M1524" s="61">
        <v>6.435006435006E-4</v>
      </c>
      <c r="N1524"/>
      <c r="O1524"/>
      <c r="P1524"/>
      <c r="Q1524" s="72">
        <v>4.950004950005E-3</v>
      </c>
      <c r="R1524"/>
      <c r="S1524"/>
      <c r="T1524" s="56">
        <v>404</v>
      </c>
      <c r="V1524" s="35">
        <v>40404</v>
      </c>
      <c r="W1524" s="57">
        <v>9.9998267498267492E-3</v>
      </c>
      <c r="X1524"/>
    </row>
    <row r="1525" spans="1:24" x14ac:dyDescent="0.2">
      <c r="A1525" s="14" t="s">
        <v>453</v>
      </c>
      <c r="B1525" s="14" t="s">
        <v>443</v>
      </c>
      <c r="C1525" s="35" t="s">
        <v>424</v>
      </c>
      <c r="D1525" s="35">
        <v>16</v>
      </c>
      <c r="E1525" s="35">
        <v>12</v>
      </c>
      <c r="F1525">
        <v>78031.983999999997</v>
      </c>
      <c r="G1525">
        <f>F1525-Dashboard!$B$5</f>
        <v>77893.191374999995</v>
      </c>
      <c r="H1525">
        <f>2^(LOG(G1525/Dashboard!$C$5,2)/LOG(Dashboard!$D$5/Dashboard!$C$5,2))-1</f>
        <v>2.4935022547162289</v>
      </c>
      <c r="I1525" t="s">
        <v>55</v>
      </c>
      <c r="J1525"/>
      <c r="K1525"/>
      <c r="L1525"/>
      <c r="M1525" s="61">
        <v>6.435006435006E-4</v>
      </c>
      <c r="N1525"/>
      <c r="O1525"/>
      <c r="P1525"/>
      <c r="Q1525" s="72">
        <v>4.950004950005E-3</v>
      </c>
      <c r="R1525"/>
      <c r="S1525"/>
      <c r="T1525" s="56">
        <v>404</v>
      </c>
      <c r="V1525" s="35">
        <v>40404</v>
      </c>
      <c r="W1525" s="57">
        <v>9.9998267498267492E-3</v>
      </c>
      <c r="X1525"/>
    </row>
    <row r="1526" spans="1:24" x14ac:dyDescent="0.2">
      <c r="A1526" s="14" t="s">
        <v>453</v>
      </c>
      <c r="B1526" s="14" t="s">
        <v>443</v>
      </c>
      <c r="C1526" s="35" t="s">
        <v>425</v>
      </c>
      <c r="D1526" s="35">
        <v>16</v>
      </c>
      <c r="E1526" s="35">
        <v>13</v>
      </c>
      <c r="F1526">
        <v>49802.995999999999</v>
      </c>
      <c r="G1526">
        <f>F1526-Dashboard!$B$5</f>
        <v>49664.203374999997</v>
      </c>
      <c r="H1526">
        <f>2^(LOG(G1526/Dashboard!$C$5,2)/LOG(Dashboard!$D$5/Dashboard!$C$5,2))-1</f>
        <v>1.0235446022854693</v>
      </c>
      <c r="I1526" t="s">
        <v>55</v>
      </c>
      <c r="J1526"/>
      <c r="K1526" s="55">
        <v>2.475002475002E-2</v>
      </c>
      <c r="L1526"/>
      <c r="M1526"/>
      <c r="N1526"/>
      <c r="O1526"/>
      <c r="P1526"/>
      <c r="Q1526" s="72">
        <v>4.950004950005E-3</v>
      </c>
      <c r="R1526"/>
      <c r="S1526"/>
      <c r="T1526" s="56">
        <v>404</v>
      </c>
      <c r="V1526" s="35">
        <v>40404</v>
      </c>
      <c r="W1526" s="57">
        <v>0.01</v>
      </c>
      <c r="X1526"/>
    </row>
    <row r="1527" spans="1:24" x14ac:dyDescent="0.2">
      <c r="A1527" s="14" t="s">
        <v>453</v>
      </c>
      <c r="B1527" s="14" t="s">
        <v>443</v>
      </c>
      <c r="C1527" s="35" t="s">
        <v>426</v>
      </c>
      <c r="D1527" s="35">
        <v>16</v>
      </c>
      <c r="E1527" s="35">
        <v>14</v>
      </c>
      <c r="F1527">
        <v>60212.434000000001</v>
      </c>
      <c r="G1527">
        <f>F1527-Dashboard!$B$5</f>
        <v>60073.641374999999</v>
      </c>
      <c r="H1527">
        <f>2^(LOG(G1527/Dashboard!$C$5,2)/LOG(Dashboard!$D$5/Dashboard!$C$5,2))-1</f>
        <v>1.5490660842077717</v>
      </c>
      <c r="I1527" t="s">
        <v>55</v>
      </c>
      <c r="J1527"/>
      <c r="K1527" s="55">
        <v>2.475002475002E-2</v>
      </c>
      <c r="L1527"/>
      <c r="M1527"/>
      <c r="N1527"/>
      <c r="O1527"/>
      <c r="P1527"/>
      <c r="Q1527" s="72">
        <v>4.950004950005E-3</v>
      </c>
      <c r="R1527"/>
      <c r="S1527"/>
      <c r="T1527" s="56">
        <v>404</v>
      </c>
      <c r="V1527" s="35">
        <v>40404</v>
      </c>
      <c r="W1527" s="57">
        <v>0.01</v>
      </c>
      <c r="X1527"/>
    </row>
    <row r="1528" spans="1:24" x14ac:dyDescent="0.2">
      <c r="A1528" s="14" t="s">
        <v>453</v>
      </c>
      <c r="B1528" s="14" t="s">
        <v>443</v>
      </c>
      <c r="C1528" s="35" t="s">
        <v>427</v>
      </c>
      <c r="D1528" s="35">
        <v>16</v>
      </c>
      <c r="E1528" s="35">
        <v>15</v>
      </c>
      <c r="F1528">
        <v>59262.059000000001</v>
      </c>
      <c r="G1528">
        <f>F1528-Dashboard!$B$5</f>
        <v>59123.266374999999</v>
      </c>
      <c r="H1528">
        <f>2^(LOG(G1528/Dashboard!$C$5,2)/LOG(Dashboard!$D$5/Dashboard!$C$5,2))-1</f>
        <v>1.5002203618909555</v>
      </c>
      <c r="I1528" s="62" t="s">
        <v>60</v>
      </c>
      <c r="J1528" s="63">
        <v>4.950004950005E-3</v>
      </c>
      <c r="K1528"/>
      <c r="L1528"/>
      <c r="M1528"/>
      <c r="N1528"/>
      <c r="O1528"/>
      <c r="P1528"/>
      <c r="Q1528"/>
      <c r="R1528" s="63">
        <v>4.950004950005E-3</v>
      </c>
      <c r="S1528"/>
      <c r="T1528" s="56">
        <v>404</v>
      </c>
      <c r="V1528" s="35">
        <v>40404</v>
      </c>
      <c r="W1528" s="57">
        <v>9.9995049995050007E-3</v>
      </c>
      <c r="X1528"/>
    </row>
    <row r="1529" spans="1:24" x14ac:dyDescent="0.2">
      <c r="A1529" s="14" t="s">
        <v>453</v>
      </c>
      <c r="B1529" s="14" t="s">
        <v>443</v>
      </c>
      <c r="C1529" s="35" t="s">
        <v>428</v>
      </c>
      <c r="D1529" s="35">
        <v>16</v>
      </c>
      <c r="E1529" s="35">
        <v>16</v>
      </c>
      <c r="F1529">
        <v>60878.167999999998</v>
      </c>
      <c r="G1529">
        <f>F1529-Dashboard!$B$5</f>
        <v>60739.375374999996</v>
      </c>
      <c r="H1529">
        <f>2^(LOG(G1529/Dashboard!$C$5,2)/LOG(Dashboard!$D$5/Dashboard!$C$5,2))-1</f>
        <v>1.5833807879184647</v>
      </c>
      <c r="I1529" s="62" t="s">
        <v>60</v>
      </c>
      <c r="J1529" s="63">
        <v>4.950004950005E-3</v>
      </c>
      <c r="K1529"/>
      <c r="L1529"/>
      <c r="M1529"/>
      <c r="N1529"/>
      <c r="O1529"/>
      <c r="P1529"/>
      <c r="Q1529"/>
      <c r="R1529" s="63">
        <v>4.950004950005E-3</v>
      </c>
      <c r="S1529"/>
      <c r="T1529" s="56">
        <v>404</v>
      </c>
      <c r="V1529" s="35">
        <v>40404</v>
      </c>
      <c r="W1529" s="57">
        <v>9.9995049995050007E-3</v>
      </c>
      <c r="X1529"/>
    </row>
    <row r="1530" spans="1:24" x14ac:dyDescent="0.2">
      <c r="A1530" s="14" t="s">
        <v>453</v>
      </c>
      <c r="B1530" s="14" t="s">
        <v>443</v>
      </c>
      <c r="C1530" s="35" t="s">
        <v>429</v>
      </c>
      <c r="D1530" s="35">
        <v>16</v>
      </c>
      <c r="E1530" s="35">
        <v>17</v>
      </c>
      <c r="F1530">
        <v>70007.891000000003</v>
      </c>
      <c r="G1530">
        <f>F1530-Dashboard!$B$5</f>
        <v>69869.098375000001</v>
      </c>
      <c r="H1530">
        <f>2^(LOG(G1530/Dashboard!$C$5,2)/LOG(Dashboard!$D$5/Dashboard!$C$5,2))-1</f>
        <v>2.0617906711104168</v>
      </c>
      <c r="I1530" t="s">
        <v>55</v>
      </c>
      <c r="J1530"/>
      <c r="K1530"/>
      <c r="L1530"/>
      <c r="M1530"/>
      <c r="N1530"/>
      <c r="O1530"/>
      <c r="P1530" s="69">
        <v>4.950004950005E-3</v>
      </c>
      <c r="Q1530"/>
      <c r="R1530" s="63">
        <v>4.950004950005E-3</v>
      </c>
      <c r="S1530"/>
      <c r="T1530" s="56">
        <v>404</v>
      </c>
      <c r="V1530" s="35">
        <v>40404</v>
      </c>
      <c r="W1530" s="57">
        <v>0.01</v>
      </c>
      <c r="X1530"/>
    </row>
    <row r="1531" spans="1:24" x14ac:dyDescent="0.2">
      <c r="A1531" s="14" t="s">
        <v>453</v>
      </c>
      <c r="B1531" s="14" t="s">
        <v>443</v>
      </c>
      <c r="C1531" s="35" t="s">
        <v>430</v>
      </c>
      <c r="D1531" s="35">
        <v>16</v>
      </c>
      <c r="E1531" s="35">
        <v>18</v>
      </c>
      <c r="F1531">
        <v>63893.964999999997</v>
      </c>
      <c r="G1531">
        <f>F1531-Dashboard!$B$5</f>
        <v>63755.172374999995</v>
      </c>
      <c r="H1531">
        <f>2^(LOG(G1531/Dashboard!$C$5,2)/LOG(Dashboard!$D$5/Dashboard!$C$5,2))-1</f>
        <v>1.7398236184097997</v>
      </c>
      <c r="I1531" t="s">
        <v>55</v>
      </c>
      <c r="J1531"/>
      <c r="K1531"/>
      <c r="L1531"/>
      <c r="M1531"/>
      <c r="N1531"/>
      <c r="O1531"/>
      <c r="P1531" s="69">
        <v>4.950004950005E-3</v>
      </c>
      <c r="Q1531"/>
      <c r="R1531" s="63">
        <v>4.950004950005E-3</v>
      </c>
      <c r="S1531"/>
      <c r="T1531" s="56">
        <v>404</v>
      </c>
      <c r="V1531" s="35">
        <v>40404</v>
      </c>
      <c r="W1531" s="57">
        <v>0.01</v>
      </c>
      <c r="X1531"/>
    </row>
    <row r="1532" spans="1:24" x14ac:dyDescent="0.2">
      <c r="A1532" s="14" t="s">
        <v>453</v>
      </c>
      <c r="B1532" s="14" t="s">
        <v>443</v>
      </c>
      <c r="C1532" s="35" t="s">
        <v>431</v>
      </c>
      <c r="D1532" s="35">
        <v>16</v>
      </c>
      <c r="E1532" s="35">
        <v>19</v>
      </c>
      <c r="F1532">
        <v>28760.634999999998</v>
      </c>
      <c r="G1532">
        <f>F1532-Dashboard!$B$5</f>
        <v>28621.842375</v>
      </c>
      <c r="H1532">
        <f>2^(LOG(G1532/Dashboard!$C$5,2)/LOG(Dashboard!$D$5/Dashboard!$C$5,2))-1</f>
        <v>3.6842133042416458E-2</v>
      </c>
      <c r="I1532" t="s">
        <v>55</v>
      </c>
      <c r="J1532"/>
      <c r="K1532"/>
      <c r="L1532"/>
      <c r="M1532"/>
      <c r="N1532"/>
      <c r="O1532"/>
      <c r="P1532"/>
      <c r="Q1532"/>
      <c r="R1532" s="63">
        <v>4.950004950005E-3</v>
      </c>
      <c r="S1532" s="68">
        <v>4.950004950005E-3</v>
      </c>
      <c r="T1532" s="56">
        <v>404</v>
      </c>
      <c r="V1532" s="35">
        <v>40404</v>
      </c>
      <c r="W1532" s="57">
        <v>0.01</v>
      </c>
      <c r="X1532"/>
    </row>
    <row r="1533" spans="1:24" x14ac:dyDescent="0.2">
      <c r="A1533" s="14" t="s">
        <v>453</v>
      </c>
      <c r="B1533" s="14" t="s">
        <v>443</v>
      </c>
      <c r="C1533" s="35" t="s">
        <v>432</v>
      </c>
      <c r="D1533" s="35">
        <v>16</v>
      </c>
      <c r="E1533" s="35">
        <v>20</v>
      </c>
      <c r="F1533">
        <v>37864.483999999997</v>
      </c>
      <c r="G1533">
        <f>F1533-Dashboard!$B$5</f>
        <v>37725.691374999995</v>
      </c>
      <c r="H1533">
        <f>2^(LOG(G1533/Dashboard!$C$5,2)/LOG(Dashboard!$D$5/Dashboard!$C$5,2))-1</f>
        <v>0.44956025055129412</v>
      </c>
      <c r="I1533" t="s">
        <v>55</v>
      </c>
      <c r="J1533"/>
      <c r="K1533"/>
      <c r="L1533"/>
      <c r="M1533"/>
      <c r="N1533"/>
      <c r="O1533"/>
      <c r="P1533"/>
      <c r="Q1533"/>
      <c r="R1533" s="63">
        <v>4.950004950005E-3</v>
      </c>
      <c r="S1533" s="68">
        <v>4.950004950005E-3</v>
      </c>
      <c r="T1533" s="56">
        <v>404</v>
      </c>
      <c r="V1533" s="35">
        <v>40404</v>
      </c>
      <c r="W1533" s="57">
        <v>0.01</v>
      </c>
      <c r="X1533"/>
    </row>
    <row r="1534" spans="1:24" x14ac:dyDescent="0.2">
      <c r="A1534" s="14" t="s">
        <v>453</v>
      </c>
      <c r="B1534" s="14" t="s">
        <v>443</v>
      </c>
      <c r="C1534" s="35" t="s">
        <v>433</v>
      </c>
      <c r="D1534" s="35">
        <v>16</v>
      </c>
      <c r="E1534" s="35">
        <v>21</v>
      </c>
      <c r="F1534">
        <v>35893.160000000003</v>
      </c>
      <c r="G1534">
        <f>F1534-Dashboard!$B$5</f>
        <v>35754.367375000002</v>
      </c>
      <c r="H1534">
        <f>2^(LOG(G1534/Dashboard!$C$5,2)/LOG(Dashboard!$D$5/Dashboard!$C$5,2))-1</f>
        <v>0.3581769919867428</v>
      </c>
      <c r="I1534" s="73" t="s">
        <v>265</v>
      </c>
      <c r="J1534" s="68">
        <v>4.950004950005E-3</v>
      </c>
      <c r="K1534"/>
      <c r="L1534"/>
      <c r="M1534"/>
      <c r="N1534"/>
      <c r="O1534"/>
      <c r="P1534"/>
      <c r="Q1534"/>
      <c r="R1534"/>
      <c r="S1534" s="68">
        <v>4.950004950005E-3</v>
      </c>
      <c r="T1534" s="56">
        <v>404</v>
      </c>
      <c r="V1534" s="35">
        <v>40404</v>
      </c>
      <c r="W1534" s="57">
        <v>9.9995049995050007E-3</v>
      </c>
      <c r="X1534"/>
    </row>
    <row r="1535" spans="1:24" x14ac:dyDescent="0.2">
      <c r="A1535" s="14" t="s">
        <v>453</v>
      </c>
      <c r="B1535" s="14" t="s">
        <v>443</v>
      </c>
      <c r="C1535" s="35" t="s">
        <v>434</v>
      </c>
      <c r="D1535" s="35">
        <v>16</v>
      </c>
      <c r="E1535" s="35">
        <v>22</v>
      </c>
      <c r="F1535">
        <v>27160.991999999998</v>
      </c>
      <c r="G1535">
        <f>F1535-Dashboard!$B$5</f>
        <v>27022.199375</v>
      </c>
      <c r="H1535">
        <f>2^(LOG(G1535/Dashboard!$C$5,2)/LOG(Dashboard!$D$5/Dashboard!$C$5,2))-1</f>
        <v>-3.3041159026248157E-2</v>
      </c>
      <c r="I1535" s="73" t="s">
        <v>265</v>
      </c>
      <c r="J1535" s="68">
        <v>4.950004950005E-3</v>
      </c>
      <c r="K1535"/>
      <c r="L1535"/>
      <c r="M1535"/>
      <c r="N1535"/>
      <c r="O1535"/>
      <c r="P1535"/>
      <c r="Q1535"/>
      <c r="R1535"/>
      <c r="S1535" s="68">
        <v>4.950004950005E-3</v>
      </c>
      <c r="T1535" s="56">
        <v>404</v>
      </c>
      <c r="V1535" s="35">
        <v>40404</v>
      </c>
      <c r="W1535" s="57">
        <v>9.9995049995050007E-3</v>
      </c>
      <c r="X1535"/>
    </row>
    <row r="1536" spans="1:24" x14ac:dyDescent="0.2">
      <c r="A1536" s="14" t="s">
        <v>453</v>
      </c>
      <c r="B1536" s="14" t="s">
        <v>443</v>
      </c>
      <c r="C1536" s="35" t="s">
        <v>435</v>
      </c>
      <c r="D1536" s="35">
        <v>16</v>
      </c>
      <c r="E1536" s="35">
        <v>23</v>
      </c>
      <c r="F1536">
        <v>41687.160000000003</v>
      </c>
      <c r="G1536">
        <f>F1536-Dashboard!$B$5</f>
        <v>41548.367375000002</v>
      </c>
      <c r="H1536">
        <f>2^(LOG(G1536/Dashboard!$C$5,2)/LOG(Dashboard!$D$5/Dashboard!$C$5,2))-1</f>
        <v>0.62964940461435059</v>
      </c>
      <c r="I1536" t="s">
        <v>55</v>
      </c>
      <c r="J1536"/>
      <c r="K1536"/>
      <c r="L1536"/>
      <c r="M1536"/>
      <c r="N1536"/>
      <c r="O1536"/>
      <c r="P1536" s="69">
        <v>4.950004950005E-3</v>
      </c>
      <c r="Q1536"/>
      <c r="R1536"/>
      <c r="S1536" s="68">
        <v>4.950004950005E-3</v>
      </c>
      <c r="T1536" s="56">
        <v>404</v>
      </c>
      <c r="V1536" s="35">
        <v>40404</v>
      </c>
      <c r="W1536" s="57">
        <v>0.01</v>
      </c>
      <c r="X1536"/>
    </row>
    <row r="1537" spans="1:24" x14ac:dyDescent="0.2">
      <c r="A1537" s="14" t="s">
        <v>453</v>
      </c>
      <c r="B1537" s="14" t="s">
        <v>443</v>
      </c>
      <c r="C1537" s="35" t="s">
        <v>436</v>
      </c>
      <c r="D1537" s="35">
        <v>16</v>
      </c>
      <c r="E1537" s="35">
        <v>24</v>
      </c>
      <c r="F1537">
        <v>46606.061999999998</v>
      </c>
      <c r="G1537">
        <f>F1537-Dashboard!$B$5</f>
        <v>46467.269374999996</v>
      </c>
      <c r="H1537">
        <f>2^(LOG(G1537/Dashboard!$C$5,2)/LOG(Dashboard!$D$5/Dashboard!$C$5,2))-1</f>
        <v>0.86660600969347712</v>
      </c>
      <c r="I1537" t="s">
        <v>55</v>
      </c>
      <c r="J1537"/>
      <c r="K1537"/>
      <c r="L1537"/>
      <c r="M1537"/>
      <c r="N1537"/>
      <c r="O1537"/>
      <c r="P1537" s="69">
        <v>4.950004950005E-3</v>
      </c>
      <c r="Q1537"/>
      <c r="R1537"/>
      <c r="S1537" s="68">
        <v>4.950004950005E-3</v>
      </c>
      <c r="T1537" s="56">
        <v>404</v>
      </c>
      <c r="V1537" s="35">
        <v>40404</v>
      </c>
      <c r="W1537" s="57">
        <v>0.01</v>
      </c>
      <c r="X1537"/>
    </row>
    <row r="1538" spans="1:24" x14ac:dyDescent="0.2">
      <c r="A1538" s="14" t="s">
        <v>453</v>
      </c>
      <c r="B1538" s="14" t="s">
        <v>461</v>
      </c>
      <c r="C1538" s="35" t="s">
        <v>390</v>
      </c>
      <c r="D1538" s="35">
        <v>15</v>
      </c>
      <c r="E1538" s="35">
        <v>2</v>
      </c>
      <c r="F1538">
        <v>9546.1820000000007</v>
      </c>
      <c r="G1538"/>
      <c r="I1538" s="14" t="s">
        <v>463</v>
      </c>
    </row>
    <row r="1539" spans="1:24" x14ac:dyDescent="0.2">
      <c r="A1539" s="14" t="s">
        <v>453</v>
      </c>
      <c r="B1539" s="14" t="s">
        <v>461</v>
      </c>
      <c r="C1539" s="35" t="s">
        <v>391</v>
      </c>
      <c r="D1539" s="35">
        <v>15</v>
      </c>
      <c r="E1539" s="35">
        <v>3</v>
      </c>
      <c r="F1539">
        <v>10846.925999999999</v>
      </c>
      <c r="G1539"/>
      <c r="I1539" s="14" t="s">
        <v>463</v>
      </c>
    </row>
    <row r="1540" spans="1:24" x14ac:dyDescent="0.2">
      <c r="A1540" s="14" t="s">
        <v>453</v>
      </c>
      <c r="B1540" s="14" t="s">
        <v>461</v>
      </c>
      <c r="C1540" s="35" t="s">
        <v>392</v>
      </c>
      <c r="D1540" s="35">
        <v>15</v>
      </c>
      <c r="E1540" s="35">
        <v>4</v>
      </c>
      <c r="F1540">
        <v>9073.1839999999993</v>
      </c>
      <c r="G1540"/>
      <c r="I1540" s="14" t="s">
        <v>463</v>
      </c>
    </row>
    <row r="1541" spans="1:24" x14ac:dyDescent="0.2">
      <c r="A1541" s="14" t="s">
        <v>453</v>
      </c>
      <c r="B1541" s="14" t="s">
        <v>461</v>
      </c>
      <c r="C1541" s="35" t="s">
        <v>393</v>
      </c>
      <c r="D1541" s="35">
        <v>15</v>
      </c>
      <c r="E1541" s="35">
        <v>5</v>
      </c>
      <c r="F1541">
        <v>8203.5580000000009</v>
      </c>
      <c r="G1541"/>
      <c r="I1541" s="14" t="s">
        <v>463</v>
      </c>
    </row>
    <row r="1542" spans="1:24" x14ac:dyDescent="0.2">
      <c r="A1542" s="14" t="s">
        <v>453</v>
      </c>
      <c r="B1542" s="14" t="s">
        <v>461</v>
      </c>
      <c r="C1542" s="35" t="s">
        <v>394</v>
      </c>
      <c r="D1542" s="35">
        <v>15</v>
      </c>
      <c r="E1542" s="35">
        <v>6</v>
      </c>
      <c r="F1542">
        <v>5944.5</v>
      </c>
      <c r="G1542"/>
      <c r="I1542" s="14" t="s">
        <v>463</v>
      </c>
    </row>
    <row r="1543" spans="1:24" x14ac:dyDescent="0.2">
      <c r="A1543" s="14" t="s">
        <v>453</v>
      </c>
      <c r="B1543" s="14" t="s">
        <v>461</v>
      </c>
      <c r="C1543" s="35" t="s">
        <v>395</v>
      </c>
      <c r="D1543" s="35">
        <v>15</v>
      </c>
      <c r="E1543" s="35">
        <v>7</v>
      </c>
      <c r="F1543">
        <v>6757.4650000000001</v>
      </c>
      <c r="G1543"/>
      <c r="I1543" s="14" t="s">
        <v>463</v>
      </c>
    </row>
    <row r="1544" spans="1:24" x14ac:dyDescent="0.2">
      <c r="A1544" s="14" t="s">
        <v>453</v>
      </c>
      <c r="B1544" s="14" t="s">
        <v>461</v>
      </c>
      <c r="C1544" s="35" t="s">
        <v>396</v>
      </c>
      <c r="D1544" s="35">
        <v>15</v>
      </c>
      <c r="E1544" s="35">
        <v>8</v>
      </c>
      <c r="F1544">
        <v>8715.9719999999998</v>
      </c>
      <c r="G1544"/>
      <c r="I1544" s="14" t="s">
        <v>463</v>
      </c>
    </row>
    <row r="1545" spans="1:24" x14ac:dyDescent="0.2">
      <c r="A1545" s="14" t="s">
        <v>453</v>
      </c>
      <c r="B1545" s="14" t="s">
        <v>461</v>
      </c>
      <c r="C1545" s="35" t="s">
        <v>397</v>
      </c>
      <c r="D1545" s="35">
        <v>15</v>
      </c>
      <c r="E1545" s="35">
        <v>9</v>
      </c>
      <c r="F1545">
        <v>8050.8180000000002</v>
      </c>
      <c r="G1545"/>
      <c r="I1545" s="14" t="s">
        <v>463</v>
      </c>
    </row>
    <row r="1546" spans="1:24" x14ac:dyDescent="0.2">
      <c r="A1546" s="14" t="s">
        <v>453</v>
      </c>
      <c r="B1546" s="14" t="s">
        <v>461</v>
      </c>
      <c r="C1546" s="35" t="s">
        <v>398</v>
      </c>
      <c r="D1546" s="35">
        <v>15</v>
      </c>
      <c r="E1546" s="35">
        <v>10</v>
      </c>
      <c r="F1546">
        <v>7752.7309999999998</v>
      </c>
      <c r="G1546"/>
      <c r="I1546" s="14" t="s">
        <v>463</v>
      </c>
    </row>
    <row r="1547" spans="1:24" x14ac:dyDescent="0.2">
      <c r="A1547" s="14" t="s">
        <v>453</v>
      </c>
      <c r="B1547" s="14" t="s">
        <v>461</v>
      </c>
      <c r="C1547" s="35" t="s">
        <v>399</v>
      </c>
      <c r="D1547" s="35">
        <v>15</v>
      </c>
      <c r="E1547" s="35">
        <v>11</v>
      </c>
      <c r="F1547">
        <v>9075.6470000000008</v>
      </c>
      <c r="G1547"/>
      <c r="I1547" s="14" t="s">
        <v>463</v>
      </c>
    </row>
    <row r="1548" spans="1:24" x14ac:dyDescent="0.2">
      <c r="A1548" s="14" t="s">
        <v>453</v>
      </c>
      <c r="B1548" s="14" t="s">
        <v>461</v>
      </c>
      <c r="C1548" s="35" t="s">
        <v>400</v>
      </c>
      <c r="D1548" s="35">
        <v>15</v>
      </c>
      <c r="E1548" s="35">
        <v>12</v>
      </c>
      <c r="F1548">
        <v>7415.2280000000001</v>
      </c>
      <c r="G1548"/>
      <c r="I1548" s="14" t="s">
        <v>463</v>
      </c>
    </row>
    <row r="1549" spans="1:24" x14ac:dyDescent="0.2">
      <c r="A1549" s="14" t="s">
        <v>453</v>
      </c>
      <c r="B1549" s="14" t="s">
        <v>461</v>
      </c>
      <c r="C1549" s="35" t="s">
        <v>401</v>
      </c>
      <c r="D1549" s="35">
        <v>15</v>
      </c>
      <c r="E1549" s="35">
        <v>13</v>
      </c>
      <c r="F1549">
        <v>7787.2209999999995</v>
      </c>
      <c r="G1549"/>
      <c r="I1549" s="14" t="s">
        <v>463</v>
      </c>
    </row>
    <row r="1550" spans="1:24" x14ac:dyDescent="0.2">
      <c r="A1550" s="14" t="s">
        <v>453</v>
      </c>
      <c r="B1550" s="14" t="s">
        <v>461</v>
      </c>
      <c r="C1550" s="35" t="s">
        <v>402</v>
      </c>
      <c r="D1550" s="35">
        <v>15</v>
      </c>
      <c r="E1550" s="35">
        <v>14</v>
      </c>
      <c r="F1550">
        <v>7346.2489999999998</v>
      </c>
      <c r="G1550"/>
      <c r="I1550" s="14" t="s">
        <v>463</v>
      </c>
    </row>
    <row r="1551" spans="1:24" x14ac:dyDescent="0.2">
      <c r="A1551" s="14" t="s">
        <v>453</v>
      </c>
      <c r="B1551" s="14" t="s">
        <v>461</v>
      </c>
      <c r="C1551" s="35" t="s">
        <v>403</v>
      </c>
      <c r="D1551" s="35">
        <v>15</v>
      </c>
      <c r="E1551" s="35">
        <v>15</v>
      </c>
      <c r="F1551">
        <v>7205.8280000000004</v>
      </c>
      <c r="G1551"/>
      <c r="I1551" s="14" t="s">
        <v>463</v>
      </c>
    </row>
    <row r="1552" spans="1:24" x14ac:dyDescent="0.2">
      <c r="A1552" s="14" t="s">
        <v>453</v>
      </c>
      <c r="B1552" s="14" t="s">
        <v>461</v>
      </c>
      <c r="C1552" s="35" t="s">
        <v>404</v>
      </c>
      <c r="D1552" s="35">
        <v>15</v>
      </c>
      <c r="E1552" s="35">
        <v>16</v>
      </c>
      <c r="F1552">
        <v>7102.3590000000004</v>
      </c>
      <c r="G1552"/>
      <c r="I1552" s="14" t="s">
        <v>463</v>
      </c>
    </row>
    <row r="1553" spans="1:9" x14ac:dyDescent="0.2">
      <c r="A1553" s="14" t="s">
        <v>453</v>
      </c>
      <c r="B1553" s="14" t="s">
        <v>461</v>
      </c>
      <c r="C1553" s="35" t="s">
        <v>405</v>
      </c>
      <c r="D1553" s="35">
        <v>15</v>
      </c>
      <c r="E1553" s="35">
        <v>17</v>
      </c>
      <c r="F1553">
        <v>8425.2749999999996</v>
      </c>
      <c r="G1553"/>
      <c r="I1553" s="14" t="s">
        <v>463</v>
      </c>
    </row>
    <row r="1554" spans="1:9" x14ac:dyDescent="0.2">
      <c r="A1554" s="14" t="s">
        <v>453</v>
      </c>
      <c r="B1554" s="14" t="s">
        <v>461</v>
      </c>
      <c r="C1554" s="35" t="s">
        <v>406</v>
      </c>
      <c r="D1554" s="35">
        <v>15</v>
      </c>
      <c r="E1554" s="35">
        <v>18</v>
      </c>
      <c r="F1554">
        <v>7755.1949999999997</v>
      </c>
      <c r="G1554"/>
      <c r="I1554" s="14" t="s">
        <v>463</v>
      </c>
    </row>
    <row r="1555" spans="1:9" x14ac:dyDescent="0.2">
      <c r="A1555" s="14" t="s">
        <v>453</v>
      </c>
      <c r="B1555" s="14" t="s">
        <v>461</v>
      </c>
      <c r="C1555" s="35" t="s">
        <v>407</v>
      </c>
      <c r="D1555" s="35">
        <v>15</v>
      </c>
      <c r="E1555" s="35">
        <v>19</v>
      </c>
      <c r="F1555">
        <v>6846.152</v>
      </c>
      <c r="G1555"/>
      <c r="I1555" s="14" t="s">
        <v>463</v>
      </c>
    </row>
    <row r="1556" spans="1:9" x14ac:dyDescent="0.2">
      <c r="A1556" s="14" t="s">
        <v>453</v>
      </c>
      <c r="B1556" s="14" t="s">
        <v>461</v>
      </c>
      <c r="C1556" s="35" t="s">
        <v>408</v>
      </c>
      <c r="D1556" s="35">
        <v>15</v>
      </c>
      <c r="E1556" s="35">
        <v>20</v>
      </c>
      <c r="F1556">
        <v>7252.6350000000002</v>
      </c>
      <c r="G1556"/>
      <c r="I1556" s="14" t="s">
        <v>463</v>
      </c>
    </row>
    <row r="1557" spans="1:9" x14ac:dyDescent="0.2">
      <c r="A1557" s="14" t="s">
        <v>453</v>
      </c>
      <c r="B1557" s="14" t="s">
        <v>461</v>
      </c>
      <c r="C1557" s="35" t="s">
        <v>409</v>
      </c>
      <c r="D1557" s="35">
        <v>15</v>
      </c>
      <c r="E1557" s="35">
        <v>21</v>
      </c>
      <c r="F1557">
        <v>5833.6409999999996</v>
      </c>
      <c r="G1557"/>
      <c r="I1557" s="14" t="s">
        <v>463</v>
      </c>
    </row>
    <row r="1558" spans="1:9" x14ac:dyDescent="0.2">
      <c r="A1558" s="14" t="s">
        <v>453</v>
      </c>
      <c r="B1558" s="14" t="s">
        <v>461</v>
      </c>
      <c r="C1558" s="35" t="s">
        <v>410</v>
      </c>
      <c r="D1558" s="35">
        <v>15</v>
      </c>
      <c r="E1558" s="35">
        <v>22</v>
      </c>
      <c r="F1558">
        <v>8550.9150000000009</v>
      </c>
      <c r="G1558"/>
      <c r="I1558" s="14" t="s">
        <v>463</v>
      </c>
    </row>
    <row r="1559" spans="1:9" x14ac:dyDescent="0.2">
      <c r="A1559" s="14" t="s">
        <v>453</v>
      </c>
      <c r="B1559" s="14" t="s">
        <v>461</v>
      </c>
      <c r="C1559" s="35" t="s">
        <v>411</v>
      </c>
      <c r="D1559" s="35">
        <v>15</v>
      </c>
      <c r="E1559" s="35">
        <v>23</v>
      </c>
      <c r="F1559">
        <v>6205.634</v>
      </c>
      <c r="G1559"/>
      <c r="I1559" s="14" t="s">
        <v>463</v>
      </c>
    </row>
    <row r="1560" spans="1:9" x14ac:dyDescent="0.2">
      <c r="A1560" s="14" t="s">
        <v>453</v>
      </c>
      <c r="B1560" s="14" t="s">
        <v>461</v>
      </c>
      <c r="C1560" s="35" t="s">
        <v>412</v>
      </c>
      <c r="D1560" s="35">
        <v>15</v>
      </c>
      <c r="E1560" s="35">
        <v>24</v>
      </c>
      <c r="F1560">
        <v>7935.0330000000004</v>
      </c>
      <c r="G1560"/>
      <c r="I1560" s="14" t="s">
        <v>463</v>
      </c>
    </row>
    <row r="1561" spans="1:9" x14ac:dyDescent="0.2">
      <c r="A1561" s="14" t="s">
        <v>453</v>
      </c>
      <c r="B1561" s="14" t="s">
        <v>461</v>
      </c>
      <c r="C1561" s="35" t="s">
        <v>414</v>
      </c>
      <c r="D1561" s="35">
        <v>16</v>
      </c>
      <c r="E1561" s="35">
        <v>2</v>
      </c>
      <c r="F1561">
        <v>8964.7880000000005</v>
      </c>
      <c r="G1561" s="14" t="s">
        <v>462</v>
      </c>
      <c r="I1561" s="14" t="s">
        <v>463</v>
      </c>
    </row>
    <row r="1562" spans="1:9" x14ac:dyDescent="0.2">
      <c r="A1562" s="14" t="s">
        <v>453</v>
      </c>
      <c r="B1562" s="14" t="s">
        <v>461</v>
      </c>
      <c r="C1562" s="35" t="s">
        <v>415</v>
      </c>
      <c r="D1562" s="35">
        <v>16</v>
      </c>
      <c r="E1562" s="35">
        <v>3</v>
      </c>
      <c r="F1562">
        <v>9563.4269999999997</v>
      </c>
      <c r="I1562" s="14" t="s">
        <v>463</v>
      </c>
    </row>
    <row r="1563" spans="1:9" x14ac:dyDescent="0.2">
      <c r="A1563" s="14" t="s">
        <v>453</v>
      </c>
      <c r="B1563" s="14" t="s">
        <v>461</v>
      </c>
      <c r="C1563" s="35" t="s">
        <v>416</v>
      </c>
      <c r="D1563" s="35">
        <v>16</v>
      </c>
      <c r="E1563" s="35">
        <v>4</v>
      </c>
      <c r="F1563">
        <v>8314.4159999999993</v>
      </c>
      <c r="I1563" s="14" t="s">
        <v>463</v>
      </c>
    </row>
    <row r="1564" spans="1:9" x14ac:dyDescent="0.2">
      <c r="A1564" s="14" t="s">
        <v>453</v>
      </c>
      <c r="B1564" s="14" t="s">
        <v>461</v>
      </c>
      <c r="C1564" s="35" t="s">
        <v>417</v>
      </c>
      <c r="D1564" s="35">
        <v>16</v>
      </c>
      <c r="E1564" s="35">
        <v>5</v>
      </c>
      <c r="F1564">
        <v>8267.6090000000004</v>
      </c>
      <c r="I1564" s="14" t="s">
        <v>463</v>
      </c>
    </row>
    <row r="1565" spans="1:9" x14ac:dyDescent="0.2">
      <c r="A1565" s="14" t="s">
        <v>453</v>
      </c>
      <c r="B1565" s="14" t="s">
        <v>461</v>
      </c>
      <c r="C1565" s="35" t="s">
        <v>418</v>
      </c>
      <c r="D1565" s="35">
        <v>16</v>
      </c>
      <c r="E1565" s="35">
        <v>6</v>
      </c>
      <c r="F1565">
        <v>6806.7349999999997</v>
      </c>
      <c r="I1565" s="14" t="s">
        <v>463</v>
      </c>
    </row>
    <row r="1566" spans="1:9" x14ac:dyDescent="0.2">
      <c r="A1566" s="14" t="s">
        <v>453</v>
      </c>
      <c r="B1566" s="14" t="s">
        <v>461</v>
      </c>
      <c r="C1566" s="35" t="s">
        <v>419</v>
      </c>
      <c r="D1566" s="35">
        <v>16</v>
      </c>
      <c r="E1566" s="35">
        <v>7</v>
      </c>
      <c r="F1566">
        <v>8972.1790000000001</v>
      </c>
      <c r="I1566" s="14" t="s">
        <v>463</v>
      </c>
    </row>
    <row r="1567" spans="1:9" x14ac:dyDescent="0.2">
      <c r="A1567" s="14" t="s">
        <v>453</v>
      </c>
      <c r="B1567" s="14" t="s">
        <v>461</v>
      </c>
      <c r="C1567" s="35" t="s">
        <v>420</v>
      </c>
      <c r="D1567" s="35">
        <v>16</v>
      </c>
      <c r="E1567" s="35">
        <v>8</v>
      </c>
      <c r="F1567">
        <v>7321.6130000000003</v>
      </c>
      <c r="I1567" s="14" t="s">
        <v>463</v>
      </c>
    </row>
    <row r="1568" spans="1:9" x14ac:dyDescent="0.2">
      <c r="A1568" s="14" t="s">
        <v>453</v>
      </c>
      <c r="B1568" s="14" t="s">
        <v>461</v>
      </c>
      <c r="C1568" s="35" t="s">
        <v>421</v>
      </c>
      <c r="D1568" s="35">
        <v>16</v>
      </c>
      <c r="E1568" s="35">
        <v>9</v>
      </c>
      <c r="F1568">
        <v>10295.094999999999</v>
      </c>
      <c r="I1568" s="14" t="s">
        <v>463</v>
      </c>
    </row>
    <row r="1569" spans="1:9" x14ac:dyDescent="0.2">
      <c r="A1569" s="14" t="s">
        <v>453</v>
      </c>
      <c r="B1569" s="14" t="s">
        <v>461</v>
      </c>
      <c r="C1569" s="35" t="s">
        <v>422</v>
      </c>
      <c r="D1569" s="35">
        <v>16</v>
      </c>
      <c r="E1569" s="35">
        <v>10</v>
      </c>
      <c r="F1569">
        <v>8782.4869999999992</v>
      </c>
      <c r="I1569" s="14" t="s">
        <v>463</v>
      </c>
    </row>
    <row r="1570" spans="1:9" x14ac:dyDescent="0.2">
      <c r="A1570" s="14" t="s">
        <v>453</v>
      </c>
      <c r="B1570" s="14" t="s">
        <v>461</v>
      </c>
      <c r="C1570" s="35" t="s">
        <v>423</v>
      </c>
      <c r="D1570" s="35">
        <v>16</v>
      </c>
      <c r="E1570" s="35">
        <v>11</v>
      </c>
      <c r="F1570">
        <v>7092.5050000000001</v>
      </c>
      <c r="I1570" s="14" t="s">
        <v>463</v>
      </c>
    </row>
    <row r="1571" spans="1:9" x14ac:dyDescent="0.2">
      <c r="A1571" s="14" t="s">
        <v>453</v>
      </c>
      <c r="B1571" s="14" t="s">
        <v>461</v>
      </c>
      <c r="C1571" s="35" t="s">
        <v>424</v>
      </c>
      <c r="D1571" s="35">
        <v>16</v>
      </c>
      <c r="E1571" s="35">
        <v>12</v>
      </c>
      <c r="F1571">
        <v>8846.5390000000007</v>
      </c>
      <c r="I1571" s="14" t="s">
        <v>463</v>
      </c>
    </row>
    <row r="1572" spans="1:9" x14ac:dyDescent="0.2">
      <c r="A1572" s="14" t="s">
        <v>453</v>
      </c>
      <c r="B1572" s="14" t="s">
        <v>461</v>
      </c>
      <c r="C1572" s="35" t="s">
        <v>425</v>
      </c>
      <c r="D1572" s="35">
        <v>16</v>
      </c>
      <c r="E1572" s="35">
        <v>13</v>
      </c>
      <c r="F1572">
        <v>8368.6139999999996</v>
      </c>
      <c r="I1572" s="14" t="s">
        <v>463</v>
      </c>
    </row>
    <row r="1573" spans="1:9" x14ac:dyDescent="0.2">
      <c r="A1573" s="14" t="s">
        <v>453</v>
      </c>
      <c r="B1573" s="14" t="s">
        <v>461</v>
      </c>
      <c r="C1573" s="35" t="s">
        <v>426</v>
      </c>
      <c r="D1573" s="35">
        <v>16</v>
      </c>
      <c r="E1573" s="35">
        <v>14</v>
      </c>
      <c r="F1573">
        <v>8270.0730000000003</v>
      </c>
      <c r="I1573" s="14" t="s">
        <v>463</v>
      </c>
    </row>
    <row r="1574" spans="1:9" x14ac:dyDescent="0.2">
      <c r="A1574" s="14" t="s">
        <v>453</v>
      </c>
      <c r="B1574" s="14" t="s">
        <v>461</v>
      </c>
      <c r="C1574" s="35" t="s">
        <v>427</v>
      </c>
      <c r="D1574" s="35">
        <v>16</v>
      </c>
      <c r="E1574" s="35">
        <v>15</v>
      </c>
      <c r="F1574">
        <v>8275</v>
      </c>
      <c r="I1574" s="14" t="s">
        <v>463</v>
      </c>
    </row>
    <row r="1575" spans="1:9" x14ac:dyDescent="0.2">
      <c r="A1575" s="14" t="s">
        <v>453</v>
      </c>
      <c r="B1575" s="14" t="s">
        <v>461</v>
      </c>
      <c r="C1575" s="35" t="s">
        <v>428</v>
      </c>
      <c r="D1575" s="35">
        <v>16</v>
      </c>
      <c r="E1575" s="35">
        <v>16</v>
      </c>
      <c r="F1575">
        <v>8844.0750000000007</v>
      </c>
      <c r="I1575" s="14" t="s">
        <v>463</v>
      </c>
    </row>
    <row r="1576" spans="1:9" x14ac:dyDescent="0.2">
      <c r="A1576" s="14" t="s">
        <v>453</v>
      </c>
      <c r="B1576" s="14" t="s">
        <v>461</v>
      </c>
      <c r="C1576" s="35" t="s">
        <v>429</v>
      </c>
      <c r="D1576" s="35">
        <v>16</v>
      </c>
      <c r="E1576" s="35">
        <v>17</v>
      </c>
      <c r="F1576">
        <v>10231.043</v>
      </c>
      <c r="I1576" s="14" t="s">
        <v>463</v>
      </c>
    </row>
    <row r="1577" spans="1:9" x14ac:dyDescent="0.2">
      <c r="A1577" s="14" t="s">
        <v>453</v>
      </c>
      <c r="B1577" s="14" t="s">
        <v>461</v>
      </c>
      <c r="C1577" s="35" t="s">
        <v>430</v>
      </c>
      <c r="D1577" s="35">
        <v>16</v>
      </c>
      <c r="E1577" s="35">
        <v>18</v>
      </c>
      <c r="F1577">
        <v>8363.6869999999999</v>
      </c>
      <c r="I1577" s="14" t="s">
        <v>463</v>
      </c>
    </row>
    <row r="1578" spans="1:9" x14ac:dyDescent="0.2">
      <c r="A1578" s="14" t="s">
        <v>453</v>
      </c>
      <c r="B1578" s="14" t="s">
        <v>461</v>
      </c>
      <c r="C1578" s="35" t="s">
        <v>431</v>
      </c>
      <c r="D1578" s="35">
        <v>16</v>
      </c>
      <c r="E1578" s="35">
        <v>19</v>
      </c>
      <c r="F1578">
        <v>9814.7070000000003</v>
      </c>
      <c r="I1578" s="14" t="s">
        <v>463</v>
      </c>
    </row>
    <row r="1579" spans="1:9" x14ac:dyDescent="0.2">
      <c r="A1579" s="14" t="s">
        <v>453</v>
      </c>
      <c r="B1579" s="14" t="s">
        <v>461</v>
      </c>
      <c r="C1579" s="35" t="s">
        <v>432</v>
      </c>
      <c r="D1579" s="35">
        <v>16</v>
      </c>
      <c r="E1579" s="35">
        <v>20</v>
      </c>
      <c r="F1579">
        <v>7890.6890000000003</v>
      </c>
      <c r="I1579" s="14" t="s">
        <v>463</v>
      </c>
    </row>
    <row r="1580" spans="1:9" x14ac:dyDescent="0.2">
      <c r="A1580" s="14" t="s">
        <v>453</v>
      </c>
      <c r="B1580" s="14" t="s">
        <v>461</v>
      </c>
      <c r="C1580" s="35" t="s">
        <v>433</v>
      </c>
      <c r="D1580" s="35">
        <v>16</v>
      </c>
      <c r="E1580" s="35">
        <v>21</v>
      </c>
      <c r="F1580">
        <v>9408.2240000000002</v>
      </c>
      <c r="I1580" s="14" t="s">
        <v>463</v>
      </c>
    </row>
    <row r="1581" spans="1:9" x14ac:dyDescent="0.2">
      <c r="A1581" s="14" t="s">
        <v>453</v>
      </c>
      <c r="B1581" s="14" t="s">
        <v>461</v>
      </c>
      <c r="C1581" s="35" t="s">
        <v>434</v>
      </c>
      <c r="D1581" s="35">
        <v>16</v>
      </c>
      <c r="E1581" s="35">
        <v>22</v>
      </c>
      <c r="F1581">
        <v>10906.050999999999</v>
      </c>
      <c r="I1581" s="14" t="s">
        <v>463</v>
      </c>
    </row>
    <row r="1582" spans="1:9" x14ac:dyDescent="0.2">
      <c r="A1582" s="14" t="s">
        <v>453</v>
      </c>
      <c r="B1582" s="14" t="s">
        <v>461</v>
      </c>
      <c r="C1582" s="35" t="s">
        <v>435</v>
      </c>
      <c r="D1582" s="35">
        <v>16</v>
      </c>
      <c r="E1582" s="35">
        <v>23</v>
      </c>
      <c r="F1582">
        <v>8304.5619999999999</v>
      </c>
      <c r="I1582" s="14" t="s">
        <v>463</v>
      </c>
    </row>
    <row r="1583" spans="1:9" x14ac:dyDescent="0.2">
      <c r="A1583" s="14" t="s">
        <v>453</v>
      </c>
      <c r="B1583" s="14" t="s">
        <v>461</v>
      </c>
      <c r="C1583" s="35" t="s">
        <v>436</v>
      </c>
      <c r="D1583" s="35">
        <v>16</v>
      </c>
      <c r="E1583" s="35">
        <v>24</v>
      </c>
      <c r="F1583">
        <v>9484.5939999999991</v>
      </c>
      <c r="I1583" s="14" t="s">
        <v>463</v>
      </c>
    </row>
    <row r="1584" spans="1:9" x14ac:dyDescent="0.2">
      <c r="A1584" s="14" t="s">
        <v>441</v>
      </c>
      <c r="B1584" s="14" t="s">
        <v>461</v>
      </c>
      <c r="C1584" s="14" t="s">
        <v>74</v>
      </c>
      <c r="D1584" s="14">
        <v>2</v>
      </c>
      <c r="E1584" s="14">
        <v>1</v>
      </c>
      <c r="F1584" s="1">
        <v>19433.440999999999</v>
      </c>
      <c r="I1584" s="14" t="s">
        <v>463</v>
      </c>
    </row>
    <row r="1585" spans="1:9" x14ac:dyDescent="0.2">
      <c r="A1585" s="14" t="s">
        <v>441</v>
      </c>
      <c r="B1585" s="14" t="s">
        <v>461</v>
      </c>
      <c r="C1585" s="14" t="s">
        <v>75</v>
      </c>
      <c r="D1585" s="14">
        <v>2</v>
      </c>
      <c r="E1585" s="14">
        <v>2</v>
      </c>
      <c r="F1585" s="1">
        <v>18847.401999999998</v>
      </c>
      <c r="I1585" s="14" t="s">
        <v>463</v>
      </c>
    </row>
    <row r="1586" spans="1:9" x14ac:dyDescent="0.2">
      <c r="A1586" s="14" t="s">
        <v>441</v>
      </c>
      <c r="B1586" s="14" t="s">
        <v>461</v>
      </c>
      <c r="C1586" s="14" t="s">
        <v>76</v>
      </c>
      <c r="D1586" s="14">
        <v>2</v>
      </c>
      <c r="E1586" s="14">
        <v>3</v>
      </c>
      <c r="F1586" s="1">
        <v>18294.312999999998</v>
      </c>
      <c r="I1586" s="14" t="s">
        <v>463</v>
      </c>
    </row>
    <row r="1587" spans="1:9" x14ac:dyDescent="0.2">
      <c r="A1587" s="14" t="s">
        <v>441</v>
      </c>
      <c r="B1587" s="14" t="s">
        <v>461</v>
      </c>
      <c r="C1587" s="14" t="s">
        <v>77</v>
      </c>
      <c r="D1587" s="14">
        <v>2</v>
      </c>
      <c r="E1587" s="14">
        <v>4</v>
      </c>
      <c r="F1587" s="1">
        <v>17105.758000000002</v>
      </c>
      <c r="I1587" s="14" t="s">
        <v>463</v>
      </c>
    </row>
    <row r="1588" spans="1:9" x14ac:dyDescent="0.2">
      <c r="A1588" s="14" t="s">
        <v>441</v>
      </c>
      <c r="B1588" s="14" t="s">
        <v>461</v>
      </c>
      <c r="C1588" s="14" t="s">
        <v>78</v>
      </c>
      <c r="D1588" s="14">
        <v>2</v>
      </c>
      <c r="E1588" s="14">
        <v>5</v>
      </c>
      <c r="F1588" s="1">
        <v>18296.666000000001</v>
      </c>
      <c r="I1588" s="14" t="s">
        <v>463</v>
      </c>
    </row>
    <row r="1589" spans="1:9" x14ac:dyDescent="0.2">
      <c r="A1589" s="14" t="s">
        <v>441</v>
      </c>
      <c r="B1589" s="14" t="s">
        <v>461</v>
      </c>
      <c r="C1589" s="14" t="s">
        <v>79</v>
      </c>
      <c r="D1589" s="14">
        <v>2</v>
      </c>
      <c r="E1589" s="14">
        <v>6</v>
      </c>
      <c r="F1589" s="1">
        <v>15498.27</v>
      </c>
      <c r="I1589" s="14" t="s">
        <v>463</v>
      </c>
    </row>
    <row r="1590" spans="1:9" x14ac:dyDescent="0.2">
      <c r="A1590" s="14" t="s">
        <v>441</v>
      </c>
      <c r="B1590" s="14" t="s">
        <v>461</v>
      </c>
      <c r="C1590" s="14" t="s">
        <v>80</v>
      </c>
      <c r="D1590" s="14">
        <v>2</v>
      </c>
      <c r="E1590" s="14">
        <v>7</v>
      </c>
      <c r="F1590" s="1">
        <v>16305.544</v>
      </c>
      <c r="I1590" s="14" t="s">
        <v>463</v>
      </c>
    </row>
    <row r="1591" spans="1:9" x14ac:dyDescent="0.2">
      <c r="A1591" s="14" t="s">
        <v>441</v>
      </c>
      <c r="B1591" s="14" t="s">
        <v>461</v>
      </c>
      <c r="C1591" s="14" t="s">
        <v>81</v>
      </c>
      <c r="D1591" s="14">
        <v>2</v>
      </c>
      <c r="E1591" s="14">
        <v>8</v>
      </c>
      <c r="F1591" s="1">
        <v>14130.843999999999</v>
      </c>
      <c r="I1591" s="14" t="s">
        <v>463</v>
      </c>
    </row>
    <row r="1592" spans="1:9" x14ac:dyDescent="0.2">
      <c r="A1592" s="14" t="s">
        <v>441</v>
      </c>
      <c r="B1592" s="14" t="s">
        <v>461</v>
      </c>
      <c r="C1592" s="14" t="s">
        <v>82</v>
      </c>
      <c r="D1592" s="14">
        <v>2</v>
      </c>
      <c r="E1592" s="14">
        <v>9</v>
      </c>
      <c r="F1592" s="1">
        <v>15564.169</v>
      </c>
      <c r="I1592" s="14" t="s">
        <v>463</v>
      </c>
    </row>
    <row r="1593" spans="1:9" x14ac:dyDescent="0.2">
      <c r="A1593" s="14" t="s">
        <v>441</v>
      </c>
      <c r="B1593" s="14" t="s">
        <v>461</v>
      </c>
      <c r="C1593" s="14" t="s">
        <v>83</v>
      </c>
      <c r="D1593" s="14">
        <v>2</v>
      </c>
      <c r="E1593" s="14">
        <v>10</v>
      </c>
      <c r="F1593" s="1">
        <v>18362.565999999999</v>
      </c>
      <c r="I1593" s="14" t="s">
        <v>463</v>
      </c>
    </row>
    <row r="1594" spans="1:9" x14ac:dyDescent="0.2">
      <c r="A1594" s="14" t="s">
        <v>441</v>
      </c>
      <c r="B1594" s="14" t="s">
        <v>461</v>
      </c>
      <c r="C1594" s="14" t="s">
        <v>84</v>
      </c>
      <c r="D1594" s="14">
        <v>2</v>
      </c>
      <c r="E1594" s="14">
        <v>11</v>
      </c>
      <c r="F1594" s="1">
        <v>17324.641</v>
      </c>
      <c r="I1594" s="14" t="s">
        <v>463</v>
      </c>
    </row>
    <row r="1595" spans="1:9" x14ac:dyDescent="0.2">
      <c r="A1595" s="14" t="s">
        <v>441</v>
      </c>
      <c r="B1595" s="14" t="s">
        <v>461</v>
      </c>
      <c r="C1595" s="14" t="s">
        <v>85</v>
      </c>
      <c r="D1595" s="14">
        <v>2</v>
      </c>
      <c r="E1595" s="14">
        <v>12</v>
      </c>
      <c r="F1595" s="1">
        <v>21852.912</v>
      </c>
      <c r="I1595" s="14" t="s">
        <v>463</v>
      </c>
    </row>
    <row r="1596" spans="1:9" x14ac:dyDescent="0.2">
      <c r="A1596" s="14" t="s">
        <v>441</v>
      </c>
      <c r="B1596" s="14" t="s">
        <v>461</v>
      </c>
      <c r="C1596" s="14" t="s">
        <v>86</v>
      </c>
      <c r="D1596" s="14">
        <v>2</v>
      </c>
      <c r="E1596" s="14">
        <v>13</v>
      </c>
      <c r="F1596" s="1">
        <v>15724.212</v>
      </c>
      <c r="I1596" s="14" t="s">
        <v>463</v>
      </c>
    </row>
    <row r="1597" spans="1:9" x14ac:dyDescent="0.2">
      <c r="A1597" s="14" t="s">
        <v>441</v>
      </c>
      <c r="B1597" s="14" t="s">
        <v>461</v>
      </c>
      <c r="C1597" s="14" t="s">
        <v>87</v>
      </c>
      <c r="D1597" s="14">
        <v>2</v>
      </c>
      <c r="E1597" s="14">
        <v>14</v>
      </c>
      <c r="F1597" s="1">
        <v>16825.684000000001</v>
      </c>
      <c r="I1597" s="14" t="s">
        <v>463</v>
      </c>
    </row>
    <row r="1598" spans="1:9" x14ac:dyDescent="0.2">
      <c r="A1598" s="14" t="s">
        <v>441</v>
      </c>
      <c r="B1598" s="14" t="s">
        <v>461</v>
      </c>
      <c r="C1598" s="14" t="s">
        <v>88</v>
      </c>
      <c r="D1598" s="14">
        <v>2</v>
      </c>
      <c r="E1598" s="14">
        <v>15</v>
      </c>
      <c r="F1598" s="1">
        <v>19247.509999999998</v>
      </c>
      <c r="I1598" s="14" t="s">
        <v>463</v>
      </c>
    </row>
    <row r="1599" spans="1:9" x14ac:dyDescent="0.2">
      <c r="A1599" s="14" t="s">
        <v>441</v>
      </c>
      <c r="B1599" s="14" t="s">
        <v>461</v>
      </c>
      <c r="C1599" s="14" t="s">
        <v>89</v>
      </c>
      <c r="D1599" s="14">
        <v>2</v>
      </c>
      <c r="E1599" s="14">
        <v>16</v>
      </c>
      <c r="F1599" s="1">
        <v>14521.537</v>
      </c>
      <c r="I1599" s="14" t="s">
        <v>463</v>
      </c>
    </row>
    <row r="1600" spans="1:9" x14ac:dyDescent="0.2">
      <c r="A1600" s="14" t="s">
        <v>441</v>
      </c>
      <c r="B1600" s="14" t="s">
        <v>461</v>
      </c>
      <c r="C1600" s="14" t="s">
        <v>90</v>
      </c>
      <c r="D1600" s="14">
        <v>2</v>
      </c>
      <c r="E1600" s="14">
        <v>17</v>
      </c>
      <c r="F1600" s="1">
        <v>20932.666000000001</v>
      </c>
      <c r="I1600" s="14" t="s">
        <v>463</v>
      </c>
    </row>
    <row r="1601" spans="1:9" x14ac:dyDescent="0.2">
      <c r="A1601" s="14" t="s">
        <v>441</v>
      </c>
      <c r="B1601" s="14" t="s">
        <v>461</v>
      </c>
      <c r="C1601" s="14" t="s">
        <v>91</v>
      </c>
      <c r="D1601" s="14">
        <v>2</v>
      </c>
      <c r="E1601" s="14">
        <v>18</v>
      </c>
      <c r="F1601" s="1">
        <v>19685.273000000001</v>
      </c>
      <c r="I1601" s="14" t="s">
        <v>463</v>
      </c>
    </row>
    <row r="1602" spans="1:9" x14ac:dyDescent="0.2">
      <c r="A1602" s="14" t="s">
        <v>441</v>
      </c>
      <c r="B1602" s="14" t="s">
        <v>461</v>
      </c>
      <c r="C1602" s="14" t="s">
        <v>92</v>
      </c>
      <c r="D1602" s="14">
        <v>2</v>
      </c>
      <c r="E1602" s="14">
        <v>19</v>
      </c>
      <c r="F1602" s="1">
        <v>18579.094000000001</v>
      </c>
      <c r="I1602" s="14" t="s">
        <v>463</v>
      </c>
    </row>
    <row r="1603" spans="1:9" x14ac:dyDescent="0.2">
      <c r="A1603" s="14" t="s">
        <v>441</v>
      </c>
      <c r="B1603" s="14" t="s">
        <v>461</v>
      </c>
      <c r="C1603" s="14" t="s">
        <v>93</v>
      </c>
      <c r="D1603" s="14">
        <v>2</v>
      </c>
      <c r="E1603" s="14">
        <v>20</v>
      </c>
      <c r="F1603" s="1">
        <v>17976.580000000002</v>
      </c>
      <c r="I1603" s="14" t="s">
        <v>463</v>
      </c>
    </row>
    <row r="1604" spans="1:9" x14ac:dyDescent="0.2">
      <c r="A1604" s="14" t="s">
        <v>441</v>
      </c>
      <c r="B1604" s="14" t="s">
        <v>461</v>
      </c>
      <c r="C1604" s="14" t="s">
        <v>94</v>
      </c>
      <c r="D1604" s="14">
        <v>2</v>
      </c>
      <c r="E1604" s="14">
        <v>21</v>
      </c>
      <c r="F1604" s="1">
        <v>26750.695</v>
      </c>
      <c r="I1604" s="14" t="s">
        <v>464</v>
      </c>
    </row>
    <row r="1605" spans="1:9" x14ac:dyDescent="0.2">
      <c r="A1605" s="14" t="s">
        <v>441</v>
      </c>
      <c r="B1605" s="14" t="s">
        <v>461</v>
      </c>
      <c r="C1605" s="14" t="s">
        <v>95</v>
      </c>
      <c r="D1605" s="14">
        <v>2</v>
      </c>
      <c r="E1605" s="14">
        <v>22</v>
      </c>
      <c r="F1605" s="1">
        <v>18581.447</v>
      </c>
      <c r="I1605" s="14" t="s">
        <v>463</v>
      </c>
    </row>
    <row r="1606" spans="1:9" x14ac:dyDescent="0.2">
      <c r="A1606" s="14" t="s">
        <v>441</v>
      </c>
      <c r="B1606" s="14" t="s">
        <v>461</v>
      </c>
      <c r="C1606" s="14" t="s">
        <v>96</v>
      </c>
      <c r="D1606" s="14">
        <v>2</v>
      </c>
      <c r="E1606" s="14">
        <v>23</v>
      </c>
      <c r="F1606" s="1">
        <v>18583.803</v>
      </c>
      <c r="I1606" s="14" t="s">
        <v>463</v>
      </c>
    </row>
    <row r="1607" spans="1:9" x14ac:dyDescent="0.2">
      <c r="A1607" s="14" t="s">
        <v>441</v>
      </c>
      <c r="B1607" s="14" t="s">
        <v>461</v>
      </c>
      <c r="C1607" s="14" t="s">
        <v>170</v>
      </c>
      <c r="D1607" s="14">
        <v>6</v>
      </c>
      <c r="E1607" s="14">
        <v>1</v>
      </c>
      <c r="F1607" s="1">
        <v>23773.428</v>
      </c>
      <c r="I1607" s="14" t="s">
        <v>463</v>
      </c>
    </row>
    <row r="1608" spans="1:9" x14ac:dyDescent="0.2">
      <c r="A1608" s="14" t="s">
        <v>441</v>
      </c>
      <c r="B1608" s="14" t="s">
        <v>461</v>
      </c>
      <c r="C1608" s="14" t="s">
        <v>171</v>
      </c>
      <c r="D1608" s="14">
        <v>6</v>
      </c>
      <c r="E1608" s="14">
        <v>2</v>
      </c>
      <c r="F1608" s="1">
        <v>22205.949000000001</v>
      </c>
      <c r="I1608" s="14" t="s">
        <v>463</v>
      </c>
    </row>
    <row r="1609" spans="1:9" x14ac:dyDescent="0.2">
      <c r="A1609" s="14" t="s">
        <v>441</v>
      </c>
      <c r="B1609" s="14" t="s">
        <v>461</v>
      </c>
      <c r="C1609" s="14" t="s">
        <v>172</v>
      </c>
      <c r="D1609" s="14">
        <v>6</v>
      </c>
      <c r="E1609" s="14">
        <v>3</v>
      </c>
      <c r="F1609" s="1">
        <v>19167.488000000001</v>
      </c>
      <c r="I1609" s="14" t="s">
        <v>463</v>
      </c>
    </row>
    <row r="1610" spans="1:9" x14ac:dyDescent="0.2">
      <c r="A1610" s="14" t="s">
        <v>441</v>
      </c>
      <c r="B1610" s="14" t="s">
        <v>461</v>
      </c>
      <c r="C1610" s="14" t="s">
        <v>173</v>
      </c>
      <c r="D1610" s="14">
        <v>6</v>
      </c>
      <c r="E1610" s="14">
        <v>4</v>
      </c>
      <c r="F1610" s="1">
        <v>17691.798999999999</v>
      </c>
      <c r="I1610" s="14" t="s">
        <v>463</v>
      </c>
    </row>
    <row r="1611" spans="1:9" x14ac:dyDescent="0.2">
      <c r="A1611" s="14" t="s">
        <v>441</v>
      </c>
      <c r="B1611" s="14" t="s">
        <v>461</v>
      </c>
      <c r="C1611" s="14" t="s">
        <v>174</v>
      </c>
      <c r="D1611" s="14">
        <v>6</v>
      </c>
      <c r="E1611" s="14">
        <v>5</v>
      </c>
      <c r="F1611" s="1">
        <v>21325.713</v>
      </c>
      <c r="I1611" s="14" t="s">
        <v>463</v>
      </c>
    </row>
    <row r="1612" spans="1:9" x14ac:dyDescent="0.2">
      <c r="A1612" s="14" t="s">
        <v>441</v>
      </c>
      <c r="B1612" s="14" t="s">
        <v>461</v>
      </c>
      <c r="C1612" s="14" t="s">
        <v>175</v>
      </c>
      <c r="D1612" s="14">
        <v>6</v>
      </c>
      <c r="E1612" s="14">
        <v>6</v>
      </c>
      <c r="F1612" s="1">
        <v>20676.127</v>
      </c>
      <c r="I1612" s="14" t="s">
        <v>463</v>
      </c>
    </row>
    <row r="1613" spans="1:9" x14ac:dyDescent="0.2">
      <c r="A1613" s="14" t="s">
        <v>441</v>
      </c>
      <c r="B1613" s="14" t="s">
        <v>461</v>
      </c>
      <c r="C1613" s="14" t="s">
        <v>176</v>
      </c>
      <c r="D1613" s="14">
        <v>6</v>
      </c>
      <c r="E1613" s="14">
        <v>7</v>
      </c>
      <c r="F1613" s="1">
        <v>22276.557000000001</v>
      </c>
      <c r="I1613" s="14" t="s">
        <v>463</v>
      </c>
    </row>
    <row r="1614" spans="1:9" x14ac:dyDescent="0.2">
      <c r="A1614" s="14" t="s">
        <v>441</v>
      </c>
      <c r="B1614" s="14" t="s">
        <v>461</v>
      </c>
      <c r="C1614" s="14" t="s">
        <v>177</v>
      </c>
      <c r="D1614" s="14">
        <v>6</v>
      </c>
      <c r="E1614" s="14">
        <v>8</v>
      </c>
      <c r="F1614" s="1">
        <v>17915.386999999999</v>
      </c>
      <c r="I1614" s="14" t="s">
        <v>463</v>
      </c>
    </row>
    <row r="1615" spans="1:9" x14ac:dyDescent="0.2">
      <c r="A1615" s="14" t="s">
        <v>441</v>
      </c>
      <c r="B1615" s="14" t="s">
        <v>461</v>
      </c>
      <c r="C1615" s="14" t="s">
        <v>178</v>
      </c>
      <c r="D1615" s="14">
        <v>6</v>
      </c>
      <c r="E1615" s="14">
        <v>9</v>
      </c>
      <c r="F1615" s="1">
        <v>17889.498</v>
      </c>
      <c r="I1615" s="14" t="s">
        <v>463</v>
      </c>
    </row>
    <row r="1616" spans="1:9" x14ac:dyDescent="0.2">
      <c r="A1616" s="14" t="s">
        <v>441</v>
      </c>
      <c r="B1616" s="14" t="s">
        <v>461</v>
      </c>
      <c r="C1616" s="14" t="s">
        <v>179</v>
      </c>
      <c r="D1616" s="14">
        <v>6</v>
      </c>
      <c r="E1616" s="14">
        <v>10</v>
      </c>
      <c r="F1616" s="1">
        <v>20061.846000000001</v>
      </c>
      <c r="I1616" s="14" t="s">
        <v>463</v>
      </c>
    </row>
    <row r="1617" spans="1:9" x14ac:dyDescent="0.2">
      <c r="A1617" s="14" t="s">
        <v>441</v>
      </c>
      <c r="B1617" s="14" t="s">
        <v>461</v>
      </c>
      <c r="C1617" s="14" t="s">
        <v>180</v>
      </c>
      <c r="D1617" s="14">
        <v>6</v>
      </c>
      <c r="E1617" s="14">
        <v>11</v>
      </c>
      <c r="F1617" s="1">
        <v>21871.741999999998</v>
      </c>
      <c r="I1617" s="14" t="s">
        <v>463</v>
      </c>
    </row>
    <row r="1618" spans="1:9" x14ac:dyDescent="0.2">
      <c r="A1618" s="14" t="s">
        <v>441</v>
      </c>
      <c r="B1618" s="14" t="s">
        <v>461</v>
      </c>
      <c r="C1618" s="14" t="s">
        <v>181</v>
      </c>
      <c r="D1618" s="14">
        <v>6</v>
      </c>
      <c r="E1618" s="14">
        <v>12</v>
      </c>
      <c r="F1618" s="1">
        <v>19395.782999999999</v>
      </c>
      <c r="I1618" s="14" t="s">
        <v>463</v>
      </c>
    </row>
    <row r="1619" spans="1:9" x14ac:dyDescent="0.2">
      <c r="A1619" s="14" t="s">
        <v>441</v>
      </c>
      <c r="B1619" s="14" t="s">
        <v>461</v>
      </c>
      <c r="C1619" s="14" t="s">
        <v>182</v>
      </c>
      <c r="D1619" s="14">
        <v>6</v>
      </c>
      <c r="E1619" s="14">
        <v>13</v>
      </c>
      <c r="F1619" s="1">
        <v>22587.226999999999</v>
      </c>
      <c r="I1619" s="14" t="s">
        <v>463</v>
      </c>
    </row>
    <row r="1620" spans="1:9" x14ac:dyDescent="0.2">
      <c r="A1620" s="14" t="s">
        <v>441</v>
      </c>
      <c r="B1620" s="14" t="s">
        <v>461</v>
      </c>
      <c r="C1620" s="14" t="s">
        <v>183</v>
      </c>
      <c r="D1620" s="14">
        <v>6</v>
      </c>
      <c r="E1620" s="14">
        <v>14</v>
      </c>
      <c r="F1620" s="1">
        <v>19659.384999999998</v>
      </c>
      <c r="I1620" s="14" t="s">
        <v>463</v>
      </c>
    </row>
    <row r="1621" spans="1:9" x14ac:dyDescent="0.2">
      <c r="A1621" s="14" t="s">
        <v>441</v>
      </c>
      <c r="B1621" s="14" t="s">
        <v>461</v>
      </c>
      <c r="C1621" s="14" t="s">
        <v>184</v>
      </c>
      <c r="D1621" s="14">
        <v>6</v>
      </c>
      <c r="E1621" s="14">
        <v>15</v>
      </c>
      <c r="F1621" s="1">
        <v>22382.467000000001</v>
      </c>
      <c r="I1621" s="14" t="s">
        <v>463</v>
      </c>
    </row>
    <row r="1622" spans="1:9" x14ac:dyDescent="0.2">
      <c r="A1622" s="14" t="s">
        <v>441</v>
      </c>
      <c r="B1622" s="14" t="s">
        <v>461</v>
      </c>
      <c r="C1622" s="14" t="s">
        <v>185</v>
      </c>
      <c r="D1622" s="14">
        <v>6</v>
      </c>
      <c r="E1622" s="14">
        <v>16</v>
      </c>
      <c r="F1622" s="1">
        <v>19605.252</v>
      </c>
      <c r="I1622" s="14" t="s">
        <v>463</v>
      </c>
    </row>
    <row r="1623" spans="1:9" x14ac:dyDescent="0.2">
      <c r="A1623" s="14" t="s">
        <v>441</v>
      </c>
      <c r="B1623" s="14" t="s">
        <v>461</v>
      </c>
      <c r="C1623" s="14" t="s">
        <v>186</v>
      </c>
      <c r="D1623" s="14">
        <v>6</v>
      </c>
      <c r="E1623" s="14">
        <v>17</v>
      </c>
      <c r="F1623" s="1">
        <v>22189.473000000002</v>
      </c>
      <c r="I1623" s="14" t="s">
        <v>463</v>
      </c>
    </row>
    <row r="1624" spans="1:9" x14ac:dyDescent="0.2">
      <c r="A1624" s="14" t="s">
        <v>441</v>
      </c>
      <c r="B1624" s="14" t="s">
        <v>461</v>
      </c>
      <c r="C1624" s="14" t="s">
        <v>187</v>
      </c>
      <c r="D1624" s="14">
        <v>6</v>
      </c>
      <c r="E1624" s="14">
        <v>18</v>
      </c>
      <c r="F1624" s="1">
        <v>20556.096000000001</v>
      </c>
      <c r="I1624" s="14" t="s">
        <v>463</v>
      </c>
    </row>
    <row r="1625" spans="1:9" x14ac:dyDescent="0.2">
      <c r="A1625" s="14" t="s">
        <v>441</v>
      </c>
      <c r="B1625" s="14" t="s">
        <v>461</v>
      </c>
      <c r="C1625" s="14" t="s">
        <v>188</v>
      </c>
      <c r="D1625" s="14">
        <v>6</v>
      </c>
      <c r="E1625" s="14">
        <v>19</v>
      </c>
      <c r="F1625" s="1">
        <v>19934.752</v>
      </c>
      <c r="I1625" s="14" t="s">
        <v>463</v>
      </c>
    </row>
    <row r="1626" spans="1:9" x14ac:dyDescent="0.2">
      <c r="A1626" s="14" t="s">
        <v>441</v>
      </c>
      <c r="B1626" s="14" t="s">
        <v>461</v>
      </c>
      <c r="C1626" s="14" t="s">
        <v>189</v>
      </c>
      <c r="D1626" s="14">
        <v>6</v>
      </c>
      <c r="E1626" s="14">
        <v>20</v>
      </c>
      <c r="F1626" s="1">
        <v>19807.657999999999</v>
      </c>
      <c r="I1626" s="14" t="s">
        <v>463</v>
      </c>
    </row>
    <row r="1627" spans="1:9" x14ac:dyDescent="0.2">
      <c r="A1627" s="14" t="s">
        <v>441</v>
      </c>
      <c r="B1627" s="14" t="s">
        <v>461</v>
      </c>
      <c r="C1627" s="14" t="s">
        <v>190</v>
      </c>
      <c r="D1627" s="14">
        <v>6</v>
      </c>
      <c r="E1627" s="14">
        <v>21</v>
      </c>
      <c r="F1627" s="1">
        <v>21321.006000000001</v>
      </c>
      <c r="I1627" s="14" t="s">
        <v>463</v>
      </c>
    </row>
    <row r="1628" spans="1:9" x14ac:dyDescent="0.2">
      <c r="A1628" s="14" t="s">
        <v>441</v>
      </c>
      <c r="B1628" s="14" t="s">
        <v>461</v>
      </c>
      <c r="C1628" s="14" t="s">
        <v>191</v>
      </c>
      <c r="D1628" s="14">
        <v>6</v>
      </c>
      <c r="E1628" s="14">
        <v>22</v>
      </c>
      <c r="F1628" s="1">
        <v>19772.355</v>
      </c>
      <c r="I1628" s="14" t="s">
        <v>463</v>
      </c>
    </row>
    <row r="1629" spans="1:9" x14ac:dyDescent="0.2">
      <c r="A1629" s="14" t="s">
        <v>441</v>
      </c>
      <c r="B1629" s="14" t="s">
        <v>461</v>
      </c>
      <c r="C1629" s="14" t="s">
        <v>192</v>
      </c>
      <c r="D1629" s="14">
        <v>6</v>
      </c>
      <c r="E1629" s="14">
        <v>23</v>
      </c>
      <c r="F1629" s="1">
        <v>19252.217000000001</v>
      </c>
      <c r="I1629" s="14" t="s">
        <v>463</v>
      </c>
    </row>
    <row r="1630" spans="1:9" x14ac:dyDescent="0.2">
      <c r="A1630" s="14" t="s">
        <v>441</v>
      </c>
      <c r="B1630" s="14" t="s">
        <v>461</v>
      </c>
      <c r="C1630" s="14" t="s">
        <v>73</v>
      </c>
      <c r="D1630" s="14">
        <v>1</v>
      </c>
      <c r="E1630" s="14">
        <v>24</v>
      </c>
      <c r="F1630" s="1">
        <v>58.838999999999999</v>
      </c>
      <c r="I1630" s="14" t="s">
        <v>445</v>
      </c>
    </row>
    <row r="1631" spans="1:9" x14ac:dyDescent="0.2">
      <c r="A1631" s="14" t="s">
        <v>441</v>
      </c>
      <c r="B1631" s="14" t="s">
        <v>461</v>
      </c>
      <c r="C1631" s="14" t="s">
        <v>97</v>
      </c>
      <c r="D1631" s="14">
        <v>2</v>
      </c>
      <c r="E1631" s="14">
        <v>24</v>
      </c>
      <c r="F1631" s="1">
        <v>51.779000000000003</v>
      </c>
      <c r="I1631" s="14" t="s">
        <v>445</v>
      </c>
    </row>
    <row r="1632" spans="1:9" x14ac:dyDescent="0.2">
      <c r="A1632" s="14" t="s">
        <v>441</v>
      </c>
      <c r="B1632" s="14" t="s">
        <v>461</v>
      </c>
      <c r="C1632" s="14" t="s">
        <v>169</v>
      </c>
      <c r="D1632" s="14">
        <v>5</v>
      </c>
      <c r="E1632" s="14">
        <v>24</v>
      </c>
      <c r="F1632" s="1">
        <v>47.070999999999998</v>
      </c>
      <c r="I1632" s="14" t="s">
        <v>445</v>
      </c>
    </row>
    <row r="1633" spans="1:9" x14ac:dyDescent="0.2">
      <c r="A1633" s="14" t="s">
        <v>441</v>
      </c>
      <c r="B1633" s="14" t="s">
        <v>461</v>
      </c>
      <c r="C1633" s="14" t="s">
        <v>193</v>
      </c>
      <c r="D1633" s="14">
        <v>6</v>
      </c>
      <c r="E1633" s="14">
        <v>24</v>
      </c>
      <c r="F1633" s="1">
        <v>25.888999999999999</v>
      </c>
      <c r="I1633" s="14" t="s">
        <v>445</v>
      </c>
    </row>
    <row r="1634" spans="1:9" x14ac:dyDescent="0.2">
      <c r="A1634" s="14" t="s">
        <v>438</v>
      </c>
      <c r="B1634" s="14" t="s">
        <v>461</v>
      </c>
      <c r="C1634" s="14" t="s">
        <v>73</v>
      </c>
      <c r="D1634" s="14">
        <v>1</v>
      </c>
      <c r="E1634" s="14">
        <v>24</v>
      </c>
      <c r="F1634" s="1">
        <v>58.838999999999999</v>
      </c>
      <c r="I1634" s="14" t="s">
        <v>445</v>
      </c>
    </row>
    <row r="1635" spans="1:9" x14ac:dyDescent="0.2">
      <c r="A1635" s="14" t="s">
        <v>438</v>
      </c>
      <c r="B1635" s="14" t="s">
        <v>461</v>
      </c>
      <c r="C1635" s="14" t="s">
        <v>97</v>
      </c>
      <c r="D1635" s="14">
        <v>2</v>
      </c>
      <c r="E1635" s="14">
        <v>24</v>
      </c>
      <c r="F1635" s="1">
        <v>51.779000000000003</v>
      </c>
      <c r="I1635" s="14" t="s">
        <v>445</v>
      </c>
    </row>
    <row r="1636" spans="1:9" x14ac:dyDescent="0.2">
      <c r="A1636" s="14" t="s">
        <v>438</v>
      </c>
      <c r="B1636" s="14" t="s">
        <v>461</v>
      </c>
      <c r="C1636" s="14" t="s">
        <v>169</v>
      </c>
      <c r="D1636" s="14">
        <v>5</v>
      </c>
      <c r="E1636" s="14">
        <v>24</v>
      </c>
      <c r="F1636" s="1">
        <v>47.070999999999998</v>
      </c>
      <c r="I1636" s="14" t="s">
        <v>445</v>
      </c>
    </row>
    <row r="1637" spans="1:9" x14ac:dyDescent="0.2">
      <c r="A1637" s="14" t="s">
        <v>438</v>
      </c>
      <c r="B1637" s="14" t="s">
        <v>461</v>
      </c>
      <c r="C1637" s="14" t="s">
        <v>193</v>
      </c>
      <c r="D1637" s="14">
        <v>6</v>
      </c>
      <c r="E1637" s="14">
        <v>24</v>
      </c>
      <c r="F1637" s="1">
        <v>25.888999999999999</v>
      </c>
      <c r="I1637" s="14" t="s">
        <v>445</v>
      </c>
    </row>
    <row r="1638" spans="1:9" x14ac:dyDescent="0.2">
      <c r="A1638" s="14" t="s">
        <v>17</v>
      </c>
      <c r="B1638" s="14" t="s">
        <v>461</v>
      </c>
      <c r="C1638" s="14" t="s">
        <v>73</v>
      </c>
      <c r="D1638" s="14">
        <v>1</v>
      </c>
      <c r="E1638" s="14">
        <v>24</v>
      </c>
      <c r="F1638" s="1">
        <v>58.838999999999999</v>
      </c>
      <c r="I1638" s="14" t="s">
        <v>445</v>
      </c>
    </row>
    <row r="1639" spans="1:9" x14ac:dyDescent="0.2">
      <c r="A1639" s="14" t="s">
        <v>17</v>
      </c>
      <c r="B1639" s="14" t="s">
        <v>461</v>
      </c>
      <c r="C1639" s="14" t="s">
        <v>97</v>
      </c>
      <c r="D1639" s="14">
        <v>2</v>
      </c>
      <c r="E1639" s="14">
        <v>24</v>
      </c>
      <c r="F1639" s="1">
        <v>51.779000000000003</v>
      </c>
      <c r="I1639" s="14" t="s">
        <v>445</v>
      </c>
    </row>
    <row r="1640" spans="1:9" x14ac:dyDescent="0.2">
      <c r="A1640" s="14" t="s">
        <v>17</v>
      </c>
      <c r="B1640" s="14" t="s">
        <v>461</v>
      </c>
      <c r="C1640" s="14" t="s">
        <v>169</v>
      </c>
      <c r="D1640" s="14">
        <v>5</v>
      </c>
      <c r="E1640" s="14">
        <v>24</v>
      </c>
      <c r="F1640" s="1">
        <v>47.070999999999998</v>
      </c>
      <c r="I1640" s="14" t="s">
        <v>445</v>
      </c>
    </row>
    <row r="1641" spans="1:9" x14ac:dyDescent="0.2">
      <c r="A1641" s="14" t="s">
        <v>17</v>
      </c>
      <c r="B1641" s="14" t="s">
        <v>461</v>
      </c>
      <c r="C1641" s="14" t="s">
        <v>193</v>
      </c>
      <c r="D1641" s="14">
        <v>6</v>
      </c>
      <c r="E1641" s="14">
        <v>24</v>
      </c>
      <c r="F1641" s="1">
        <v>25.888999999999999</v>
      </c>
      <c r="I1641" s="14" t="s">
        <v>445</v>
      </c>
    </row>
    <row r="1642" spans="1:9" x14ac:dyDescent="0.2">
      <c r="A1642" s="14" t="s">
        <v>438</v>
      </c>
      <c r="B1642" s="14" t="s">
        <v>461</v>
      </c>
      <c r="C1642" s="14" t="s">
        <v>293</v>
      </c>
      <c r="F1642" s="1">
        <v>9873.2330000000002</v>
      </c>
      <c r="G1642" s="1"/>
      <c r="I1642" s="14" t="s">
        <v>463</v>
      </c>
    </row>
    <row r="1643" spans="1:9" x14ac:dyDescent="0.2">
      <c r="A1643" s="14" t="s">
        <v>438</v>
      </c>
      <c r="B1643" s="14" t="s">
        <v>461</v>
      </c>
      <c r="C1643" s="14" t="s">
        <v>294</v>
      </c>
      <c r="F1643" s="1">
        <v>9736.7260000000006</v>
      </c>
      <c r="G1643" s="1"/>
      <c r="I1643" s="14" t="s">
        <v>463</v>
      </c>
    </row>
    <row r="1644" spans="1:9" x14ac:dyDescent="0.2">
      <c r="A1644" s="14" t="s">
        <v>438</v>
      </c>
      <c r="B1644" s="14" t="s">
        <v>461</v>
      </c>
      <c r="C1644" s="14" t="s">
        <v>295</v>
      </c>
      <c r="F1644" s="1">
        <v>10292.169</v>
      </c>
      <c r="G1644" s="1"/>
      <c r="I1644" s="14" t="s">
        <v>463</v>
      </c>
    </row>
    <row r="1645" spans="1:9" x14ac:dyDescent="0.2">
      <c r="A1645" s="14" t="s">
        <v>438</v>
      </c>
      <c r="B1645" s="14" t="s">
        <v>461</v>
      </c>
      <c r="C1645" s="14" t="s">
        <v>296</v>
      </c>
      <c r="F1645" s="1">
        <v>10614.608</v>
      </c>
      <c r="G1645" s="1"/>
      <c r="I1645" s="14" t="s">
        <v>463</v>
      </c>
    </row>
    <row r="1646" spans="1:9" x14ac:dyDescent="0.2">
      <c r="A1646" s="14" t="s">
        <v>438</v>
      </c>
      <c r="B1646" s="14" t="s">
        <v>461</v>
      </c>
      <c r="C1646" s="14" t="s">
        <v>297</v>
      </c>
      <c r="F1646" s="1">
        <v>9065.9580000000005</v>
      </c>
      <c r="G1646" s="1"/>
      <c r="I1646" s="14" t="s">
        <v>463</v>
      </c>
    </row>
    <row r="1647" spans="1:9" x14ac:dyDescent="0.2">
      <c r="A1647" s="14" t="s">
        <v>438</v>
      </c>
      <c r="B1647" s="14" t="s">
        <v>461</v>
      </c>
      <c r="C1647" s="14" t="s">
        <v>298</v>
      </c>
      <c r="F1647" s="1">
        <v>9828.5159999999996</v>
      </c>
      <c r="G1647" s="1"/>
      <c r="I1647" s="14" t="s">
        <v>463</v>
      </c>
    </row>
    <row r="1648" spans="1:9" x14ac:dyDescent="0.2">
      <c r="A1648" s="14" t="s">
        <v>438</v>
      </c>
      <c r="B1648" s="14" t="s">
        <v>461</v>
      </c>
      <c r="C1648" s="14" t="s">
        <v>299</v>
      </c>
      <c r="F1648" s="1">
        <v>8543.4650000000001</v>
      </c>
      <c r="G1648" s="1"/>
      <c r="I1648" s="14" t="s">
        <v>463</v>
      </c>
    </row>
    <row r="1649" spans="1:9" x14ac:dyDescent="0.2">
      <c r="A1649" s="14" t="s">
        <v>438</v>
      </c>
      <c r="B1649" s="14" t="s">
        <v>461</v>
      </c>
      <c r="C1649" s="14" t="s">
        <v>300</v>
      </c>
      <c r="F1649" s="1">
        <v>9127.15</v>
      </c>
      <c r="G1649" s="1"/>
      <c r="I1649" s="14" t="s">
        <v>463</v>
      </c>
    </row>
    <row r="1650" spans="1:9" x14ac:dyDescent="0.2">
      <c r="A1650" s="14" t="s">
        <v>438</v>
      </c>
      <c r="B1650" s="14" t="s">
        <v>461</v>
      </c>
      <c r="C1650" s="14" t="s">
        <v>301</v>
      </c>
      <c r="F1650" s="1">
        <v>15027.555</v>
      </c>
      <c r="G1650" s="1"/>
      <c r="I1650" s="14" t="s">
        <v>463</v>
      </c>
    </row>
    <row r="1651" spans="1:9" x14ac:dyDescent="0.2">
      <c r="A1651" s="14" t="s">
        <v>438</v>
      </c>
      <c r="B1651" s="14" t="s">
        <v>461</v>
      </c>
      <c r="C1651" s="14" t="s">
        <v>302</v>
      </c>
      <c r="F1651" s="1">
        <v>12160.904</v>
      </c>
      <c r="G1651" s="1"/>
      <c r="I1651" s="14" t="s">
        <v>463</v>
      </c>
    </row>
    <row r="1652" spans="1:9" x14ac:dyDescent="0.2">
      <c r="A1652" s="14" t="s">
        <v>438</v>
      </c>
      <c r="B1652" s="14" t="s">
        <v>461</v>
      </c>
      <c r="C1652" s="14" t="s">
        <v>303</v>
      </c>
      <c r="F1652" s="1">
        <v>13540.098</v>
      </c>
      <c r="G1652" s="1"/>
      <c r="I1652" s="14" t="s">
        <v>463</v>
      </c>
    </row>
    <row r="1653" spans="1:9" x14ac:dyDescent="0.2">
      <c r="A1653" s="14" t="s">
        <v>438</v>
      </c>
      <c r="B1653" s="14" t="s">
        <v>461</v>
      </c>
      <c r="C1653" s="14" t="s">
        <v>304</v>
      </c>
      <c r="F1653" s="1">
        <v>10779.358</v>
      </c>
      <c r="G1653" s="1"/>
      <c r="I1653" s="14" t="s">
        <v>463</v>
      </c>
    </row>
    <row r="1654" spans="1:9" x14ac:dyDescent="0.2">
      <c r="A1654" s="14" t="s">
        <v>438</v>
      </c>
      <c r="B1654" s="14" t="s">
        <v>461</v>
      </c>
      <c r="C1654" s="14" t="s">
        <v>305</v>
      </c>
      <c r="F1654" s="1">
        <v>12817.550999999999</v>
      </c>
      <c r="G1654" s="1"/>
      <c r="I1654" s="14" t="s">
        <v>463</v>
      </c>
    </row>
    <row r="1655" spans="1:9" x14ac:dyDescent="0.2">
      <c r="A1655" s="14" t="s">
        <v>438</v>
      </c>
      <c r="B1655" s="14" t="s">
        <v>461</v>
      </c>
      <c r="C1655" s="14" t="s">
        <v>306</v>
      </c>
      <c r="F1655" s="1">
        <v>10821.723</v>
      </c>
      <c r="G1655" s="1"/>
      <c r="I1655" s="14" t="s">
        <v>463</v>
      </c>
    </row>
    <row r="1656" spans="1:9" x14ac:dyDescent="0.2">
      <c r="A1656" s="14" t="s">
        <v>438</v>
      </c>
      <c r="B1656" s="14" t="s">
        <v>461</v>
      </c>
      <c r="C1656" s="14" t="s">
        <v>307</v>
      </c>
      <c r="F1656" s="1">
        <v>12982.300999999999</v>
      </c>
      <c r="G1656" s="1"/>
      <c r="I1656" s="14" t="s">
        <v>463</v>
      </c>
    </row>
    <row r="1657" spans="1:9" x14ac:dyDescent="0.2">
      <c r="A1657" s="14" t="s">
        <v>438</v>
      </c>
      <c r="B1657" s="14" t="s">
        <v>461</v>
      </c>
      <c r="C1657" s="14" t="s">
        <v>308</v>
      </c>
      <c r="F1657" s="1">
        <v>9200.1110000000008</v>
      </c>
      <c r="G1657" s="1"/>
      <c r="I1657" s="14" t="s">
        <v>463</v>
      </c>
    </row>
    <row r="1658" spans="1:9" x14ac:dyDescent="0.2">
      <c r="A1658" s="14" t="s">
        <v>438</v>
      </c>
      <c r="B1658" s="14" t="s">
        <v>461</v>
      </c>
      <c r="C1658" s="14" t="s">
        <v>309</v>
      </c>
      <c r="F1658" s="1">
        <v>11271.254999999999</v>
      </c>
      <c r="G1658" s="1"/>
      <c r="I1658" s="14" t="s">
        <v>463</v>
      </c>
    </row>
    <row r="1659" spans="1:9" x14ac:dyDescent="0.2">
      <c r="A1659" s="14" t="s">
        <v>438</v>
      </c>
      <c r="B1659" s="14" t="s">
        <v>461</v>
      </c>
      <c r="C1659" s="14" t="s">
        <v>310</v>
      </c>
      <c r="F1659" s="1">
        <v>10021.508</v>
      </c>
      <c r="G1659" s="1"/>
      <c r="I1659" s="14" t="s">
        <v>463</v>
      </c>
    </row>
    <row r="1660" spans="1:9" x14ac:dyDescent="0.2">
      <c r="A1660" s="14" t="s">
        <v>438</v>
      </c>
      <c r="B1660" s="14" t="s">
        <v>461</v>
      </c>
      <c r="C1660" s="14" t="s">
        <v>311</v>
      </c>
      <c r="F1660" s="1">
        <v>8110.4080000000004</v>
      </c>
      <c r="G1660" s="1"/>
      <c r="I1660" s="14" t="s">
        <v>463</v>
      </c>
    </row>
    <row r="1661" spans="1:9" x14ac:dyDescent="0.2">
      <c r="A1661" s="14" t="s">
        <v>438</v>
      </c>
      <c r="B1661" s="14" t="s">
        <v>461</v>
      </c>
      <c r="C1661" s="14" t="s">
        <v>312</v>
      </c>
      <c r="F1661" s="1">
        <v>10633.437</v>
      </c>
      <c r="G1661" s="1"/>
      <c r="I1661" s="14" t="s">
        <v>463</v>
      </c>
    </row>
    <row r="1662" spans="1:9" x14ac:dyDescent="0.2">
      <c r="A1662" s="14" t="s">
        <v>438</v>
      </c>
      <c r="B1662" s="14" t="s">
        <v>461</v>
      </c>
      <c r="C1662" s="14" t="s">
        <v>313</v>
      </c>
      <c r="F1662" s="1">
        <v>9077.7260000000006</v>
      </c>
      <c r="G1662" s="1"/>
      <c r="I1662" s="14" t="s">
        <v>463</v>
      </c>
    </row>
    <row r="1663" spans="1:9" x14ac:dyDescent="0.2">
      <c r="A1663" s="14" t="s">
        <v>438</v>
      </c>
      <c r="B1663" s="14" t="s">
        <v>461</v>
      </c>
      <c r="C1663" s="14" t="s">
        <v>314</v>
      </c>
      <c r="F1663" s="1">
        <v>12349.19</v>
      </c>
      <c r="G1663" s="1"/>
      <c r="I1663" s="14" t="s">
        <v>463</v>
      </c>
    </row>
    <row r="1664" spans="1:9" x14ac:dyDescent="0.2">
      <c r="A1664" s="14" t="s">
        <v>438</v>
      </c>
      <c r="B1664" s="14" t="s">
        <v>461</v>
      </c>
      <c r="C1664" s="14" t="s">
        <v>315</v>
      </c>
      <c r="F1664" s="1">
        <v>9546.0869999999995</v>
      </c>
      <c r="G1664" s="1"/>
      <c r="I1664" s="14" t="s">
        <v>463</v>
      </c>
    </row>
    <row r="1665" spans="1:9" x14ac:dyDescent="0.2">
      <c r="A1665" s="14" t="s">
        <v>438</v>
      </c>
      <c r="B1665" s="14" t="s">
        <v>461</v>
      </c>
      <c r="C1665" s="14" t="s">
        <v>316</v>
      </c>
      <c r="F1665" s="1">
        <v>8049.2150000000001</v>
      </c>
      <c r="G1665" s="1"/>
      <c r="I1665" s="14" t="s">
        <v>463</v>
      </c>
    </row>
    <row r="1666" spans="1:9" x14ac:dyDescent="0.2">
      <c r="A1666" s="14" t="s">
        <v>438</v>
      </c>
      <c r="B1666" s="14" t="s">
        <v>461</v>
      </c>
      <c r="C1666" s="14" t="s">
        <v>317</v>
      </c>
      <c r="F1666" s="1">
        <v>11341.861000000001</v>
      </c>
      <c r="I1666" s="14" t="s">
        <v>463</v>
      </c>
    </row>
    <row r="1667" spans="1:9" x14ac:dyDescent="0.2">
      <c r="A1667" s="14" t="s">
        <v>438</v>
      </c>
      <c r="B1667" s="14" t="s">
        <v>461</v>
      </c>
      <c r="C1667" s="14" t="s">
        <v>318</v>
      </c>
      <c r="F1667" s="1">
        <v>8769.4079999999994</v>
      </c>
      <c r="I1667" s="14" t="s">
        <v>463</v>
      </c>
    </row>
    <row r="1668" spans="1:9" x14ac:dyDescent="0.2">
      <c r="A1668" s="14" t="s">
        <v>438</v>
      </c>
      <c r="B1668" s="14" t="s">
        <v>461</v>
      </c>
      <c r="C1668" s="14" t="s">
        <v>319</v>
      </c>
      <c r="F1668" s="1">
        <v>10388.665000000001</v>
      </c>
      <c r="I1668" s="14" t="s">
        <v>463</v>
      </c>
    </row>
    <row r="1669" spans="1:9" x14ac:dyDescent="0.2">
      <c r="A1669" s="14" t="s">
        <v>438</v>
      </c>
      <c r="B1669" s="14" t="s">
        <v>461</v>
      </c>
      <c r="C1669" s="14" t="s">
        <v>320</v>
      </c>
      <c r="F1669" s="1">
        <v>10859.38</v>
      </c>
      <c r="I1669" s="14" t="s">
        <v>463</v>
      </c>
    </row>
    <row r="1670" spans="1:9" x14ac:dyDescent="0.2">
      <c r="A1670" s="14" t="s">
        <v>438</v>
      </c>
      <c r="B1670" s="14" t="s">
        <v>461</v>
      </c>
      <c r="C1670" s="14" t="s">
        <v>321</v>
      </c>
      <c r="F1670" s="1">
        <v>10972.351000000001</v>
      </c>
      <c r="I1670" s="14" t="s">
        <v>463</v>
      </c>
    </row>
    <row r="1671" spans="1:9" x14ac:dyDescent="0.2">
      <c r="A1671" s="14" t="s">
        <v>438</v>
      </c>
      <c r="B1671" s="14" t="s">
        <v>461</v>
      </c>
      <c r="C1671" s="14" t="s">
        <v>322</v>
      </c>
      <c r="F1671" s="1">
        <v>9666.1190000000006</v>
      </c>
      <c r="I1671" s="14" t="s">
        <v>463</v>
      </c>
    </row>
    <row r="1672" spans="1:9" x14ac:dyDescent="0.2">
      <c r="A1672" s="14" t="s">
        <v>438</v>
      </c>
      <c r="B1672" s="14" t="s">
        <v>461</v>
      </c>
      <c r="C1672" s="14" t="s">
        <v>323</v>
      </c>
      <c r="F1672" s="1">
        <v>10588.718999999999</v>
      </c>
      <c r="I1672" s="14" t="s">
        <v>463</v>
      </c>
    </row>
    <row r="1673" spans="1:9" x14ac:dyDescent="0.2">
      <c r="A1673" s="14" t="s">
        <v>438</v>
      </c>
      <c r="B1673" s="14" t="s">
        <v>461</v>
      </c>
      <c r="C1673" s="14" t="s">
        <v>324</v>
      </c>
      <c r="F1673" s="1">
        <v>12831.673000000001</v>
      </c>
      <c r="I1673" s="14" t="s">
        <v>463</v>
      </c>
    </row>
    <row r="1674" spans="1:9" x14ac:dyDescent="0.2">
      <c r="A1674" s="14" t="s">
        <v>438</v>
      </c>
      <c r="B1674" s="14" t="s">
        <v>461</v>
      </c>
      <c r="C1674" s="14" t="s">
        <v>325</v>
      </c>
      <c r="F1674" s="1">
        <v>13857.83</v>
      </c>
      <c r="I1674" s="14" t="s">
        <v>463</v>
      </c>
    </row>
    <row r="1675" spans="1:9" x14ac:dyDescent="0.2">
      <c r="A1675" s="14" t="s">
        <v>438</v>
      </c>
      <c r="B1675" s="14" t="s">
        <v>461</v>
      </c>
      <c r="C1675" s="14" t="s">
        <v>326</v>
      </c>
      <c r="F1675" s="1">
        <v>12749.298000000001</v>
      </c>
      <c r="I1675" s="14" t="s">
        <v>463</v>
      </c>
    </row>
    <row r="1676" spans="1:9" x14ac:dyDescent="0.2">
      <c r="A1676" s="14" t="s">
        <v>438</v>
      </c>
      <c r="B1676" s="14" t="s">
        <v>461</v>
      </c>
      <c r="C1676" s="14" t="s">
        <v>327</v>
      </c>
      <c r="F1676" s="1">
        <v>13973.155000000001</v>
      </c>
      <c r="I1676" s="14" t="s">
        <v>463</v>
      </c>
    </row>
    <row r="1677" spans="1:9" x14ac:dyDescent="0.2">
      <c r="A1677" s="14" t="s">
        <v>438</v>
      </c>
      <c r="B1677" s="14" t="s">
        <v>461</v>
      </c>
      <c r="C1677" s="14" t="s">
        <v>328</v>
      </c>
      <c r="F1677" s="1">
        <v>9950.9009999999998</v>
      </c>
      <c r="I1677" s="14" t="s">
        <v>463</v>
      </c>
    </row>
    <row r="1678" spans="1:9" x14ac:dyDescent="0.2">
      <c r="A1678" s="14" t="s">
        <v>438</v>
      </c>
      <c r="B1678" s="14" t="s">
        <v>461</v>
      </c>
      <c r="C1678" s="14" t="s">
        <v>329</v>
      </c>
      <c r="F1678" s="1">
        <v>12408.029</v>
      </c>
      <c r="I1678" s="14" t="s">
        <v>463</v>
      </c>
    </row>
    <row r="1679" spans="1:9" x14ac:dyDescent="0.2">
      <c r="A1679" s="14" t="s">
        <v>438</v>
      </c>
      <c r="B1679" s="14" t="s">
        <v>461</v>
      </c>
      <c r="C1679" s="14" t="s">
        <v>330</v>
      </c>
      <c r="F1679" s="1">
        <v>15357.055</v>
      </c>
      <c r="I1679" s="14" t="s">
        <v>463</v>
      </c>
    </row>
    <row r="1680" spans="1:9" x14ac:dyDescent="0.2">
      <c r="A1680" s="14" t="s">
        <v>438</v>
      </c>
      <c r="B1680" s="14" t="s">
        <v>461</v>
      </c>
      <c r="C1680" s="14" t="s">
        <v>331</v>
      </c>
      <c r="F1680" s="1">
        <v>13189.415999999999</v>
      </c>
      <c r="I1680" s="14" t="s">
        <v>463</v>
      </c>
    </row>
    <row r="1681" spans="1:9" x14ac:dyDescent="0.2">
      <c r="A1681" s="14" t="s">
        <v>438</v>
      </c>
      <c r="B1681" s="14" t="s">
        <v>461</v>
      </c>
      <c r="C1681" s="14" t="s">
        <v>332</v>
      </c>
      <c r="F1681" s="1">
        <v>12226.805</v>
      </c>
      <c r="I1681" s="14" t="s">
        <v>463</v>
      </c>
    </row>
    <row r="1682" spans="1:9" x14ac:dyDescent="0.2">
      <c r="A1682" s="14" t="s">
        <v>438</v>
      </c>
      <c r="B1682" s="14" t="s">
        <v>461</v>
      </c>
      <c r="C1682" s="14" t="s">
        <v>333</v>
      </c>
      <c r="F1682" s="1">
        <v>12156.197</v>
      </c>
      <c r="I1682" s="14" t="s">
        <v>463</v>
      </c>
    </row>
    <row r="1683" spans="1:9" x14ac:dyDescent="0.2">
      <c r="A1683" s="14" t="s">
        <v>438</v>
      </c>
      <c r="B1683" s="14" t="s">
        <v>461</v>
      </c>
      <c r="C1683" s="14" t="s">
        <v>334</v>
      </c>
      <c r="F1683" s="1">
        <v>10809.955</v>
      </c>
      <c r="I1683" s="14" t="s">
        <v>463</v>
      </c>
    </row>
    <row r="1684" spans="1:9" x14ac:dyDescent="0.2">
      <c r="A1684" s="14" t="s">
        <v>438</v>
      </c>
      <c r="B1684" s="14" t="s">
        <v>461</v>
      </c>
      <c r="C1684" s="14" t="s">
        <v>335</v>
      </c>
      <c r="F1684" s="1">
        <v>11278.315000000001</v>
      </c>
      <c r="I1684" s="14" t="s">
        <v>463</v>
      </c>
    </row>
    <row r="1685" spans="1:9" x14ac:dyDescent="0.2">
      <c r="A1685" s="14" t="s">
        <v>438</v>
      </c>
      <c r="B1685" s="14" t="s">
        <v>461</v>
      </c>
      <c r="C1685" s="14" t="s">
        <v>336</v>
      </c>
      <c r="F1685" s="1">
        <v>8988.2900000000009</v>
      </c>
      <c r="I1685" s="14" t="s">
        <v>463</v>
      </c>
    </row>
    <row r="1686" spans="1:9" x14ac:dyDescent="0.2">
      <c r="A1686" s="14" t="s">
        <v>438</v>
      </c>
      <c r="B1686" s="14" t="s">
        <v>461</v>
      </c>
      <c r="C1686" s="14" t="s">
        <v>337</v>
      </c>
      <c r="F1686" s="1">
        <v>12466.869000000001</v>
      </c>
      <c r="I1686" s="14" t="s">
        <v>463</v>
      </c>
    </row>
    <row r="1687" spans="1:9" x14ac:dyDescent="0.2">
      <c r="A1687" s="14" t="s">
        <v>438</v>
      </c>
      <c r="B1687" s="14" t="s">
        <v>461</v>
      </c>
      <c r="C1687" s="14" t="s">
        <v>338</v>
      </c>
      <c r="F1687" s="1">
        <v>9776.7360000000008</v>
      </c>
      <c r="I1687" s="14" t="s">
        <v>463</v>
      </c>
    </row>
    <row r="1688" spans="1:9" x14ac:dyDescent="0.2">
      <c r="A1688" s="14" t="s">
        <v>438</v>
      </c>
      <c r="B1688" s="14" t="s">
        <v>461</v>
      </c>
      <c r="C1688" s="14" t="s">
        <v>339</v>
      </c>
      <c r="F1688" s="1">
        <v>10774.651</v>
      </c>
      <c r="I1688" s="14" t="s">
        <v>463</v>
      </c>
    </row>
    <row r="1689" spans="1:9" x14ac:dyDescent="0.2">
      <c r="A1689" s="14" t="s">
        <v>438</v>
      </c>
      <c r="B1689" s="14" t="s">
        <v>461</v>
      </c>
      <c r="C1689" s="14" t="s">
        <v>340</v>
      </c>
      <c r="F1689" s="1">
        <v>11158.282999999999</v>
      </c>
      <c r="I1689" s="14" t="s">
        <v>463</v>
      </c>
    </row>
    <row r="1690" spans="1:9" x14ac:dyDescent="0.2">
      <c r="A1690" s="14" t="s">
        <v>17</v>
      </c>
      <c r="B1690" s="14" t="s">
        <v>461</v>
      </c>
      <c r="C1690" s="14" t="s">
        <v>389</v>
      </c>
      <c r="F1690" s="1">
        <v>13005.837</v>
      </c>
      <c r="I1690" s="14" t="s">
        <v>463</v>
      </c>
    </row>
    <row r="1691" spans="1:9" x14ac:dyDescent="0.2">
      <c r="A1691" s="14" t="s">
        <v>17</v>
      </c>
      <c r="B1691" s="14" t="s">
        <v>461</v>
      </c>
      <c r="C1691" s="35" t="s">
        <v>390</v>
      </c>
      <c r="F1691" s="1">
        <v>15608.887000000001</v>
      </c>
      <c r="I1691" s="14" t="s">
        <v>463</v>
      </c>
    </row>
    <row r="1692" spans="1:9" x14ac:dyDescent="0.2">
      <c r="A1692" s="14" t="s">
        <v>17</v>
      </c>
      <c r="B1692" s="14" t="s">
        <v>461</v>
      </c>
      <c r="C1692" s="35" t="s">
        <v>391</v>
      </c>
      <c r="F1692" s="1">
        <v>15451.198</v>
      </c>
      <c r="I1692" s="14" t="s">
        <v>463</v>
      </c>
    </row>
    <row r="1693" spans="1:9" x14ac:dyDescent="0.2">
      <c r="A1693" s="14" t="s">
        <v>17</v>
      </c>
      <c r="B1693" s="14" t="s">
        <v>461</v>
      </c>
      <c r="C1693" s="35" t="s">
        <v>392</v>
      </c>
      <c r="F1693" s="1">
        <v>12906.986999999999</v>
      </c>
      <c r="I1693" s="14" t="s">
        <v>463</v>
      </c>
    </row>
    <row r="1694" spans="1:9" x14ac:dyDescent="0.2">
      <c r="A1694" s="14" t="s">
        <v>17</v>
      </c>
      <c r="B1694" s="14" t="s">
        <v>461</v>
      </c>
      <c r="C1694" s="35" t="s">
        <v>393</v>
      </c>
      <c r="F1694" s="1">
        <v>14599.205</v>
      </c>
      <c r="I1694" s="14" t="s">
        <v>463</v>
      </c>
    </row>
    <row r="1695" spans="1:9" x14ac:dyDescent="0.2">
      <c r="A1695" s="14" t="s">
        <v>17</v>
      </c>
      <c r="B1695" s="14" t="s">
        <v>461</v>
      </c>
      <c r="C1695" s="35" t="s">
        <v>394</v>
      </c>
      <c r="F1695" s="1">
        <v>11061.787</v>
      </c>
      <c r="I1695" s="14" t="s">
        <v>463</v>
      </c>
    </row>
    <row r="1696" spans="1:9" x14ac:dyDescent="0.2">
      <c r="A1696" s="14" t="s">
        <v>17</v>
      </c>
      <c r="B1696" s="14" t="s">
        <v>461</v>
      </c>
      <c r="C1696" s="35" t="s">
        <v>395</v>
      </c>
      <c r="F1696" s="1">
        <v>12589.254999999999</v>
      </c>
      <c r="I1696" s="14" t="s">
        <v>463</v>
      </c>
    </row>
    <row r="1697" spans="1:9" x14ac:dyDescent="0.2">
      <c r="A1697" s="14" t="s">
        <v>17</v>
      </c>
      <c r="B1697" s="14" t="s">
        <v>461</v>
      </c>
      <c r="C1697" s="35" t="s">
        <v>396</v>
      </c>
      <c r="F1697" s="1">
        <v>10689.923000000001</v>
      </c>
      <c r="I1697" s="14" t="s">
        <v>463</v>
      </c>
    </row>
    <row r="1698" spans="1:9" x14ac:dyDescent="0.2">
      <c r="A1698" s="14" t="s">
        <v>17</v>
      </c>
      <c r="B1698" s="14" t="s">
        <v>461</v>
      </c>
      <c r="C1698" s="35" t="s">
        <v>397</v>
      </c>
      <c r="F1698" s="1">
        <v>13302.387000000001</v>
      </c>
      <c r="I1698" s="14" t="s">
        <v>463</v>
      </c>
    </row>
    <row r="1699" spans="1:9" x14ac:dyDescent="0.2">
      <c r="A1699" s="14" t="s">
        <v>17</v>
      </c>
      <c r="B1699" s="14" t="s">
        <v>461</v>
      </c>
      <c r="C1699" s="35" t="s">
        <v>398</v>
      </c>
      <c r="F1699" s="1">
        <v>12080.883</v>
      </c>
      <c r="I1699" s="14" t="s">
        <v>463</v>
      </c>
    </row>
    <row r="1700" spans="1:9" x14ac:dyDescent="0.2">
      <c r="A1700" s="14" t="s">
        <v>17</v>
      </c>
      <c r="B1700" s="14" t="s">
        <v>461</v>
      </c>
      <c r="C1700" s="35" t="s">
        <v>399</v>
      </c>
      <c r="F1700" s="1">
        <v>12735.175999999999</v>
      </c>
      <c r="I1700" s="14" t="s">
        <v>463</v>
      </c>
    </row>
    <row r="1701" spans="1:9" x14ac:dyDescent="0.2">
      <c r="A1701" s="14" t="s">
        <v>17</v>
      </c>
      <c r="B1701" s="14" t="s">
        <v>461</v>
      </c>
      <c r="C1701" s="35" t="s">
        <v>400</v>
      </c>
      <c r="F1701" s="1">
        <v>14996.959000000001</v>
      </c>
      <c r="I1701" s="14" t="s">
        <v>463</v>
      </c>
    </row>
    <row r="1702" spans="1:9" x14ac:dyDescent="0.2">
      <c r="A1702" s="14" t="s">
        <v>17</v>
      </c>
      <c r="B1702" s="14" t="s">
        <v>461</v>
      </c>
      <c r="C1702" s="35" t="s">
        <v>401</v>
      </c>
      <c r="F1702" s="1">
        <v>16072.540999999999</v>
      </c>
      <c r="I1702" s="14" t="s">
        <v>463</v>
      </c>
    </row>
    <row r="1703" spans="1:9" x14ac:dyDescent="0.2">
      <c r="A1703" s="14" t="s">
        <v>17</v>
      </c>
      <c r="B1703" s="14" t="s">
        <v>461</v>
      </c>
      <c r="C1703" s="35" t="s">
        <v>402</v>
      </c>
      <c r="F1703" s="1">
        <v>10777.004999999999</v>
      </c>
      <c r="I1703" s="14" t="s">
        <v>463</v>
      </c>
    </row>
    <row r="1704" spans="1:9" x14ac:dyDescent="0.2">
      <c r="A1704" s="14" t="s">
        <v>17</v>
      </c>
      <c r="B1704" s="14" t="s">
        <v>461</v>
      </c>
      <c r="C1704" s="35" t="s">
        <v>403</v>
      </c>
      <c r="F1704" s="1">
        <v>12619.852000000001</v>
      </c>
      <c r="I1704" s="14" t="s">
        <v>463</v>
      </c>
    </row>
    <row r="1705" spans="1:9" x14ac:dyDescent="0.2">
      <c r="A1705" s="14" t="s">
        <v>17</v>
      </c>
      <c r="B1705" s="14" t="s">
        <v>461</v>
      </c>
      <c r="C1705" s="35" t="s">
        <v>404</v>
      </c>
      <c r="F1705" s="1">
        <v>15124.052</v>
      </c>
      <c r="I1705" s="14" t="s">
        <v>463</v>
      </c>
    </row>
    <row r="1706" spans="1:9" x14ac:dyDescent="0.2">
      <c r="A1706" s="14" t="s">
        <v>17</v>
      </c>
      <c r="B1706" s="14" t="s">
        <v>461</v>
      </c>
      <c r="C1706" s="35" t="s">
        <v>405</v>
      </c>
      <c r="F1706" s="1">
        <v>14923.998</v>
      </c>
      <c r="I1706" s="14" t="s">
        <v>463</v>
      </c>
    </row>
    <row r="1707" spans="1:9" x14ac:dyDescent="0.2">
      <c r="A1707" s="14" t="s">
        <v>17</v>
      </c>
      <c r="B1707" s="14" t="s">
        <v>461</v>
      </c>
      <c r="C1707" s="35" t="s">
        <v>406</v>
      </c>
      <c r="F1707" s="1">
        <v>11374.812</v>
      </c>
      <c r="I1707" s="14" t="s">
        <v>463</v>
      </c>
    </row>
    <row r="1708" spans="1:9" x14ac:dyDescent="0.2">
      <c r="A1708" s="14" t="s">
        <v>17</v>
      </c>
      <c r="B1708" s="14" t="s">
        <v>461</v>
      </c>
      <c r="C1708" s="35" t="s">
        <v>407</v>
      </c>
      <c r="F1708" s="1">
        <v>11847.88</v>
      </c>
      <c r="I1708" s="14" t="s">
        <v>463</v>
      </c>
    </row>
    <row r="1709" spans="1:9" x14ac:dyDescent="0.2">
      <c r="A1709" s="14" t="s">
        <v>17</v>
      </c>
      <c r="B1709" s="14" t="s">
        <v>461</v>
      </c>
      <c r="C1709" s="35" t="s">
        <v>408</v>
      </c>
      <c r="F1709" s="1">
        <v>10680.508</v>
      </c>
      <c r="I1709" s="14" t="s">
        <v>463</v>
      </c>
    </row>
    <row r="1710" spans="1:9" x14ac:dyDescent="0.2">
      <c r="A1710" s="14" t="s">
        <v>17</v>
      </c>
      <c r="B1710" s="14" t="s">
        <v>461</v>
      </c>
      <c r="C1710" s="35" t="s">
        <v>409</v>
      </c>
      <c r="F1710" s="1">
        <v>12339.776</v>
      </c>
      <c r="I1710" s="14" t="s">
        <v>463</v>
      </c>
    </row>
    <row r="1711" spans="1:9" x14ac:dyDescent="0.2">
      <c r="A1711" s="14" t="s">
        <v>17</v>
      </c>
      <c r="B1711" s="14" t="s">
        <v>461</v>
      </c>
      <c r="C1711" s="35" t="s">
        <v>410</v>
      </c>
      <c r="F1711" s="1">
        <v>12942.29</v>
      </c>
      <c r="I1711" s="14" t="s">
        <v>463</v>
      </c>
    </row>
    <row r="1712" spans="1:9" x14ac:dyDescent="0.2">
      <c r="A1712" s="14" t="s">
        <v>17</v>
      </c>
      <c r="B1712" s="14" t="s">
        <v>461</v>
      </c>
      <c r="C1712" s="35" t="s">
        <v>411</v>
      </c>
      <c r="F1712" s="1">
        <v>10767.59</v>
      </c>
      <c r="I1712" s="14" t="s">
        <v>463</v>
      </c>
    </row>
    <row r="1713" spans="1:9" x14ac:dyDescent="0.2">
      <c r="A1713" s="14" t="s">
        <v>17</v>
      </c>
      <c r="B1713" s="14" t="s">
        <v>461</v>
      </c>
      <c r="C1713" s="35" t="s">
        <v>412</v>
      </c>
      <c r="F1713" s="1">
        <v>11659.593999999999</v>
      </c>
      <c r="I1713" s="14" t="s">
        <v>463</v>
      </c>
    </row>
    <row r="1714" spans="1:9" x14ac:dyDescent="0.2">
      <c r="A1714" s="14" t="s">
        <v>17</v>
      </c>
      <c r="B1714" s="14" t="s">
        <v>461</v>
      </c>
      <c r="C1714" s="35" t="s">
        <v>413</v>
      </c>
      <c r="F1714" s="1">
        <v>14738.065000000001</v>
      </c>
      <c r="I1714" s="14" t="s">
        <v>463</v>
      </c>
    </row>
    <row r="1715" spans="1:9" x14ac:dyDescent="0.2">
      <c r="A1715" s="14" t="s">
        <v>17</v>
      </c>
      <c r="B1715" s="14" t="s">
        <v>461</v>
      </c>
      <c r="C1715" s="35" t="s">
        <v>414</v>
      </c>
      <c r="F1715" s="1">
        <v>16383.212</v>
      </c>
      <c r="I1715" s="14" t="s">
        <v>463</v>
      </c>
    </row>
    <row r="1716" spans="1:9" x14ac:dyDescent="0.2">
      <c r="A1716" s="14" t="s">
        <v>17</v>
      </c>
      <c r="B1716" s="14" t="s">
        <v>461</v>
      </c>
      <c r="C1716" s="35" t="s">
        <v>415</v>
      </c>
      <c r="F1716" s="1">
        <v>13909.608</v>
      </c>
      <c r="I1716" s="14" t="s">
        <v>463</v>
      </c>
    </row>
    <row r="1717" spans="1:9" x14ac:dyDescent="0.2">
      <c r="A1717" s="14" t="s">
        <v>17</v>
      </c>
      <c r="B1717" s="14" t="s">
        <v>461</v>
      </c>
      <c r="C1717" s="35" t="s">
        <v>416</v>
      </c>
      <c r="F1717" s="1">
        <v>18129.562999999998</v>
      </c>
      <c r="I1717" s="14" t="s">
        <v>463</v>
      </c>
    </row>
    <row r="1718" spans="1:9" x14ac:dyDescent="0.2">
      <c r="A1718" s="14" t="s">
        <v>17</v>
      </c>
      <c r="B1718" s="14" t="s">
        <v>461</v>
      </c>
      <c r="C1718" s="35" t="s">
        <v>417</v>
      </c>
      <c r="F1718" s="1">
        <v>16037.236999999999</v>
      </c>
      <c r="I1718" s="14" t="s">
        <v>463</v>
      </c>
    </row>
    <row r="1719" spans="1:9" x14ac:dyDescent="0.2">
      <c r="A1719" s="14" t="s">
        <v>17</v>
      </c>
      <c r="B1719" s="14" t="s">
        <v>461</v>
      </c>
      <c r="C1719" s="35" t="s">
        <v>418</v>
      </c>
      <c r="F1719" s="1">
        <v>15545.341</v>
      </c>
      <c r="I1719" s="14" t="s">
        <v>463</v>
      </c>
    </row>
    <row r="1720" spans="1:9" x14ac:dyDescent="0.2">
      <c r="A1720" s="14" t="s">
        <v>17</v>
      </c>
      <c r="B1720" s="14" t="s">
        <v>461</v>
      </c>
      <c r="C1720" s="35" t="s">
        <v>419</v>
      </c>
      <c r="F1720" s="1">
        <v>17298.752</v>
      </c>
      <c r="I1720" s="14" t="s">
        <v>463</v>
      </c>
    </row>
    <row r="1721" spans="1:9" x14ac:dyDescent="0.2">
      <c r="A1721" s="14" t="s">
        <v>17</v>
      </c>
      <c r="B1721" s="14" t="s">
        <v>461</v>
      </c>
      <c r="C1721" s="35" t="s">
        <v>420</v>
      </c>
      <c r="F1721" s="1">
        <v>15693.616</v>
      </c>
      <c r="I1721" s="14" t="s">
        <v>463</v>
      </c>
    </row>
    <row r="1722" spans="1:9" x14ac:dyDescent="0.2">
      <c r="A1722" s="14" t="s">
        <v>17</v>
      </c>
      <c r="B1722" s="14" t="s">
        <v>461</v>
      </c>
      <c r="C1722" s="35" t="s">
        <v>421</v>
      </c>
      <c r="F1722" s="1">
        <v>16329.08</v>
      </c>
      <c r="I1722" s="14" t="s">
        <v>463</v>
      </c>
    </row>
    <row r="1723" spans="1:9" x14ac:dyDescent="0.2">
      <c r="A1723" s="14" t="s">
        <v>17</v>
      </c>
      <c r="B1723" s="14" t="s">
        <v>461</v>
      </c>
      <c r="C1723" s="35" t="s">
        <v>422</v>
      </c>
      <c r="F1723" s="1">
        <v>14064.944</v>
      </c>
      <c r="I1723" s="14" t="s">
        <v>463</v>
      </c>
    </row>
    <row r="1724" spans="1:9" x14ac:dyDescent="0.2">
      <c r="A1724" s="14" t="s">
        <v>17</v>
      </c>
      <c r="B1724" s="14" t="s">
        <v>461</v>
      </c>
      <c r="C1724" s="35" t="s">
        <v>423</v>
      </c>
      <c r="F1724" s="1">
        <v>16446.758000000002</v>
      </c>
      <c r="I1724" s="14" t="s">
        <v>463</v>
      </c>
    </row>
    <row r="1725" spans="1:9" x14ac:dyDescent="0.2">
      <c r="A1725" s="14" t="s">
        <v>17</v>
      </c>
      <c r="B1725" s="14" t="s">
        <v>461</v>
      </c>
      <c r="C1725" s="35" t="s">
        <v>424</v>
      </c>
      <c r="F1725" s="1">
        <v>16098.43</v>
      </c>
      <c r="I1725" s="14" t="s">
        <v>463</v>
      </c>
    </row>
    <row r="1726" spans="1:9" x14ac:dyDescent="0.2">
      <c r="A1726" s="14" t="s">
        <v>17</v>
      </c>
      <c r="B1726" s="14" t="s">
        <v>461</v>
      </c>
      <c r="C1726" s="35" t="s">
        <v>425</v>
      </c>
      <c r="F1726" s="1">
        <v>16197.28</v>
      </c>
      <c r="I1726" s="14" t="s">
        <v>463</v>
      </c>
    </row>
    <row r="1727" spans="1:9" x14ac:dyDescent="0.2">
      <c r="A1727" s="14" t="s">
        <v>17</v>
      </c>
      <c r="B1727" s="14" t="s">
        <v>461</v>
      </c>
      <c r="C1727" s="35" t="s">
        <v>426</v>
      </c>
      <c r="F1727" s="1">
        <v>18329.615000000002</v>
      </c>
      <c r="I1727" s="14" t="s">
        <v>463</v>
      </c>
    </row>
    <row r="1728" spans="1:9" x14ac:dyDescent="0.2">
      <c r="A1728" s="14" t="s">
        <v>17</v>
      </c>
      <c r="B1728" s="14" t="s">
        <v>461</v>
      </c>
      <c r="C1728" s="35" t="s">
        <v>427</v>
      </c>
      <c r="F1728" s="1">
        <v>18186.048999999999</v>
      </c>
      <c r="I1728" s="14" t="s">
        <v>463</v>
      </c>
    </row>
    <row r="1729" spans="1:9" x14ac:dyDescent="0.2">
      <c r="A1729" s="14" t="s">
        <v>17</v>
      </c>
      <c r="B1729" s="14" t="s">
        <v>461</v>
      </c>
      <c r="C1729" s="35" t="s">
        <v>428</v>
      </c>
      <c r="F1729" s="1">
        <v>16950.423999999999</v>
      </c>
      <c r="I1729" s="14" t="s">
        <v>463</v>
      </c>
    </row>
    <row r="1730" spans="1:9" x14ac:dyDescent="0.2">
      <c r="A1730" s="14" t="s">
        <v>17</v>
      </c>
      <c r="B1730" s="14" t="s">
        <v>461</v>
      </c>
      <c r="C1730" s="35" t="s">
        <v>429</v>
      </c>
      <c r="F1730" s="1">
        <v>17056.333999999999</v>
      </c>
      <c r="I1730" s="14" t="s">
        <v>463</v>
      </c>
    </row>
    <row r="1731" spans="1:9" x14ac:dyDescent="0.2">
      <c r="A1731" s="14" t="s">
        <v>17</v>
      </c>
      <c r="B1731" s="14" t="s">
        <v>461</v>
      </c>
      <c r="C1731" s="35" t="s">
        <v>430</v>
      </c>
      <c r="F1731" s="1">
        <v>16051.358</v>
      </c>
      <c r="I1731" s="14" t="s">
        <v>463</v>
      </c>
    </row>
    <row r="1732" spans="1:9" x14ac:dyDescent="0.2">
      <c r="A1732" s="14" t="s">
        <v>17</v>
      </c>
      <c r="B1732" s="14" t="s">
        <v>461</v>
      </c>
      <c r="C1732" s="35" t="s">
        <v>431</v>
      </c>
      <c r="F1732" s="1">
        <v>14130.843999999999</v>
      </c>
      <c r="I1732" s="14" t="s">
        <v>463</v>
      </c>
    </row>
    <row r="1733" spans="1:9" x14ac:dyDescent="0.2">
      <c r="A1733" s="14" t="s">
        <v>17</v>
      </c>
      <c r="B1733" s="14" t="s">
        <v>461</v>
      </c>
      <c r="C1733" s="35" t="s">
        <v>432</v>
      </c>
      <c r="F1733" s="1">
        <v>15957.216</v>
      </c>
      <c r="I1733" s="14" t="s">
        <v>463</v>
      </c>
    </row>
    <row r="1734" spans="1:9" x14ac:dyDescent="0.2">
      <c r="A1734" s="14" t="s">
        <v>17</v>
      </c>
      <c r="B1734" s="14" t="s">
        <v>461</v>
      </c>
      <c r="C1734" s="35" t="s">
        <v>433</v>
      </c>
      <c r="F1734" s="1">
        <v>14874.573</v>
      </c>
      <c r="I1734" s="14" t="s">
        <v>463</v>
      </c>
    </row>
    <row r="1735" spans="1:9" x14ac:dyDescent="0.2">
      <c r="A1735" s="14" t="s">
        <v>17</v>
      </c>
      <c r="B1735" s="14" t="s">
        <v>461</v>
      </c>
      <c r="C1735" s="35" t="s">
        <v>434</v>
      </c>
      <c r="F1735" s="1">
        <v>20188.937999999998</v>
      </c>
      <c r="I1735" s="14" t="s">
        <v>463</v>
      </c>
    </row>
    <row r="1736" spans="1:9" x14ac:dyDescent="0.2">
      <c r="A1736" s="14" t="s">
        <v>17</v>
      </c>
      <c r="B1736" s="14" t="s">
        <v>461</v>
      </c>
      <c r="C1736" s="35" t="s">
        <v>435</v>
      </c>
      <c r="F1736" s="1">
        <v>16046.651</v>
      </c>
      <c r="I1736" s="14" t="s">
        <v>463</v>
      </c>
    </row>
    <row r="1737" spans="1:9" x14ac:dyDescent="0.2">
      <c r="A1737" s="14" t="s">
        <v>17</v>
      </c>
      <c r="B1737" s="14" t="s">
        <v>461</v>
      </c>
      <c r="C1737" s="35" t="s">
        <v>436</v>
      </c>
      <c r="F1737" s="1">
        <v>12478.637000000001</v>
      </c>
      <c r="I1737" s="14" t="s">
        <v>463</v>
      </c>
    </row>
    <row r="1738" spans="1:9" x14ac:dyDescent="0.2">
      <c r="A1738" s="14" t="s">
        <v>453</v>
      </c>
      <c r="B1738" s="14" t="s">
        <v>461</v>
      </c>
      <c r="C1738" s="14" t="s">
        <v>341</v>
      </c>
      <c r="F1738">
        <v>93.614000000000004</v>
      </c>
      <c r="G1738"/>
      <c r="I1738" s="14" t="s">
        <v>445</v>
      </c>
    </row>
    <row r="1739" spans="1:9" x14ac:dyDescent="0.2">
      <c r="A1739" s="14" t="s">
        <v>453</v>
      </c>
      <c r="B1739" s="14" t="s">
        <v>461</v>
      </c>
      <c r="C1739" s="14" t="s">
        <v>342</v>
      </c>
      <c r="F1739">
        <v>71.441999999999993</v>
      </c>
      <c r="G1739"/>
      <c r="I1739" s="14" t="s">
        <v>445</v>
      </c>
    </row>
    <row r="1740" spans="1:9" x14ac:dyDescent="0.2">
      <c r="A1740" s="14" t="s">
        <v>453</v>
      </c>
      <c r="B1740" s="14" t="s">
        <v>461</v>
      </c>
      <c r="C1740" s="14" t="s">
        <v>343</v>
      </c>
      <c r="F1740">
        <v>71.441999999999993</v>
      </c>
      <c r="G1740"/>
      <c r="I1740" s="14" t="s">
        <v>445</v>
      </c>
    </row>
    <row r="1741" spans="1:9" x14ac:dyDescent="0.2">
      <c r="A1741" s="14" t="s">
        <v>453</v>
      </c>
      <c r="B1741" s="14" t="s">
        <v>461</v>
      </c>
      <c r="C1741" s="14" t="s">
        <v>344</v>
      </c>
      <c r="F1741">
        <v>76.369</v>
      </c>
      <c r="G1741"/>
      <c r="I1741" s="14" t="s">
        <v>445</v>
      </c>
    </row>
    <row r="1742" spans="1:9" x14ac:dyDescent="0.2">
      <c r="A1742" s="14" t="s">
        <v>453</v>
      </c>
      <c r="B1742" s="14" t="s">
        <v>461</v>
      </c>
      <c r="C1742" s="14" t="s">
        <v>345</v>
      </c>
      <c r="F1742">
        <v>101.005</v>
      </c>
      <c r="G1742"/>
      <c r="I1742" s="14" t="s">
        <v>445</v>
      </c>
    </row>
    <row r="1743" spans="1:9" x14ac:dyDescent="0.2">
      <c r="A1743" s="14" t="s">
        <v>453</v>
      </c>
      <c r="B1743" s="14" t="s">
        <v>461</v>
      </c>
      <c r="C1743" s="14" t="s">
        <v>346</v>
      </c>
      <c r="F1743">
        <v>76.369</v>
      </c>
      <c r="G1743"/>
      <c r="I1743" s="14" t="s">
        <v>445</v>
      </c>
    </row>
    <row r="1744" spans="1:9" x14ac:dyDescent="0.2">
      <c r="A1744" s="14" t="s">
        <v>453</v>
      </c>
      <c r="B1744" s="14" t="s">
        <v>461</v>
      </c>
      <c r="C1744" s="14" t="s">
        <v>347</v>
      </c>
      <c r="F1744">
        <v>110.85899999999999</v>
      </c>
      <c r="G1744"/>
      <c r="I1744" s="14" t="s">
        <v>445</v>
      </c>
    </row>
    <row r="1745" spans="1:9" x14ac:dyDescent="0.2">
      <c r="A1745" s="14" t="s">
        <v>453</v>
      </c>
      <c r="B1745" s="14" t="s">
        <v>461</v>
      </c>
      <c r="C1745" s="14" t="s">
        <v>348</v>
      </c>
      <c r="F1745">
        <v>96.078000000000003</v>
      </c>
      <c r="G1745"/>
      <c r="I1745" s="14" t="s">
        <v>445</v>
      </c>
    </row>
    <row r="1746" spans="1:9" x14ac:dyDescent="0.2">
      <c r="A1746" s="14" t="s">
        <v>453</v>
      </c>
      <c r="B1746" s="14" t="s">
        <v>461</v>
      </c>
      <c r="C1746" s="14" t="s">
        <v>349</v>
      </c>
      <c r="F1746">
        <v>96.078000000000003</v>
      </c>
      <c r="G1746"/>
      <c r="I1746" s="14" t="s">
        <v>445</v>
      </c>
    </row>
    <row r="1747" spans="1:9" x14ac:dyDescent="0.2">
      <c r="A1747" s="14" t="s">
        <v>453</v>
      </c>
      <c r="B1747" s="14" t="s">
        <v>461</v>
      </c>
      <c r="C1747" s="14" t="s">
        <v>350</v>
      </c>
      <c r="F1747">
        <v>96.078000000000003</v>
      </c>
      <c r="G1747"/>
      <c r="I1747" s="14" t="s">
        <v>445</v>
      </c>
    </row>
    <row r="1748" spans="1:9" x14ac:dyDescent="0.2">
      <c r="A1748" s="14" t="s">
        <v>453</v>
      </c>
      <c r="B1748" s="14" t="s">
        <v>461</v>
      </c>
      <c r="C1748" s="14" t="s">
        <v>351</v>
      </c>
      <c r="F1748">
        <v>88.686999999999998</v>
      </c>
      <c r="G1748"/>
      <c r="I1748" s="14" t="s">
        <v>445</v>
      </c>
    </row>
    <row r="1749" spans="1:9" x14ac:dyDescent="0.2">
      <c r="A1749" s="14" t="s">
        <v>453</v>
      </c>
      <c r="B1749" s="14" t="s">
        <v>461</v>
      </c>
      <c r="C1749" s="14" t="s">
        <v>352</v>
      </c>
      <c r="F1749">
        <v>76.369</v>
      </c>
      <c r="G1749"/>
      <c r="I1749" s="14" t="s">
        <v>445</v>
      </c>
    </row>
    <row r="1750" spans="1:9" x14ac:dyDescent="0.2">
      <c r="A1750" s="14" t="s">
        <v>453</v>
      </c>
      <c r="B1750" s="14" t="s">
        <v>461</v>
      </c>
      <c r="C1750" s="14" t="s">
        <v>353</v>
      </c>
      <c r="F1750">
        <v>155.202</v>
      </c>
      <c r="G1750"/>
      <c r="I1750" s="14" t="s">
        <v>445</v>
      </c>
    </row>
    <row r="1751" spans="1:9" x14ac:dyDescent="0.2">
      <c r="A1751" s="14" t="s">
        <v>453</v>
      </c>
      <c r="B1751" s="14" t="s">
        <v>461</v>
      </c>
      <c r="C1751" s="14" t="s">
        <v>354</v>
      </c>
      <c r="F1751">
        <v>96.078000000000003</v>
      </c>
      <c r="G1751"/>
      <c r="I1751" s="14" t="s">
        <v>445</v>
      </c>
    </row>
    <row r="1752" spans="1:9" x14ac:dyDescent="0.2">
      <c r="A1752" s="14" t="s">
        <v>453</v>
      </c>
      <c r="B1752" s="14" t="s">
        <v>461</v>
      </c>
      <c r="C1752" s="14" t="s">
        <v>355</v>
      </c>
      <c r="F1752">
        <v>110.85899999999999</v>
      </c>
      <c r="G1752"/>
      <c r="I1752" s="14" t="s">
        <v>445</v>
      </c>
    </row>
    <row r="1753" spans="1:9" x14ac:dyDescent="0.2">
      <c r="A1753" s="14" t="s">
        <v>453</v>
      </c>
      <c r="B1753" s="14" t="s">
        <v>461</v>
      </c>
      <c r="C1753" s="14" t="s">
        <v>356</v>
      </c>
      <c r="F1753">
        <v>118.249</v>
      </c>
      <c r="G1753"/>
      <c r="I1753" s="14" t="s">
        <v>445</v>
      </c>
    </row>
    <row r="1754" spans="1:9" x14ac:dyDescent="0.2">
      <c r="A1754" s="14" t="s">
        <v>453</v>
      </c>
      <c r="B1754" s="14" t="s">
        <v>461</v>
      </c>
      <c r="C1754" s="14" t="s">
        <v>357</v>
      </c>
      <c r="F1754">
        <v>110.85899999999999</v>
      </c>
      <c r="G1754"/>
      <c r="I1754" s="14" t="s">
        <v>445</v>
      </c>
    </row>
    <row r="1755" spans="1:9" x14ac:dyDescent="0.2">
      <c r="A1755" s="14" t="s">
        <v>453</v>
      </c>
      <c r="B1755" s="14" t="s">
        <v>461</v>
      </c>
      <c r="C1755" s="14" t="s">
        <v>358</v>
      </c>
      <c r="F1755">
        <v>86.224000000000004</v>
      </c>
      <c r="G1755"/>
      <c r="I1755" s="14" t="s">
        <v>445</v>
      </c>
    </row>
    <row r="1756" spans="1:9" x14ac:dyDescent="0.2">
      <c r="A1756" s="14" t="s">
        <v>453</v>
      </c>
      <c r="B1756" s="14" t="s">
        <v>461</v>
      </c>
      <c r="C1756" s="14" t="s">
        <v>359</v>
      </c>
      <c r="F1756">
        <v>108.395</v>
      </c>
      <c r="G1756"/>
      <c r="I1756" s="14" t="s">
        <v>445</v>
      </c>
    </row>
    <row r="1757" spans="1:9" x14ac:dyDescent="0.2">
      <c r="A1757" s="14" t="s">
        <v>453</v>
      </c>
      <c r="B1757" s="14" t="s">
        <v>461</v>
      </c>
      <c r="C1757" s="14" t="s">
        <v>360</v>
      </c>
      <c r="F1757">
        <v>61.588000000000001</v>
      </c>
      <c r="G1757"/>
      <c r="I1757" s="14" t="s">
        <v>445</v>
      </c>
    </row>
    <row r="1758" spans="1:9" x14ac:dyDescent="0.2">
      <c r="A1758" s="14" t="s">
        <v>453</v>
      </c>
      <c r="B1758" s="14" t="s">
        <v>461</v>
      </c>
      <c r="C1758" s="14" t="s">
        <v>361</v>
      </c>
      <c r="F1758">
        <v>125.64</v>
      </c>
      <c r="G1758"/>
      <c r="I1758" s="14" t="s">
        <v>445</v>
      </c>
    </row>
    <row r="1759" spans="1:9" x14ac:dyDescent="0.2">
      <c r="A1759" s="14" t="s">
        <v>453</v>
      </c>
      <c r="B1759" s="14" t="s">
        <v>461</v>
      </c>
      <c r="C1759" s="14" t="s">
        <v>362</v>
      </c>
      <c r="F1759">
        <v>81.296999999999997</v>
      </c>
      <c r="G1759"/>
      <c r="I1759" s="14" t="s">
        <v>445</v>
      </c>
    </row>
    <row r="1760" spans="1:9" x14ac:dyDescent="0.2">
      <c r="A1760" s="14" t="s">
        <v>453</v>
      </c>
      <c r="B1760" s="14" t="s">
        <v>461</v>
      </c>
      <c r="C1760" s="14" t="s">
        <v>363</v>
      </c>
      <c r="F1760">
        <v>71.441999999999993</v>
      </c>
      <c r="G1760"/>
      <c r="I1760" s="14" t="s">
        <v>445</v>
      </c>
    </row>
    <row r="1761" spans="1:9" x14ac:dyDescent="0.2">
      <c r="A1761" s="14" t="s">
        <v>453</v>
      </c>
      <c r="B1761" s="14" t="s">
        <v>461</v>
      </c>
      <c r="C1761" s="14" t="s">
        <v>364</v>
      </c>
      <c r="F1761">
        <v>59.125</v>
      </c>
      <c r="G1761"/>
      <c r="I1761" s="14" t="s">
        <v>445</v>
      </c>
    </row>
    <row r="1762" spans="1:9" x14ac:dyDescent="0.2">
      <c r="A1762" s="14" t="s">
        <v>453</v>
      </c>
      <c r="B1762" s="14" t="s">
        <v>461</v>
      </c>
      <c r="C1762" s="14" t="s">
        <v>365</v>
      </c>
      <c r="F1762">
        <v>128.10400000000001</v>
      </c>
      <c r="I1762" s="14" t="s">
        <v>445</v>
      </c>
    </row>
    <row r="1763" spans="1:9" x14ac:dyDescent="0.2">
      <c r="A1763" s="14" t="s">
        <v>453</v>
      </c>
      <c r="B1763" s="14" t="s">
        <v>461</v>
      </c>
      <c r="C1763" s="14" t="s">
        <v>366</v>
      </c>
      <c r="F1763">
        <v>147.81200000000001</v>
      </c>
      <c r="I1763" s="14" t="s">
        <v>445</v>
      </c>
    </row>
    <row r="1764" spans="1:9" x14ac:dyDescent="0.2">
      <c r="A1764" s="14" t="s">
        <v>453</v>
      </c>
      <c r="B1764" s="14" t="s">
        <v>461</v>
      </c>
      <c r="C1764" s="14" t="s">
        <v>367</v>
      </c>
      <c r="F1764">
        <v>101.005</v>
      </c>
      <c r="I1764" s="14" t="s">
        <v>445</v>
      </c>
    </row>
    <row r="1765" spans="1:9" x14ac:dyDescent="0.2">
      <c r="A1765" s="14" t="s">
        <v>453</v>
      </c>
      <c r="B1765" s="14" t="s">
        <v>461</v>
      </c>
      <c r="C1765" s="14" t="s">
        <v>368</v>
      </c>
      <c r="F1765">
        <v>135.494</v>
      </c>
      <c r="I1765" s="14" t="s">
        <v>445</v>
      </c>
    </row>
    <row r="1766" spans="1:9" x14ac:dyDescent="0.2">
      <c r="A1766" s="14" t="s">
        <v>453</v>
      </c>
      <c r="B1766" s="14" t="s">
        <v>461</v>
      </c>
      <c r="C1766" s="14" t="s">
        <v>369</v>
      </c>
      <c r="F1766">
        <v>105.932</v>
      </c>
      <c r="I1766" s="14" t="s">
        <v>445</v>
      </c>
    </row>
    <row r="1767" spans="1:9" x14ac:dyDescent="0.2">
      <c r="A1767" s="14" t="s">
        <v>453</v>
      </c>
      <c r="B1767" s="14" t="s">
        <v>461</v>
      </c>
      <c r="C1767" s="14" t="s">
        <v>370</v>
      </c>
      <c r="F1767">
        <v>108.395</v>
      </c>
      <c r="I1767" s="14" t="s">
        <v>445</v>
      </c>
    </row>
    <row r="1768" spans="1:9" x14ac:dyDescent="0.2">
      <c r="A1768" s="14" t="s">
        <v>453</v>
      </c>
      <c r="B1768" s="14" t="s">
        <v>461</v>
      </c>
      <c r="C1768" s="14" t="s">
        <v>371</v>
      </c>
      <c r="F1768">
        <v>123.17700000000001</v>
      </c>
      <c r="I1768" s="14" t="s">
        <v>445</v>
      </c>
    </row>
    <row r="1769" spans="1:9" x14ac:dyDescent="0.2">
      <c r="A1769" s="14" t="s">
        <v>453</v>
      </c>
      <c r="B1769" s="14" t="s">
        <v>461</v>
      </c>
      <c r="C1769" s="14" t="s">
        <v>372</v>
      </c>
      <c r="F1769">
        <v>162.59299999999999</v>
      </c>
      <c r="I1769" s="14" t="s">
        <v>445</v>
      </c>
    </row>
    <row r="1770" spans="1:9" x14ac:dyDescent="0.2">
      <c r="A1770" s="14" t="s">
        <v>453</v>
      </c>
      <c r="B1770" s="14" t="s">
        <v>461</v>
      </c>
      <c r="C1770" s="14" t="s">
        <v>373</v>
      </c>
      <c r="F1770">
        <v>78.832999999999998</v>
      </c>
      <c r="I1770" s="14" t="s">
        <v>445</v>
      </c>
    </row>
    <row r="1771" spans="1:9" x14ac:dyDescent="0.2">
      <c r="A1771" s="14" t="s">
        <v>453</v>
      </c>
      <c r="B1771" s="14" t="s">
        <v>461</v>
      </c>
      <c r="C1771" s="14" t="s">
        <v>374</v>
      </c>
      <c r="F1771">
        <v>160.13</v>
      </c>
      <c r="I1771" s="14" t="s">
        <v>445</v>
      </c>
    </row>
    <row r="1772" spans="1:9" x14ac:dyDescent="0.2">
      <c r="A1772" s="14" t="s">
        <v>453</v>
      </c>
      <c r="B1772" s="14" t="s">
        <v>461</v>
      </c>
      <c r="C1772" s="14" t="s">
        <v>375</v>
      </c>
      <c r="F1772">
        <v>118.249</v>
      </c>
      <c r="I1772" s="14" t="s">
        <v>445</v>
      </c>
    </row>
    <row r="1773" spans="1:9" x14ac:dyDescent="0.2">
      <c r="A1773" s="14" t="s">
        <v>453</v>
      </c>
      <c r="B1773" s="14" t="s">
        <v>461</v>
      </c>
      <c r="C1773" s="14" t="s">
        <v>376</v>
      </c>
      <c r="F1773">
        <v>130.56700000000001</v>
      </c>
      <c r="I1773" s="14" t="s">
        <v>445</v>
      </c>
    </row>
    <row r="1774" spans="1:9" x14ac:dyDescent="0.2">
      <c r="A1774" s="14" t="s">
        <v>453</v>
      </c>
      <c r="B1774" s="14" t="s">
        <v>461</v>
      </c>
      <c r="C1774" s="14" t="s">
        <v>377</v>
      </c>
      <c r="F1774">
        <v>142.88499999999999</v>
      </c>
      <c r="I1774" s="14" t="s">
        <v>445</v>
      </c>
    </row>
    <row r="1775" spans="1:9" x14ac:dyDescent="0.2">
      <c r="A1775" s="14" t="s">
        <v>453</v>
      </c>
      <c r="B1775" s="14" t="s">
        <v>461</v>
      </c>
      <c r="C1775" s="14" t="s">
        <v>378</v>
      </c>
      <c r="F1775">
        <v>91.150999999999996</v>
      </c>
      <c r="I1775" s="14" t="s">
        <v>445</v>
      </c>
    </row>
    <row r="1776" spans="1:9" x14ac:dyDescent="0.2">
      <c r="A1776" s="14" t="s">
        <v>453</v>
      </c>
      <c r="B1776" s="14" t="s">
        <v>461</v>
      </c>
      <c r="C1776" s="14" t="s">
        <v>379</v>
      </c>
      <c r="F1776">
        <v>113.322</v>
      </c>
      <c r="I1776" s="14" t="s">
        <v>445</v>
      </c>
    </row>
    <row r="1777" spans="1:9" x14ac:dyDescent="0.2">
      <c r="A1777" s="14" t="s">
        <v>453</v>
      </c>
      <c r="B1777" s="14" t="s">
        <v>461</v>
      </c>
      <c r="C1777" s="14" t="s">
        <v>380</v>
      </c>
      <c r="F1777">
        <v>142.88499999999999</v>
      </c>
      <c r="I1777" s="14" t="s">
        <v>445</v>
      </c>
    </row>
    <row r="1778" spans="1:9" x14ac:dyDescent="0.2">
      <c r="A1778" s="14" t="s">
        <v>453</v>
      </c>
      <c r="B1778" s="14" t="s">
        <v>461</v>
      </c>
      <c r="C1778" s="14" t="s">
        <v>381</v>
      </c>
      <c r="F1778">
        <v>120.71299999999999</v>
      </c>
      <c r="I1778" s="14" t="s">
        <v>445</v>
      </c>
    </row>
    <row r="1779" spans="1:9" x14ac:dyDescent="0.2">
      <c r="A1779" s="14" t="s">
        <v>453</v>
      </c>
      <c r="B1779" s="14" t="s">
        <v>461</v>
      </c>
      <c r="C1779" s="14" t="s">
        <v>382</v>
      </c>
      <c r="F1779">
        <v>128.10400000000001</v>
      </c>
      <c r="I1779" s="14" t="s">
        <v>445</v>
      </c>
    </row>
    <row r="1780" spans="1:9" x14ac:dyDescent="0.2">
      <c r="A1780" s="14" t="s">
        <v>453</v>
      </c>
      <c r="B1780" s="14" t="s">
        <v>461</v>
      </c>
      <c r="C1780" s="14" t="s">
        <v>383</v>
      </c>
      <c r="F1780">
        <v>81.296999999999997</v>
      </c>
      <c r="I1780" s="14" t="s">
        <v>445</v>
      </c>
    </row>
    <row r="1781" spans="1:9" x14ac:dyDescent="0.2">
      <c r="A1781" s="14" t="s">
        <v>453</v>
      </c>
      <c r="B1781" s="14" t="s">
        <v>461</v>
      </c>
      <c r="C1781" s="14" t="s">
        <v>384</v>
      </c>
      <c r="F1781">
        <v>105.932</v>
      </c>
      <c r="I1781" s="14" t="s">
        <v>445</v>
      </c>
    </row>
    <row r="1782" spans="1:9" x14ac:dyDescent="0.2">
      <c r="A1782" s="14" t="s">
        <v>453</v>
      </c>
      <c r="B1782" s="14" t="s">
        <v>461</v>
      </c>
      <c r="C1782" s="14" t="s">
        <v>385</v>
      </c>
      <c r="F1782">
        <v>86.224000000000004</v>
      </c>
      <c r="I1782" s="14" t="s">
        <v>445</v>
      </c>
    </row>
    <row r="1783" spans="1:9" x14ac:dyDescent="0.2">
      <c r="A1783" s="14" t="s">
        <v>453</v>
      </c>
      <c r="B1783" s="14" t="s">
        <v>461</v>
      </c>
      <c r="C1783" s="14" t="s">
        <v>386</v>
      </c>
      <c r="F1783">
        <v>96.078000000000003</v>
      </c>
      <c r="I1783" s="14" t="s">
        <v>445</v>
      </c>
    </row>
    <row r="1784" spans="1:9" x14ac:dyDescent="0.2">
      <c r="A1784" s="14" t="s">
        <v>453</v>
      </c>
      <c r="B1784" s="14" t="s">
        <v>461</v>
      </c>
      <c r="C1784" s="14" t="s">
        <v>387</v>
      </c>
      <c r="F1784">
        <v>76.369</v>
      </c>
      <c r="I1784" s="14" t="s">
        <v>445</v>
      </c>
    </row>
    <row r="1785" spans="1:9" x14ac:dyDescent="0.2">
      <c r="A1785" s="14" t="s">
        <v>453</v>
      </c>
      <c r="B1785" s="14" t="s">
        <v>461</v>
      </c>
      <c r="C1785" s="14" t="s">
        <v>388</v>
      </c>
      <c r="F1785">
        <v>66.515000000000001</v>
      </c>
      <c r="I1785" s="14" t="s">
        <v>445</v>
      </c>
    </row>
    <row r="1786" spans="1:9" x14ac:dyDescent="0.2">
      <c r="A1786" s="14" t="s">
        <v>467</v>
      </c>
      <c r="B1786" s="14" t="s">
        <v>461</v>
      </c>
      <c r="C1786" s="14" t="s">
        <v>42</v>
      </c>
      <c r="F1786">
        <v>63.37</v>
      </c>
      <c r="I1786" s="14" t="s">
        <v>445</v>
      </c>
    </row>
    <row r="1787" spans="1:9" x14ac:dyDescent="0.2">
      <c r="A1787" s="14" t="s">
        <v>467</v>
      </c>
      <c r="B1787" s="14" t="s">
        <v>461</v>
      </c>
      <c r="C1787" s="14" t="s">
        <v>44</v>
      </c>
      <c r="F1787" s="14">
        <v>27303.037</v>
      </c>
      <c r="I1787" s="14" t="s">
        <v>463</v>
      </c>
    </row>
    <row r="1788" spans="1:9" x14ac:dyDescent="0.2">
      <c r="A1788" s="14" t="s">
        <v>467</v>
      </c>
      <c r="B1788" s="14" t="s">
        <v>461</v>
      </c>
      <c r="C1788" s="14" t="s">
        <v>45</v>
      </c>
      <c r="F1788" s="14">
        <v>23932.697</v>
      </c>
      <c r="I1788" s="14" t="s">
        <v>463</v>
      </c>
    </row>
    <row r="1789" spans="1:9" x14ac:dyDescent="0.2">
      <c r="A1789" s="14" t="s">
        <v>467</v>
      </c>
      <c r="B1789" s="14" t="s">
        <v>461</v>
      </c>
      <c r="C1789" s="14" t="s">
        <v>46</v>
      </c>
      <c r="F1789" s="14">
        <v>22674.687000000002</v>
      </c>
      <c r="I1789" s="14" t="s">
        <v>463</v>
      </c>
    </row>
    <row r="1790" spans="1:9" x14ac:dyDescent="0.2">
      <c r="A1790" s="14" t="s">
        <v>467</v>
      </c>
      <c r="B1790" s="14" t="s">
        <v>461</v>
      </c>
      <c r="C1790" s="14" t="s">
        <v>48</v>
      </c>
      <c r="F1790" s="14">
        <v>21947.107</v>
      </c>
      <c r="I1790" s="14" t="s">
        <v>463</v>
      </c>
    </row>
    <row r="1791" spans="1:9" x14ac:dyDescent="0.2">
      <c r="A1791" s="14" t="s">
        <v>467</v>
      </c>
      <c r="B1791" s="14" t="s">
        <v>461</v>
      </c>
      <c r="C1791" s="14" t="s">
        <v>49</v>
      </c>
      <c r="F1791" s="14">
        <v>19867.636999999999</v>
      </c>
      <c r="I1791" s="14" t="s">
        <v>463</v>
      </c>
    </row>
    <row r="1792" spans="1:9" x14ac:dyDescent="0.2">
      <c r="A1792" s="14" t="s">
        <v>467</v>
      </c>
      <c r="B1792" s="14" t="s">
        <v>461</v>
      </c>
      <c r="C1792" s="14" t="s">
        <v>50</v>
      </c>
      <c r="F1792" s="14">
        <v>24848.041000000001</v>
      </c>
      <c r="I1792" s="14" t="s">
        <v>463</v>
      </c>
    </row>
    <row r="1793" spans="1:9" x14ac:dyDescent="0.2">
      <c r="A1793" s="14" t="s">
        <v>467</v>
      </c>
      <c r="B1793" s="14" t="s">
        <v>461</v>
      </c>
      <c r="C1793" s="14" t="s">
        <v>52</v>
      </c>
      <c r="F1793" s="14">
        <v>26873.530999999999</v>
      </c>
      <c r="I1793" s="14" t="s">
        <v>463</v>
      </c>
    </row>
    <row r="1794" spans="1:9" x14ac:dyDescent="0.2">
      <c r="A1794" s="14" t="s">
        <v>467</v>
      </c>
      <c r="B1794" s="14" t="s">
        <v>461</v>
      </c>
      <c r="C1794" s="14" t="s">
        <v>53</v>
      </c>
      <c r="F1794" s="14">
        <v>20139.893</v>
      </c>
      <c r="I1794" s="14" t="s">
        <v>463</v>
      </c>
    </row>
    <row r="1795" spans="1:9" x14ac:dyDescent="0.2">
      <c r="A1795" s="14" t="s">
        <v>467</v>
      </c>
      <c r="B1795" s="14" t="s">
        <v>461</v>
      </c>
      <c r="C1795" s="14" t="s">
        <v>54</v>
      </c>
      <c r="F1795" s="14">
        <v>17440.805</v>
      </c>
      <c r="I1795" s="14" t="s">
        <v>463</v>
      </c>
    </row>
    <row r="1796" spans="1:9" x14ac:dyDescent="0.2">
      <c r="A1796" s="14" t="s">
        <v>467</v>
      </c>
      <c r="B1796" s="14" t="s">
        <v>461</v>
      </c>
      <c r="C1796" s="14" t="s">
        <v>56</v>
      </c>
      <c r="F1796" s="14">
        <v>27976.636999999999</v>
      </c>
      <c r="I1796" s="14" t="s">
        <v>463</v>
      </c>
    </row>
    <row r="1797" spans="1:9" x14ac:dyDescent="0.2">
      <c r="A1797" s="14" t="s">
        <v>467</v>
      </c>
      <c r="B1797" s="14" t="s">
        <v>461</v>
      </c>
      <c r="C1797" s="14" t="s">
        <v>57</v>
      </c>
      <c r="F1797" s="14">
        <v>21416.678</v>
      </c>
      <c r="I1797" s="14" t="s">
        <v>463</v>
      </c>
    </row>
    <row r="1798" spans="1:9" x14ac:dyDescent="0.2">
      <c r="A1798" s="14" t="s">
        <v>467</v>
      </c>
      <c r="B1798" s="14" t="s">
        <v>461</v>
      </c>
      <c r="C1798" s="14" t="s">
        <v>58</v>
      </c>
      <c r="F1798" s="14">
        <v>25002.945</v>
      </c>
      <c r="I1798" s="14" t="s">
        <v>463</v>
      </c>
    </row>
    <row r="1799" spans="1:9" x14ac:dyDescent="0.2">
      <c r="A1799" s="14" t="s">
        <v>467</v>
      </c>
      <c r="B1799" s="14" t="s">
        <v>461</v>
      </c>
      <c r="C1799" s="14" t="s">
        <v>59</v>
      </c>
      <c r="F1799" s="14">
        <v>21524.643</v>
      </c>
      <c r="I1799" s="14" t="s">
        <v>463</v>
      </c>
    </row>
    <row r="1800" spans="1:9" x14ac:dyDescent="0.2">
      <c r="A1800" s="14" t="s">
        <v>467</v>
      </c>
      <c r="B1800" s="14" t="s">
        <v>461</v>
      </c>
      <c r="C1800" s="14" t="s">
        <v>61</v>
      </c>
      <c r="F1800" s="14">
        <v>27138.745999999999</v>
      </c>
      <c r="I1800" s="14" t="s">
        <v>463</v>
      </c>
    </row>
    <row r="1801" spans="1:9" x14ac:dyDescent="0.2">
      <c r="A1801" s="14" t="s">
        <v>467</v>
      </c>
      <c r="B1801" s="14" t="s">
        <v>461</v>
      </c>
      <c r="C1801" s="14" t="s">
        <v>62</v>
      </c>
      <c r="F1801" s="14">
        <v>20398.065999999999</v>
      </c>
      <c r="I1801" s="14" t="s">
        <v>463</v>
      </c>
    </row>
    <row r="1802" spans="1:9" x14ac:dyDescent="0.2">
      <c r="A1802" s="14" t="s">
        <v>467</v>
      </c>
      <c r="B1802" s="14" t="s">
        <v>461</v>
      </c>
      <c r="C1802" s="14" t="s">
        <v>63</v>
      </c>
      <c r="F1802" s="14">
        <v>22630.094000000001</v>
      </c>
      <c r="I1802" s="14" t="s">
        <v>463</v>
      </c>
    </row>
    <row r="1803" spans="1:9" x14ac:dyDescent="0.2">
      <c r="A1803" s="14" t="s">
        <v>467</v>
      </c>
      <c r="B1803" s="14" t="s">
        <v>461</v>
      </c>
      <c r="C1803" s="14" t="s">
        <v>64</v>
      </c>
      <c r="F1803" s="14">
        <v>26206.973000000002</v>
      </c>
      <c r="I1803" s="14" t="s">
        <v>463</v>
      </c>
    </row>
    <row r="1804" spans="1:9" x14ac:dyDescent="0.2">
      <c r="A1804" s="14" t="s">
        <v>467</v>
      </c>
      <c r="B1804" s="14" t="s">
        <v>461</v>
      </c>
      <c r="C1804" s="14" t="s">
        <v>66</v>
      </c>
      <c r="F1804" s="14">
        <v>20412.148000000001</v>
      </c>
      <c r="I1804" s="14" t="s">
        <v>463</v>
      </c>
    </row>
    <row r="1805" spans="1:9" x14ac:dyDescent="0.2">
      <c r="A1805" s="14" t="s">
        <v>467</v>
      </c>
      <c r="B1805" s="14" t="s">
        <v>461</v>
      </c>
      <c r="C1805" s="14" t="s">
        <v>67</v>
      </c>
      <c r="F1805" s="14">
        <v>25751.648000000001</v>
      </c>
      <c r="I1805" s="14" t="s">
        <v>463</v>
      </c>
    </row>
    <row r="1806" spans="1:9" x14ac:dyDescent="0.2">
      <c r="A1806" s="14" t="s">
        <v>467</v>
      </c>
      <c r="B1806" s="14" t="s">
        <v>461</v>
      </c>
      <c r="C1806" s="14" t="s">
        <v>69</v>
      </c>
      <c r="F1806" s="14">
        <v>22806.123</v>
      </c>
      <c r="I1806" s="14" t="s">
        <v>463</v>
      </c>
    </row>
    <row r="1807" spans="1:9" x14ac:dyDescent="0.2">
      <c r="A1807" s="14" t="s">
        <v>467</v>
      </c>
      <c r="B1807" s="14" t="s">
        <v>461</v>
      </c>
      <c r="C1807" s="14" t="s">
        <v>70</v>
      </c>
      <c r="F1807" s="14">
        <v>23604.113000000001</v>
      </c>
      <c r="I1807" s="14" t="s">
        <v>463</v>
      </c>
    </row>
    <row r="1808" spans="1:9" x14ac:dyDescent="0.2">
      <c r="A1808" s="14" t="s">
        <v>467</v>
      </c>
      <c r="B1808" s="14" t="s">
        <v>461</v>
      </c>
      <c r="C1808" s="14" t="s">
        <v>72</v>
      </c>
      <c r="F1808" s="14">
        <v>22151.300999999999</v>
      </c>
      <c r="I1808" s="14" t="s">
        <v>463</v>
      </c>
    </row>
    <row r="1809" spans="1:9" x14ac:dyDescent="0.2">
      <c r="A1809" s="14" t="s">
        <v>467</v>
      </c>
      <c r="B1809" s="14" t="s">
        <v>461</v>
      </c>
      <c r="C1809" s="14" t="s">
        <v>73</v>
      </c>
      <c r="F1809" s="14">
        <v>25678.891</v>
      </c>
      <c r="I1809" s="14" t="s">
        <v>463</v>
      </c>
    </row>
    <row r="1810" spans="1:9" x14ac:dyDescent="0.2">
      <c r="A1810" s="14" t="s">
        <v>467</v>
      </c>
      <c r="B1810" s="14" t="s">
        <v>461</v>
      </c>
      <c r="C1810" s="14" t="s">
        <v>74</v>
      </c>
      <c r="F1810">
        <v>77.451999999999998</v>
      </c>
      <c r="I1810" s="14" t="s">
        <v>445</v>
      </c>
    </row>
    <row r="1811" spans="1:9" x14ac:dyDescent="0.2">
      <c r="A1811" s="14" t="s">
        <v>467</v>
      </c>
      <c r="B1811" s="14" t="s">
        <v>461</v>
      </c>
      <c r="C1811" s="14" t="s">
        <v>75</v>
      </c>
      <c r="F1811" s="14">
        <v>19043.828000000001</v>
      </c>
      <c r="I1811" s="14" t="s">
        <v>463</v>
      </c>
    </row>
    <row r="1812" spans="1:9" x14ac:dyDescent="0.2">
      <c r="A1812" s="14" t="s">
        <v>467</v>
      </c>
      <c r="B1812" s="14" t="s">
        <v>461</v>
      </c>
      <c r="C1812" s="14" t="s">
        <v>76</v>
      </c>
      <c r="F1812" s="14">
        <v>22742.752</v>
      </c>
      <c r="I1812" s="14" t="s">
        <v>463</v>
      </c>
    </row>
    <row r="1813" spans="1:9" x14ac:dyDescent="0.2">
      <c r="A1813" s="14" t="s">
        <v>467</v>
      </c>
      <c r="B1813" s="14" t="s">
        <v>461</v>
      </c>
      <c r="C1813" s="14" t="s">
        <v>77</v>
      </c>
      <c r="F1813" s="14">
        <v>23693.300999999999</v>
      </c>
      <c r="I1813" s="14" t="s">
        <v>463</v>
      </c>
    </row>
    <row r="1814" spans="1:9" x14ac:dyDescent="0.2">
      <c r="A1814" s="14" t="s">
        <v>467</v>
      </c>
      <c r="B1814" s="14" t="s">
        <v>461</v>
      </c>
      <c r="C1814" s="14" t="s">
        <v>78</v>
      </c>
      <c r="F1814" s="14">
        <v>23104.195</v>
      </c>
      <c r="I1814" s="14" t="s">
        <v>463</v>
      </c>
    </row>
    <row r="1815" spans="1:9" x14ac:dyDescent="0.2">
      <c r="A1815" s="14" t="s">
        <v>467</v>
      </c>
      <c r="B1815" s="14" t="s">
        <v>461</v>
      </c>
      <c r="C1815" s="14" t="s">
        <v>79</v>
      </c>
      <c r="F1815" s="14">
        <v>23913.921999999999</v>
      </c>
      <c r="I1815" s="14" t="s">
        <v>463</v>
      </c>
    </row>
    <row r="1816" spans="1:9" x14ac:dyDescent="0.2">
      <c r="A1816" s="14" t="s">
        <v>467</v>
      </c>
      <c r="B1816" s="14" t="s">
        <v>461</v>
      </c>
      <c r="C1816" s="14" t="s">
        <v>80</v>
      </c>
      <c r="F1816" s="14">
        <v>27371.101999999999</v>
      </c>
      <c r="I1816" s="14" t="s">
        <v>463</v>
      </c>
    </row>
    <row r="1817" spans="1:9" x14ac:dyDescent="0.2">
      <c r="A1817" s="14" t="s">
        <v>467</v>
      </c>
      <c r="B1817" s="14" t="s">
        <v>461</v>
      </c>
      <c r="C1817" s="14" t="s">
        <v>81</v>
      </c>
      <c r="F1817" s="14">
        <v>18339.719000000001</v>
      </c>
      <c r="I1817" s="14" t="s">
        <v>463</v>
      </c>
    </row>
    <row r="1818" spans="1:9" x14ac:dyDescent="0.2">
      <c r="A1818" s="14" t="s">
        <v>467</v>
      </c>
      <c r="B1818" s="14" t="s">
        <v>461</v>
      </c>
      <c r="C1818" s="14" t="s">
        <v>82</v>
      </c>
      <c r="F1818" s="14">
        <v>16138.200999999999</v>
      </c>
      <c r="I1818" s="14" t="s">
        <v>463</v>
      </c>
    </row>
    <row r="1819" spans="1:9" x14ac:dyDescent="0.2">
      <c r="A1819" s="14" t="s">
        <v>467</v>
      </c>
      <c r="B1819" s="14" t="s">
        <v>461</v>
      </c>
      <c r="C1819" s="14" t="s">
        <v>83</v>
      </c>
      <c r="F1819" s="14">
        <v>23425.738000000001</v>
      </c>
      <c r="I1819" s="14" t="s">
        <v>463</v>
      </c>
    </row>
    <row r="1820" spans="1:9" x14ac:dyDescent="0.2">
      <c r="A1820" s="14" t="s">
        <v>467</v>
      </c>
      <c r="B1820" s="14" t="s">
        <v>461</v>
      </c>
      <c r="C1820" s="14" t="s">
        <v>84</v>
      </c>
      <c r="F1820" s="14">
        <v>19569.562000000002</v>
      </c>
      <c r="I1820" s="14" t="s">
        <v>463</v>
      </c>
    </row>
    <row r="1821" spans="1:9" x14ac:dyDescent="0.2">
      <c r="A1821" s="14" t="s">
        <v>467</v>
      </c>
      <c r="B1821" s="14" t="s">
        <v>461</v>
      </c>
      <c r="C1821" s="14" t="s">
        <v>85</v>
      </c>
      <c r="F1821" s="14">
        <v>20376.942999999999</v>
      </c>
      <c r="I1821" s="14" t="s">
        <v>463</v>
      </c>
    </row>
    <row r="1822" spans="1:9" x14ac:dyDescent="0.2">
      <c r="A1822" s="14" t="s">
        <v>467</v>
      </c>
      <c r="B1822" s="14" t="s">
        <v>461</v>
      </c>
      <c r="C1822" s="14" t="s">
        <v>86</v>
      </c>
      <c r="F1822" s="14">
        <v>21388.513999999999</v>
      </c>
      <c r="I1822" s="14" t="s">
        <v>463</v>
      </c>
    </row>
    <row r="1823" spans="1:9" x14ac:dyDescent="0.2">
      <c r="A1823" s="14" t="s">
        <v>467</v>
      </c>
      <c r="B1823" s="14" t="s">
        <v>461</v>
      </c>
      <c r="C1823" s="14" t="s">
        <v>87</v>
      </c>
      <c r="F1823" s="14">
        <v>27425.083999999999</v>
      </c>
      <c r="I1823" s="14" t="s">
        <v>463</v>
      </c>
    </row>
    <row r="1824" spans="1:9" x14ac:dyDescent="0.2">
      <c r="A1824" s="14" t="s">
        <v>467</v>
      </c>
      <c r="B1824" s="14" t="s">
        <v>461</v>
      </c>
      <c r="C1824" s="14" t="s">
        <v>88</v>
      </c>
      <c r="F1824" s="14">
        <v>24944.27</v>
      </c>
      <c r="I1824" s="14" t="s">
        <v>463</v>
      </c>
    </row>
    <row r="1825" spans="1:9" x14ac:dyDescent="0.2">
      <c r="A1825" s="14" t="s">
        <v>467</v>
      </c>
      <c r="B1825" s="14" t="s">
        <v>461</v>
      </c>
      <c r="C1825" s="14" t="s">
        <v>89</v>
      </c>
      <c r="F1825" s="14">
        <v>18532.173999999999</v>
      </c>
      <c r="I1825" s="14" t="s">
        <v>463</v>
      </c>
    </row>
    <row r="1826" spans="1:9" x14ac:dyDescent="0.2">
      <c r="A1826" s="14" t="s">
        <v>467</v>
      </c>
      <c r="B1826" s="14" t="s">
        <v>461</v>
      </c>
      <c r="C1826" s="14" t="s">
        <v>90</v>
      </c>
      <c r="F1826" s="14">
        <v>24057.092000000001</v>
      </c>
      <c r="I1826" s="14" t="s">
        <v>463</v>
      </c>
    </row>
    <row r="1827" spans="1:9" x14ac:dyDescent="0.2">
      <c r="A1827" s="14" t="s">
        <v>467</v>
      </c>
      <c r="B1827" s="14" t="s">
        <v>461</v>
      </c>
      <c r="C1827" s="14" t="s">
        <v>91</v>
      </c>
      <c r="F1827" s="14">
        <v>26183.504000000001</v>
      </c>
      <c r="I1827" s="14" t="s">
        <v>463</v>
      </c>
    </row>
    <row r="1828" spans="1:9" x14ac:dyDescent="0.2">
      <c r="A1828" s="14" t="s">
        <v>467</v>
      </c>
      <c r="B1828" s="14" t="s">
        <v>461</v>
      </c>
      <c r="C1828" s="14" t="s">
        <v>92</v>
      </c>
      <c r="F1828" s="14">
        <v>21625.563999999998</v>
      </c>
      <c r="I1828" s="14" t="s">
        <v>463</v>
      </c>
    </row>
    <row r="1829" spans="1:9" x14ac:dyDescent="0.2">
      <c r="A1829" s="14" t="s">
        <v>467</v>
      </c>
      <c r="B1829" s="14" t="s">
        <v>461</v>
      </c>
      <c r="C1829" s="14" t="s">
        <v>93</v>
      </c>
      <c r="F1829" s="14">
        <v>22275.692999999999</v>
      </c>
      <c r="I1829" s="14" t="s">
        <v>463</v>
      </c>
    </row>
    <row r="1830" spans="1:9" x14ac:dyDescent="0.2">
      <c r="A1830" s="14" t="s">
        <v>467</v>
      </c>
      <c r="B1830" s="14" t="s">
        <v>461</v>
      </c>
      <c r="C1830" s="14" t="s">
        <v>94</v>
      </c>
      <c r="F1830" s="14">
        <v>25068.662</v>
      </c>
      <c r="I1830" s="14" t="s">
        <v>463</v>
      </c>
    </row>
    <row r="1831" spans="1:9" x14ac:dyDescent="0.2">
      <c r="A1831" s="14" t="s">
        <v>467</v>
      </c>
      <c r="B1831" s="14" t="s">
        <v>461</v>
      </c>
      <c r="C1831" s="14" t="s">
        <v>95</v>
      </c>
      <c r="F1831" s="14">
        <v>19874.678</v>
      </c>
      <c r="I1831" s="14" t="s">
        <v>463</v>
      </c>
    </row>
    <row r="1832" spans="1:9" x14ac:dyDescent="0.2">
      <c r="A1832" s="14" t="s">
        <v>467</v>
      </c>
      <c r="B1832" s="14" t="s">
        <v>461</v>
      </c>
      <c r="C1832" s="14" t="s">
        <v>96</v>
      </c>
      <c r="F1832" s="14">
        <v>29746.298999999999</v>
      </c>
      <c r="I1832" s="14" t="s">
        <v>463</v>
      </c>
    </row>
    <row r="1833" spans="1:9" x14ac:dyDescent="0.2">
      <c r="A1833" s="14" t="s">
        <v>467</v>
      </c>
      <c r="B1833" s="14" t="s">
        <v>461</v>
      </c>
      <c r="C1833" s="14" t="s">
        <v>97</v>
      </c>
      <c r="F1833" s="14">
        <v>23601.766</v>
      </c>
      <c r="I1833" s="14" t="s">
        <v>463</v>
      </c>
    </row>
    <row r="1834" spans="1:9" x14ac:dyDescent="0.2">
      <c r="A1834" s="14" t="s">
        <v>454</v>
      </c>
      <c r="B1834" s="14" t="s">
        <v>461</v>
      </c>
      <c r="C1834" s="14" t="s">
        <v>146</v>
      </c>
      <c r="F1834">
        <v>103.26900000000001</v>
      </c>
      <c r="I1834" s="14" t="s">
        <v>445</v>
      </c>
    </row>
    <row r="1835" spans="1:9" x14ac:dyDescent="0.2">
      <c r="A1835" s="14" t="s">
        <v>454</v>
      </c>
      <c r="B1835" s="14" t="s">
        <v>461</v>
      </c>
      <c r="C1835" s="14" t="s">
        <v>147</v>
      </c>
      <c r="F1835" s="14">
        <v>30992.574000000001</v>
      </c>
      <c r="I1835" s="14" t="s">
        <v>463</v>
      </c>
    </row>
    <row r="1836" spans="1:9" x14ac:dyDescent="0.2">
      <c r="A1836" s="14" t="s">
        <v>454</v>
      </c>
      <c r="B1836" s="14" t="s">
        <v>461</v>
      </c>
      <c r="C1836" s="14" t="s">
        <v>148</v>
      </c>
      <c r="F1836" s="14">
        <v>29107.905999999999</v>
      </c>
      <c r="I1836" s="14" t="s">
        <v>463</v>
      </c>
    </row>
    <row r="1837" spans="1:9" x14ac:dyDescent="0.2">
      <c r="A1837" s="14" t="s">
        <v>454</v>
      </c>
      <c r="B1837" s="14" t="s">
        <v>461</v>
      </c>
      <c r="C1837" s="14" t="s">
        <v>149</v>
      </c>
      <c r="F1837" s="14">
        <v>35649.089999999997</v>
      </c>
      <c r="I1837" s="14" t="s">
        <v>463</v>
      </c>
    </row>
    <row r="1838" spans="1:9" x14ac:dyDescent="0.2">
      <c r="A1838" s="14" t="s">
        <v>454</v>
      </c>
      <c r="B1838" s="14" t="s">
        <v>461</v>
      </c>
      <c r="C1838" s="14" t="s">
        <v>150</v>
      </c>
      <c r="F1838" s="14">
        <v>27324.162</v>
      </c>
      <c r="I1838" s="14" t="s">
        <v>463</v>
      </c>
    </row>
    <row r="1839" spans="1:9" x14ac:dyDescent="0.2">
      <c r="A1839" s="14" t="s">
        <v>454</v>
      </c>
      <c r="B1839" s="14" t="s">
        <v>461</v>
      </c>
      <c r="C1839" s="14" t="s">
        <v>151</v>
      </c>
      <c r="F1839" s="14">
        <v>27533.046999999999</v>
      </c>
      <c r="I1839" s="14" t="s">
        <v>463</v>
      </c>
    </row>
    <row r="1840" spans="1:9" x14ac:dyDescent="0.2">
      <c r="A1840" s="14" t="s">
        <v>454</v>
      </c>
      <c r="B1840" s="14" t="s">
        <v>461</v>
      </c>
      <c r="C1840" s="14" t="s">
        <v>152</v>
      </c>
      <c r="F1840" s="14">
        <v>27730.197</v>
      </c>
      <c r="I1840" s="14" t="s">
        <v>463</v>
      </c>
    </row>
    <row r="1841" spans="1:9" x14ac:dyDescent="0.2">
      <c r="A1841" s="14" t="s">
        <v>454</v>
      </c>
      <c r="B1841" s="14" t="s">
        <v>461</v>
      </c>
      <c r="C1841" s="14" t="s">
        <v>153</v>
      </c>
      <c r="F1841" s="14">
        <v>27420.388999999999</v>
      </c>
      <c r="I1841" s="14" t="s">
        <v>463</v>
      </c>
    </row>
    <row r="1842" spans="1:9" x14ac:dyDescent="0.2">
      <c r="A1842" s="14" t="s">
        <v>454</v>
      </c>
      <c r="B1842" s="14" t="s">
        <v>461</v>
      </c>
      <c r="C1842" s="14" t="s">
        <v>154</v>
      </c>
      <c r="F1842" s="14">
        <v>28434.309000000001</v>
      </c>
      <c r="I1842" s="14" t="s">
        <v>463</v>
      </c>
    </row>
    <row r="1843" spans="1:9" x14ac:dyDescent="0.2">
      <c r="A1843" s="14" t="s">
        <v>454</v>
      </c>
      <c r="B1843" s="14" t="s">
        <v>461</v>
      </c>
      <c r="C1843" s="14" t="s">
        <v>155</v>
      </c>
      <c r="F1843" s="14">
        <v>25908.9</v>
      </c>
      <c r="I1843" s="14" t="s">
        <v>463</v>
      </c>
    </row>
    <row r="1844" spans="1:9" x14ac:dyDescent="0.2">
      <c r="A1844" s="14" t="s">
        <v>454</v>
      </c>
      <c r="B1844" s="14" t="s">
        <v>461</v>
      </c>
      <c r="C1844" s="14" t="s">
        <v>156</v>
      </c>
      <c r="F1844" s="14">
        <v>33057.964999999997</v>
      </c>
      <c r="I1844" s="14" t="s">
        <v>463</v>
      </c>
    </row>
    <row r="1845" spans="1:9" x14ac:dyDescent="0.2">
      <c r="A1845" s="14" t="s">
        <v>454</v>
      </c>
      <c r="B1845" s="14" t="s">
        <v>461</v>
      </c>
      <c r="C1845" s="14" t="s">
        <v>157</v>
      </c>
      <c r="F1845" s="14">
        <v>30274.383000000002</v>
      </c>
      <c r="I1845" s="14" t="s">
        <v>463</v>
      </c>
    </row>
    <row r="1846" spans="1:9" x14ac:dyDescent="0.2">
      <c r="A1846" s="14" t="s">
        <v>454</v>
      </c>
      <c r="B1846" s="14" t="s">
        <v>461</v>
      </c>
      <c r="C1846" s="14" t="s">
        <v>158</v>
      </c>
      <c r="F1846" s="14">
        <v>30912.775000000001</v>
      </c>
      <c r="I1846" s="14" t="s">
        <v>463</v>
      </c>
    </row>
    <row r="1847" spans="1:9" x14ac:dyDescent="0.2">
      <c r="A1847" s="14" t="s">
        <v>454</v>
      </c>
      <c r="B1847" s="14" t="s">
        <v>461</v>
      </c>
      <c r="C1847" s="14" t="s">
        <v>159</v>
      </c>
      <c r="F1847" s="14">
        <v>25995.74</v>
      </c>
      <c r="I1847" s="14" t="s">
        <v>463</v>
      </c>
    </row>
    <row r="1848" spans="1:9" x14ac:dyDescent="0.2">
      <c r="A1848" s="14" t="s">
        <v>454</v>
      </c>
      <c r="B1848" s="14" t="s">
        <v>461</v>
      </c>
      <c r="C1848" s="14" t="s">
        <v>160</v>
      </c>
      <c r="F1848" s="14">
        <v>27540.088</v>
      </c>
      <c r="I1848" s="14" t="s">
        <v>463</v>
      </c>
    </row>
    <row r="1849" spans="1:9" x14ac:dyDescent="0.2">
      <c r="A1849" s="14" t="s">
        <v>454</v>
      </c>
      <c r="B1849" s="14" t="s">
        <v>461</v>
      </c>
      <c r="C1849" s="14" t="s">
        <v>161</v>
      </c>
      <c r="F1849" s="14">
        <v>24517.109</v>
      </c>
      <c r="I1849" s="14" t="s">
        <v>463</v>
      </c>
    </row>
    <row r="1850" spans="1:9" x14ac:dyDescent="0.2">
      <c r="A1850" s="14" t="s">
        <v>454</v>
      </c>
      <c r="B1850" s="14" t="s">
        <v>461</v>
      </c>
      <c r="C1850" s="14" t="s">
        <v>162</v>
      </c>
      <c r="F1850" s="14">
        <v>33966.266000000003</v>
      </c>
      <c r="I1850" s="14" t="s">
        <v>463</v>
      </c>
    </row>
    <row r="1851" spans="1:9" x14ac:dyDescent="0.2">
      <c r="A1851" s="14" t="s">
        <v>454</v>
      </c>
      <c r="B1851" s="14" t="s">
        <v>461</v>
      </c>
      <c r="C1851" s="14" t="s">
        <v>163</v>
      </c>
      <c r="F1851" s="14">
        <v>28922.49</v>
      </c>
      <c r="I1851" s="14" t="s">
        <v>463</v>
      </c>
    </row>
    <row r="1852" spans="1:9" x14ac:dyDescent="0.2">
      <c r="A1852" s="14" t="s">
        <v>454</v>
      </c>
      <c r="B1852" s="14" t="s">
        <v>461</v>
      </c>
      <c r="C1852" s="14" t="s">
        <v>164</v>
      </c>
      <c r="F1852" s="14">
        <v>29812.016</v>
      </c>
      <c r="I1852" s="14" t="s">
        <v>463</v>
      </c>
    </row>
    <row r="1853" spans="1:9" x14ac:dyDescent="0.2">
      <c r="A1853" s="14" t="s">
        <v>454</v>
      </c>
      <c r="B1853" s="14" t="s">
        <v>461</v>
      </c>
      <c r="C1853" s="14" t="s">
        <v>165</v>
      </c>
      <c r="F1853" s="14">
        <v>29713.440999999999</v>
      </c>
      <c r="I1853" s="14" t="s">
        <v>463</v>
      </c>
    </row>
    <row r="1854" spans="1:9" x14ac:dyDescent="0.2">
      <c r="A1854" s="14" t="s">
        <v>454</v>
      </c>
      <c r="B1854" s="14" t="s">
        <v>461</v>
      </c>
      <c r="C1854" s="14" t="s">
        <v>166</v>
      </c>
      <c r="F1854" s="14">
        <v>28342.773000000001</v>
      </c>
      <c r="I1854" s="14" t="s">
        <v>463</v>
      </c>
    </row>
    <row r="1855" spans="1:9" x14ac:dyDescent="0.2">
      <c r="A1855" s="14" t="s">
        <v>454</v>
      </c>
      <c r="B1855" s="14" t="s">
        <v>461</v>
      </c>
      <c r="C1855" s="14" t="s">
        <v>167</v>
      </c>
      <c r="F1855" s="14">
        <v>25035.805</v>
      </c>
      <c r="I1855" s="14" t="s">
        <v>463</v>
      </c>
    </row>
    <row r="1856" spans="1:9" x14ac:dyDescent="0.2">
      <c r="A1856" s="14" t="s">
        <v>454</v>
      </c>
      <c r="B1856" s="14" t="s">
        <v>461</v>
      </c>
      <c r="C1856" s="14" t="s">
        <v>168</v>
      </c>
      <c r="F1856" s="14">
        <v>34315.972999999998</v>
      </c>
      <c r="I1856" s="14" t="s">
        <v>463</v>
      </c>
    </row>
    <row r="1857" spans="1:9" x14ac:dyDescent="0.2">
      <c r="A1857" s="14" t="s">
        <v>454</v>
      </c>
      <c r="B1857" s="14" t="s">
        <v>461</v>
      </c>
      <c r="C1857" s="14" t="s">
        <v>169</v>
      </c>
      <c r="F1857" s="14">
        <v>30260.300999999999</v>
      </c>
      <c r="I1857" s="14" t="s">
        <v>463</v>
      </c>
    </row>
    <row r="1858" spans="1:9" x14ac:dyDescent="0.2">
      <c r="A1858" s="14" t="s">
        <v>454</v>
      </c>
      <c r="B1858" s="14" t="s">
        <v>461</v>
      </c>
      <c r="C1858" s="14" t="s">
        <v>170</v>
      </c>
      <c r="F1858">
        <v>84.492999999999995</v>
      </c>
      <c r="I1858" s="14" t="s">
        <v>445</v>
      </c>
    </row>
    <row r="1859" spans="1:9" x14ac:dyDescent="0.2">
      <c r="A1859" s="14" t="s">
        <v>454</v>
      </c>
      <c r="B1859" s="14" t="s">
        <v>461</v>
      </c>
      <c r="C1859" s="14" t="s">
        <v>171</v>
      </c>
      <c r="F1859" s="14">
        <v>28647.888999999999</v>
      </c>
      <c r="I1859" s="14" t="s">
        <v>463</v>
      </c>
    </row>
    <row r="1860" spans="1:9" x14ac:dyDescent="0.2">
      <c r="A1860" s="14" t="s">
        <v>454</v>
      </c>
      <c r="B1860" s="14" t="s">
        <v>461</v>
      </c>
      <c r="C1860" s="14" t="s">
        <v>172</v>
      </c>
      <c r="F1860" s="14">
        <v>26622.398000000001</v>
      </c>
      <c r="I1860" s="14" t="s">
        <v>463</v>
      </c>
    </row>
    <row r="1861" spans="1:9" x14ac:dyDescent="0.2">
      <c r="A1861" s="14" t="s">
        <v>454</v>
      </c>
      <c r="B1861" s="14" t="s">
        <v>461</v>
      </c>
      <c r="C1861" s="14" t="s">
        <v>173</v>
      </c>
      <c r="F1861" s="14">
        <v>30495.004000000001</v>
      </c>
      <c r="I1861" s="14" t="s">
        <v>463</v>
      </c>
    </row>
    <row r="1862" spans="1:9" x14ac:dyDescent="0.2">
      <c r="A1862" s="14" t="s">
        <v>454</v>
      </c>
      <c r="B1862" s="14" t="s">
        <v>461</v>
      </c>
      <c r="C1862" s="14" t="s">
        <v>174</v>
      </c>
      <c r="F1862" s="14">
        <v>23620.543000000001</v>
      </c>
      <c r="I1862" s="14" t="s">
        <v>463</v>
      </c>
    </row>
    <row r="1863" spans="1:9" x14ac:dyDescent="0.2">
      <c r="A1863" s="14" t="s">
        <v>454</v>
      </c>
      <c r="B1863" s="14" t="s">
        <v>461</v>
      </c>
      <c r="C1863" s="14" t="s">
        <v>175</v>
      </c>
      <c r="F1863" s="14">
        <v>25193.055</v>
      </c>
      <c r="I1863" s="14" t="s">
        <v>463</v>
      </c>
    </row>
    <row r="1864" spans="1:9" x14ac:dyDescent="0.2">
      <c r="A1864" s="14" t="s">
        <v>454</v>
      </c>
      <c r="B1864" s="14" t="s">
        <v>461</v>
      </c>
      <c r="C1864" s="14" t="s">
        <v>176</v>
      </c>
      <c r="F1864" s="14">
        <v>35491.836000000003</v>
      </c>
      <c r="I1864" s="14" t="s">
        <v>463</v>
      </c>
    </row>
    <row r="1865" spans="1:9" x14ac:dyDescent="0.2">
      <c r="A1865" s="14" t="s">
        <v>454</v>
      </c>
      <c r="B1865" s="14" t="s">
        <v>461</v>
      </c>
      <c r="C1865" s="14" t="s">
        <v>177</v>
      </c>
      <c r="F1865" s="14">
        <v>18769.224999999999</v>
      </c>
      <c r="I1865" s="14" t="s">
        <v>463</v>
      </c>
    </row>
    <row r="1866" spans="1:9" x14ac:dyDescent="0.2">
      <c r="A1866" s="14" t="s">
        <v>454</v>
      </c>
      <c r="B1866" s="14" t="s">
        <v>461</v>
      </c>
      <c r="C1866" s="14" t="s">
        <v>178</v>
      </c>
      <c r="F1866" s="14">
        <v>27164.562000000002</v>
      </c>
      <c r="I1866" s="14" t="s">
        <v>463</v>
      </c>
    </row>
    <row r="1867" spans="1:9" x14ac:dyDescent="0.2">
      <c r="A1867" s="14" t="s">
        <v>454</v>
      </c>
      <c r="B1867" s="14" t="s">
        <v>461</v>
      </c>
      <c r="C1867" s="14" t="s">
        <v>179</v>
      </c>
      <c r="F1867" s="14">
        <v>25455.921999999999</v>
      </c>
      <c r="I1867" s="14" t="s">
        <v>463</v>
      </c>
    </row>
    <row r="1868" spans="1:9" x14ac:dyDescent="0.2">
      <c r="A1868" s="14" t="s">
        <v>454</v>
      </c>
      <c r="B1868" s="14" t="s">
        <v>461</v>
      </c>
      <c r="C1868" s="14" t="s">
        <v>180</v>
      </c>
      <c r="F1868" s="14">
        <v>29037.495999999999</v>
      </c>
      <c r="I1868" s="14" t="s">
        <v>463</v>
      </c>
    </row>
    <row r="1869" spans="1:9" x14ac:dyDescent="0.2">
      <c r="A1869" s="14" t="s">
        <v>454</v>
      </c>
      <c r="B1869" s="14" t="s">
        <v>461</v>
      </c>
      <c r="C1869" s="14" t="s">
        <v>181</v>
      </c>
      <c r="F1869" s="14">
        <v>29450.574000000001</v>
      </c>
      <c r="I1869" s="14" t="s">
        <v>463</v>
      </c>
    </row>
    <row r="1870" spans="1:9" x14ac:dyDescent="0.2">
      <c r="A1870" s="14" t="s">
        <v>454</v>
      </c>
      <c r="B1870" s="14" t="s">
        <v>461</v>
      </c>
      <c r="C1870" s="14" t="s">
        <v>182</v>
      </c>
      <c r="F1870" s="14">
        <v>27655.094000000001</v>
      </c>
      <c r="I1870" s="14" t="s">
        <v>463</v>
      </c>
    </row>
    <row r="1871" spans="1:9" x14ac:dyDescent="0.2">
      <c r="A1871" s="14" t="s">
        <v>454</v>
      </c>
      <c r="B1871" s="14" t="s">
        <v>461</v>
      </c>
      <c r="C1871" s="14" t="s">
        <v>183</v>
      </c>
      <c r="F1871" s="14">
        <v>26979.146000000001</v>
      </c>
      <c r="I1871" s="14" t="s">
        <v>463</v>
      </c>
    </row>
    <row r="1872" spans="1:9" x14ac:dyDescent="0.2">
      <c r="A1872" s="14" t="s">
        <v>454</v>
      </c>
      <c r="B1872" s="14" t="s">
        <v>461</v>
      </c>
      <c r="C1872" s="14" t="s">
        <v>184</v>
      </c>
      <c r="F1872" s="14">
        <v>24531.190999999999</v>
      </c>
      <c r="I1872" s="14" t="s">
        <v>463</v>
      </c>
    </row>
    <row r="1873" spans="1:21" x14ac:dyDescent="0.2">
      <c r="A1873" s="14" t="s">
        <v>454</v>
      </c>
      <c r="B1873" s="14" t="s">
        <v>461</v>
      </c>
      <c r="C1873" s="14" t="s">
        <v>185</v>
      </c>
      <c r="F1873" s="14">
        <v>28497.678</v>
      </c>
      <c r="I1873" s="14" t="s">
        <v>463</v>
      </c>
    </row>
    <row r="1874" spans="1:21" x14ac:dyDescent="0.2">
      <c r="A1874" s="14" t="s">
        <v>454</v>
      </c>
      <c r="B1874" s="14" t="s">
        <v>461</v>
      </c>
      <c r="C1874" s="14" t="s">
        <v>186</v>
      </c>
      <c r="F1874" s="14">
        <v>24003.109</v>
      </c>
      <c r="I1874" s="14" t="s">
        <v>463</v>
      </c>
    </row>
    <row r="1875" spans="1:21" x14ac:dyDescent="0.2">
      <c r="A1875" s="14" t="s">
        <v>454</v>
      </c>
      <c r="B1875" s="14" t="s">
        <v>461</v>
      </c>
      <c r="C1875" s="14" t="s">
        <v>187</v>
      </c>
      <c r="F1875" s="14">
        <v>21221.875</v>
      </c>
      <c r="I1875" s="14" t="s">
        <v>463</v>
      </c>
    </row>
    <row r="1876" spans="1:21" x14ac:dyDescent="0.2">
      <c r="A1876" s="14" t="s">
        <v>454</v>
      </c>
      <c r="B1876" s="14" t="s">
        <v>461</v>
      </c>
      <c r="C1876" s="14" t="s">
        <v>188</v>
      </c>
      <c r="F1876" s="14">
        <v>20745.428</v>
      </c>
      <c r="I1876" s="14" t="s">
        <v>463</v>
      </c>
    </row>
    <row r="1877" spans="1:21" x14ac:dyDescent="0.2">
      <c r="A1877" s="14" t="s">
        <v>454</v>
      </c>
      <c r="B1877" s="14" t="s">
        <v>461</v>
      </c>
      <c r="C1877" s="14" t="s">
        <v>189</v>
      </c>
      <c r="F1877" s="14">
        <v>23531.355</v>
      </c>
      <c r="I1877" s="14" t="s">
        <v>463</v>
      </c>
    </row>
    <row r="1878" spans="1:21" x14ac:dyDescent="0.2">
      <c r="A1878" s="14" t="s">
        <v>454</v>
      </c>
      <c r="B1878" s="14" t="s">
        <v>461</v>
      </c>
      <c r="C1878" s="14" t="s">
        <v>190</v>
      </c>
      <c r="F1878" s="14">
        <v>29722.83</v>
      </c>
      <c r="I1878" s="14" t="s">
        <v>463</v>
      </c>
    </row>
    <row r="1879" spans="1:21" x14ac:dyDescent="0.2">
      <c r="A1879" s="14" t="s">
        <v>454</v>
      </c>
      <c r="B1879" s="14" t="s">
        <v>461</v>
      </c>
      <c r="C1879" s="14" t="s">
        <v>191</v>
      </c>
      <c r="F1879" s="14">
        <v>23496.15</v>
      </c>
      <c r="I1879" s="14" t="s">
        <v>463</v>
      </c>
    </row>
    <row r="1880" spans="1:21" x14ac:dyDescent="0.2">
      <c r="A1880" s="14" t="s">
        <v>454</v>
      </c>
      <c r="B1880" s="14" t="s">
        <v>461</v>
      </c>
      <c r="C1880" s="14" t="s">
        <v>192</v>
      </c>
      <c r="F1880" s="14">
        <v>28652.581999999999</v>
      </c>
      <c r="I1880" s="14" t="s">
        <v>463</v>
      </c>
    </row>
    <row r="1881" spans="1:21" x14ac:dyDescent="0.2">
      <c r="A1881" s="14" t="s">
        <v>454</v>
      </c>
      <c r="B1881" s="14" t="s">
        <v>461</v>
      </c>
      <c r="C1881" s="14" t="s">
        <v>193</v>
      </c>
      <c r="F1881" s="14">
        <v>26171.768</v>
      </c>
      <c r="I1881" s="14" t="s">
        <v>463</v>
      </c>
    </row>
    <row r="1882" spans="1:21" x14ac:dyDescent="0.2">
      <c r="A1882" s="14" t="s">
        <v>467</v>
      </c>
      <c r="B1882" s="14" t="s">
        <v>443</v>
      </c>
      <c r="C1882" s="35" t="s">
        <v>42</v>
      </c>
      <c r="D1882" s="35">
        <v>1</v>
      </c>
      <c r="E1882" s="35">
        <v>1</v>
      </c>
      <c r="F1882">
        <v>19.391999999999999</v>
      </c>
      <c r="G1882" t="s">
        <v>445</v>
      </c>
      <c r="H1882"/>
      <c r="I1882"/>
      <c r="J1882"/>
      <c r="K1882"/>
      <c r="L1882"/>
      <c r="M1882"/>
      <c r="N1882"/>
      <c r="O1882"/>
      <c r="P1882"/>
      <c r="Q1882"/>
      <c r="R1882"/>
      <c r="S1882"/>
    </row>
    <row r="1883" spans="1:21" x14ac:dyDescent="0.2">
      <c r="A1883" s="14" t="s">
        <v>467</v>
      </c>
      <c r="B1883" s="14" t="s">
        <v>443</v>
      </c>
      <c r="C1883" s="35" t="s">
        <v>44</v>
      </c>
      <c r="D1883" s="35">
        <v>1</v>
      </c>
      <c r="E1883" s="35">
        <v>2</v>
      </c>
      <c r="F1883">
        <v>867.80899999999997</v>
      </c>
      <c r="G1883" s="54" t="s">
        <v>43</v>
      </c>
      <c r="H1883" s="55">
        <v>1000.005</v>
      </c>
      <c r="I1883" s="55">
        <v>1000.005</v>
      </c>
      <c r="J1883"/>
      <c r="K1883"/>
      <c r="L1883"/>
      <c r="M1883"/>
      <c r="N1883"/>
      <c r="O1883"/>
      <c r="P1883"/>
      <c r="Q1883"/>
      <c r="R1883" s="56">
        <v>81.599999999999994</v>
      </c>
      <c r="S1883"/>
      <c r="T1883" s="35">
        <v>40899.795501020002</v>
      </c>
      <c r="U1883" s="57">
        <v>2.1995219999999999E-2</v>
      </c>
    </row>
    <row r="1884" spans="1:21" x14ac:dyDescent="0.2">
      <c r="A1884" s="14" t="s">
        <v>467</v>
      </c>
      <c r="B1884" s="14" t="s">
        <v>443</v>
      </c>
      <c r="C1884" s="35" t="s">
        <v>45</v>
      </c>
      <c r="D1884" s="35">
        <v>1</v>
      </c>
      <c r="E1884" s="35">
        <v>3</v>
      </c>
      <c r="F1884">
        <v>865.38499999999999</v>
      </c>
      <c r="G1884" s="54" t="s">
        <v>43</v>
      </c>
      <c r="H1884" s="55">
        <v>1000.005</v>
      </c>
      <c r="I1884" s="55">
        <v>1000.005</v>
      </c>
      <c r="J1884"/>
      <c r="K1884"/>
      <c r="L1884"/>
      <c r="M1884"/>
      <c r="N1884"/>
      <c r="O1884"/>
      <c r="P1884"/>
      <c r="Q1884"/>
      <c r="R1884" s="56">
        <v>81.599999999999994</v>
      </c>
      <c r="S1884"/>
      <c r="T1884" s="35">
        <v>40899.795501020002</v>
      </c>
      <c r="U1884" s="57">
        <v>2.1995219999999999E-2</v>
      </c>
    </row>
    <row r="1885" spans="1:21" x14ac:dyDescent="0.2">
      <c r="A1885" s="14" t="s">
        <v>467</v>
      </c>
      <c r="B1885" s="14" t="s">
        <v>443</v>
      </c>
      <c r="C1885" s="35" t="s">
        <v>46</v>
      </c>
      <c r="D1885" s="35">
        <v>1</v>
      </c>
      <c r="E1885" s="35">
        <v>4</v>
      </c>
      <c r="F1885">
        <v>850.84100000000001</v>
      </c>
      <c r="G1885" s="54" t="s">
        <v>43</v>
      </c>
      <c r="H1885" s="55">
        <v>1000.005</v>
      </c>
      <c r="I1885" s="55">
        <v>1000.005</v>
      </c>
      <c r="J1885"/>
      <c r="K1885"/>
      <c r="L1885"/>
      <c r="M1885"/>
      <c r="N1885"/>
      <c r="O1885"/>
      <c r="P1885"/>
      <c r="Q1885"/>
      <c r="R1885" s="56">
        <v>81.599999999999994</v>
      </c>
      <c r="S1885"/>
      <c r="T1885" s="35">
        <v>40899.795501020002</v>
      </c>
      <c r="U1885" s="57">
        <v>2.1995219999999999E-2</v>
      </c>
    </row>
    <row r="1886" spans="1:21" x14ac:dyDescent="0.2">
      <c r="A1886" s="14" t="s">
        <v>467</v>
      </c>
      <c r="B1886" s="14" t="s">
        <v>443</v>
      </c>
      <c r="C1886" s="35" t="s">
        <v>48</v>
      </c>
      <c r="D1886" s="35">
        <v>1</v>
      </c>
      <c r="E1886" s="35">
        <v>5</v>
      </c>
      <c r="F1886">
        <v>32782.82</v>
      </c>
      <c r="G1886" s="58" t="s">
        <v>47</v>
      </c>
      <c r="H1886" s="59">
        <v>499.62336684069999</v>
      </c>
      <c r="I1886"/>
      <c r="J1886" s="59">
        <v>499.62336684069999</v>
      </c>
      <c r="K1886"/>
      <c r="L1886"/>
      <c r="M1886"/>
      <c r="N1886"/>
      <c r="O1886"/>
      <c r="P1886"/>
      <c r="Q1886"/>
      <c r="R1886" s="56">
        <v>430.8</v>
      </c>
      <c r="S1886" s="56">
        <v>533.67999999999995</v>
      </c>
      <c r="T1886" s="35">
        <v>43118.879999999997</v>
      </c>
      <c r="U1886" s="57">
        <v>9.9909830682058508E-3</v>
      </c>
    </row>
    <row r="1887" spans="1:21" x14ac:dyDescent="0.2">
      <c r="A1887" s="14" t="s">
        <v>467</v>
      </c>
      <c r="B1887" s="14" t="s">
        <v>443</v>
      </c>
      <c r="C1887" s="35" t="s">
        <v>49</v>
      </c>
      <c r="D1887" s="35">
        <v>1</v>
      </c>
      <c r="E1887" s="35">
        <v>6</v>
      </c>
      <c r="F1887">
        <v>31309</v>
      </c>
      <c r="G1887" s="58" t="s">
        <v>47</v>
      </c>
      <c r="H1887" s="59">
        <v>499.62336684069999</v>
      </c>
      <c r="I1887"/>
      <c r="J1887" s="59">
        <v>499.62336684069999</v>
      </c>
      <c r="K1887"/>
      <c r="L1887"/>
      <c r="M1887"/>
      <c r="N1887"/>
      <c r="O1887"/>
      <c r="P1887"/>
      <c r="Q1887"/>
      <c r="R1887" s="56">
        <v>430.8</v>
      </c>
      <c r="S1887" s="56">
        <v>533.67999999999995</v>
      </c>
      <c r="T1887" s="35">
        <v>43118.879999999997</v>
      </c>
      <c r="U1887" s="57">
        <v>9.9909830682058508E-3</v>
      </c>
    </row>
    <row r="1888" spans="1:21" x14ac:dyDescent="0.2">
      <c r="A1888" s="14" t="s">
        <v>467</v>
      </c>
      <c r="B1888" s="14" t="s">
        <v>443</v>
      </c>
      <c r="C1888" s="35" t="s">
        <v>50</v>
      </c>
      <c r="D1888" s="35">
        <v>1</v>
      </c>
      <c r="E1888" s="35">
        <v>7</v>
      </c>
      <c r="F1888">
        <v>39778.620999999999</v>
      </c>
      <c r="G1888" s="58" t="s">
        <v>47</v>
      </c>
      <c r="H1888" s="59">
        <v>499.62336684069999</v>
      </c>
      <c r="I1888"/>
      <c r="J1888" s="59">
        <v>499.62336684069999</v>
      </c>
      <c r="K1888"/>
      <c r="L1888"/>
      <c r="M1888"/>
      <c r="N1888"/>
      <c r="O1888"/>
      <c r="P1888"/>
      <c r="Q1888"/>
      <c r="R1888" s="56">
        <v>430.8</v>
      </c>
      <c r="S1888" s="56">
        <v>533.67999999999995</v>
      </c>
      <c r="T1888" s="35">
        <v>43118.879999999997</v>
      </c>
      <c r="U1888" s="57">
        <v>9.9909830682058508E-3</v>
      </c>
    </row>
    <row r="1889" spans="1:21" x14ac:dyDescent="0.2">
      <c r="A1889" s="14" t="s">
        <v>467</v>
      </c>
      <c r="B1889" s="14" t="s">
        <v>443</v>
      </c>
      <c r="C1889" s="35" t="s">
        <v>52</v>
      </c>
      <c r="D1889" s="35">
        <v>1</v>
      </c>
      <c r="E1889" s="35">
        <v>8</v>
      </c>
      <c r="F1889">
        <v>2848.2559999999999</v>
      </c>
      <c r="G1889" s="60" t="s">
        <v>51</v>
      </c>
      <c r="H1889" s="61">
        <v>1.999801999802</v>
      </c>
      <c r="I1889"/>
      <c r="J1889"/>
      <c r="K1889" s="61">
        <v>1.999801999802</v>
      </c>
      <c r="L1889"/>
      <c r="M1889"/>
      <c r="N1889"/>
      <c r="O1889"/>
      <c r="P1889"/>
      <c r="Q1889"/>
      <c r="R1889" s="56">
        <v>363.6</v>
      </c>
      <c r="S1889"/>
      <c r="T1889" s="35">
        <v>40404</v>
      </c>
      <c r="U1889" s="57">
        <v>9.9990099990099994E-3</v>
      </c>
    </row>
    <row r="1890" spans="1:21" x14ac:dyDescent="0.2">
      <c r="A1890" s="14" t="s">
        <v>467</v>
      </c>
      <c r="B1890" s="14" t="s">
        <v>443</v>
      </c>
      <c r="C1890" s="35" t="s">
        <v>53</v>
      </c>
      <c r="D1890" s="35">
        <v>1</v>
      </c>
      <c r="E1890" s="35">
        <v>9</v>
      </c>
      <c r="F1890">
        <v>4491.76</v>
      </c>
      <c r="G1890" s="60" t="s">
        <v>51</v>
      </c>
      <c r="H1890" s="61">
        <v>1.999801999802</v>
      </c>
      <c r="I1890"/>
      <c r="J1890"/>
      <c r="K1890" s="61">
        <v>1.999801999802</v>
      </c>
      <c r="L1890"/>
      <c r="M1890"/>
      <c r="N1890"/>
      <c r="O1890"/>
      <c r="P1890"/>
      <c r="Q1890"/>
      <c r="R1890" s="56">
        <v>363.6</v>
      </c>
      <c r="S1890"/>
      <c r="T1890" s="35">
        <v>40404</v>
      </c>
      <c r="U1890" s="57">
        <v>9.9990099990099994E-3</v>
      </c>
    </row>
    <row r="1891" spans="1:21" x14ac:dyDescent="0.2">
      <c r="A1891" s="14" t="s">
        <v>467</v>
      </c>
      <c r="B1891" s="14" t="s">
        <v>443</v>
      </c>
      <c r="C1891" s="35" t="s">
        <v>54</v>
      </c>
      <c r="D1891" s="35">
        <v>1</v>
      </c>
      <c r="E1891" s="35">
        <v>10</v>
      </c>
      <c r="F1891">
        <v>4135.4250000000002</v>
      </c>
      <c r="G1891" s="60" t="s">
        <v>51</v>
      </c>
      <c r="H1891" s="61">
        <v>1.999801999802</v>
      </c>
      <c r="I1891"/>
      <c r="J1891"/>
      <c r="K1891" s="61">
        <v>1.999801999802</v>
      </c>
      <c r="L1891"/>
      <c r="M1891"/>
      <c r="N1891"/>
      <c r="O1891"/>
      <c r="P1891"/>
      <c r="Q1891"/>
      <c r="R1891" s="56">
        <v>363.6</v>
      </c>
      <c r="S1891"/>
      <c r="T1891" s="35">
        <v>40404</v>
      </c>
      <c r="U1891" s="57">
        <v>9.9990099990099994E-3</v>
      </c>
    </row>
    <row r="1892" spans="1:21" x14ac:dyDescent="0.2">
      <c r="A1892" s="14" t="s">
        <v>467</v>
      </c>
      <c r="B1892" s="14" t="s">
        <v>443</v>
      </c>
      <c r="C1892" s="35" t="s">
        <v>56</v>
      </c>
      <c r="D1892" s="35">
        <v>1</v>
      </c>
      <c r="E1892" s="35">
        <v>11</v>
      </c>
      <c r="F1892">
        <v>753.87900000000002</v>
      </c>
      <c r="G1892" t="s">
        <v>55</v>
      </c>
      <c r="H1892"/>
      <c r="I1892" s="55">
        <v>1000.17615</v>
      </c>
      <c r="J1892" s="59">
        <v>500.004456</v>
      </c>
      <c r="K1892"/>
      <c r="L1892"/>
      <c r="M1892"/>
      <c r="N1892"/>
      <c r="O1892"/>
      <c r="P1892"/>
      <c r="Q1892"/>
      <c r="R1892" s="56">
        <v>38.799999999999997</v>
      </c>
      <c r="S1892"/>
      <c r="T1892" s="35">
        <v>43052.416316870003</v>
      </c>
      <c r="U1892" s="57">
        <v>2.0904749999999899E-2</v>
      </c>
    </row>
    <row r="1893" spans="1:21" x14ac:dyDescent="0.2">
      <c r="A1893" s="14" t="s">
        <v>467</v>
      </c>
      <c r="B1893" s="14" t="s">
        <v>443</v>
      </c>
      <c r="C1893" s="35" t="s">
        <v>57</v>
      </c>
      <c r="D1893" s="35">
        <v>1</v>
      </c>
      <c r="E1893" s="35">
        <v>12</v>
      </c>
      <c r="F1893">
        <v>601.16399999999999</v>
      </c>
      <c r="G1893" t="s">
        <v>55</v>
      </c>
      <c r="H1893"/>
      <c r="I1893" s="55">
        <v>1000.17615</v>
      </c>
      <c r="J1893" s="59">
        <v>500.004456</v>
      </c>
      <c r="K1893"/>
      <c r="L1893"/>
      <c r="M1893"/>
      <c r="N1893"/>
      <c r="O1893"/>
      <c r="P1893"/>
      <c r="Q1893"/>
      <c r="R1893" s="56">
        <v>38.799999999999997</v>
      </c>
      <c r="S1893"/>
      <c r="T1893" s="35">
        <v>43052.416316870003</v>
      </c>
      <c r="U1893" s="57">
        <v>2.0904749999999899E-2</v>
      </c>
    </row>
    <row r="1894" spans="1:21" x14ac:dyDescent="0.2">
      <c r="A1894" s="14" t="s">
        <v>467</v>
      </c>
      <c r="B1894" s="14" t="s">
        <v>443</v>
      </c>
      <c r="C1894" s="35" t="s">
        <v>58</v>
      </c>
      <c r="D1894" s="35">
        <v>1</v>
      </c>
      <c r="E1894" s="35">
        <v>13</v>
      </c>
      <c r="F1894">
        <v>722.36599999999999</v>
      </c>
      <c r="G1894" t="s">
        <v>55</v>
      </c>
      <c r="H1894"/>
      <c r="I1894" s="55">
        <v>1000.005</v>
      </c>
      <c r="J1894"/>
      <c r="K1894" s="61">
        <v>1.99512</v>
      </c>
      <c r="L1894"/>
      <c r="M1894"/>
      <c r="N1894"/>
      <c r="O1894"/>
      <c r="P1894"/>
      <c r="Q1894"/>
      <c r="R1894" s="56">
        <v>40.799999999999997</v>
      </c>
      <c r="S1894"/>
      <c r="T1894" s="35">
        <v>40899.795501020002</v>
      </c>
      <c r="U1894" s="57">
        <v>2.1995219999999999E-2</v>
      </c>
    </row>
    <row r="1895" spans="1:21" x14ac:dyDescent="0.2">
      <c r="A1895" s="14" t="s">
        <v>467</v>
      </c>
      <c r="B1895" s="14" t="s">
        <v>443</v>
      </c>
      <c r="C1895" s="35" t="s">
        <v>59</v>
      </c>
      <c r="D1895" s="35">
        <v>1</v>
      </c>
      <c r="E1895" s="35">
        <v>14</v>
      </c>
      <c r="F1895">
        <v>715.09400000000005</v>
      </c>
      <c r="G1895" t="s">
        <v>55</v>
      </c>
      <c r="H1895"/>
      <c r="I1895" s="55">
        <v>1000.005</v>
      </c>
      <c r="J1895"/>
      <c r="K1895" s="61">
        <v>1.99512</v>
      </c>
      <c r="L1895"/>
      <c r="M1895"/>
      <c r="N1895"/>
      <c r="O1895"/>
      <c r="P1895"/>
      <c r="Q1895"/>
      <c r="R1895" s="56">
        <v>40.799999999999997</v>
      </c>
      <c r="S1895"/>
      <c r="T1895" s="35">
        <v>40899.795501020002</v>
      </c>
      <c r="U1895" s="57">
        <v>2.1995219999999999E-2</v>
      </c>
    </row>
    <row r="1896" spans="1:21" x14ac:dyDescent="0.2">
      <c r="A1896" s="14" t="s">
        <v>467</v>
      </c>
      <c r="B1896" s="14" t="s">
        <v>443</v>
      </c>
      <c r="C1896" s="35" t="s">
        <v>61</v>
      </c>
      <c r="D1896" s="35">
        <v>1</v>
      </c>
      <c r="E1896" s="35">
        <v>15</v>
      </c>
      <c r="F1896">
        <v>41.209000000000003</v>
      </c>
      <c r="G1896" s="62" t="s">
        <v>60</v>
      </c>
      <c r="H1896" s="63">
        <v>19.998019998019998</v>
      </c>
      <c r="I1896"/>
      <c r="J1896"/>
      <c r="K1896"/>
      <c r="L1896"/>
      <c r="M1896"/>
      <c r="N1896"/>
      <c r="O1896"/>
      <c r="P1896" s="63">
        <v>19.998019998019998</v>
      </c>
      <c r="Q1896"/>
      <c r="R1896" s="56">
        <v>323.2</v>
      </c>
      <c r="S1896"/>
      <c r="T1896" s="35">
        <v>40404</v>
      </c>
      <c r="U1896" s="57">
        <v>9.9990099990099994E-3</v>
      </c>
    </row>
    <row r="1897" spans="1:21" x14ac:dyDescent="0.2">
      <c r="A1897" s="14" t="s">
        <v>467</v>
      </c>
      <c r="B1897" s="14" t="s">
        <v>443</v>
      </c>
      <c r="C1897" s="35" t="s">
        <v>62</v>
      </c>
      <c r="D1897" s="35">
        <v>1</v>
      </c>
      <c r="E1897" s="35">
        <v>16</v>
      </c>
      <c r="F1897">
        <v>244.82900000000001</v>
      </c>
      <c r="G1897" s="62" t="s">
        <v>60</v>
      </c>
      <c r="H1897" s="63">
        <v>19.998019998019998</v>
      </c>
      <c r="I1897"/>
      <c r="J1897"/>
      <c r="K1897"/>
      <c r="L1897"/>
      <c r="M1897"/>
      <c r="N1897"/>
      <c r="O1897"/>
      <c r="P1897" s="63">
        <v>19.998019998019998</v>
      </c>
      <c r="Q1897"/>
      <c r="R1897" s="56">
        <v>323.2</v>
      </c>
      <c r="S1897"/>
      <c r="T1897" s="35">
        <v>40404</v>
      </c>
      <c r="U1897" s="57">
        <v>9.9990099990099994E-3</v>
      </c>
    </row>
    <row r="1898" spans="1:21" x14ac:dyDescent="0.2">
      <c r="A1898" s="14" t="s">
        <v>467</v>
      </c>
      <c r="B1898" s="14" t="s">
        <v>443</v>
      </c>
      <c r="C1898" s="35" t="s">
        <v>63</v>
      </c>
      <c r="D1898" s="35">
        <v>1</v>
      </c>
      <c r="E1898" s="35">
        <v>17</v>
      </c>
      <c r="F1898">
        <v>76202.366999999998</v>
      </c>
      <c r="G1898" t="s">
        <v>444</v>
      </c>
      <c r="H1898"/>
      <c r="I1898"/>
      <c r="J1898"/>
      <c r="K1898"/>
      <c r="L1898"/>
      <c r="M1898"/>
      <c r="N1898"/>
      <c r="O1898"/>
      <c r="P1898"/>
      <c r="Q1898"/>
      <c r="R1898" s="56">
        <v>899.2</v>
      </c>
      <c r="S1898"/>
      <c r="T1898" s="35">
        <v>40899</v>
      </c>
      <c r="U1898" s="57">
        <v>2.1985867625125301E-2</v>
      </c>
    </row>
    <row r="1899" spans="1:21" x14ac:dyDescent="0.2">
      <c r="A1899" s="14" t="s">
        <v>467</v>
      </c>
      <c r="B1899" s="14" t="s">
        <v>443</v>
      </c>
      <c r="C1899" s="35" t="s">
        <v>64</v>
      </c>
      <c r="D1899" s="35">
        <v>1</v>
      </c>
      <c r="E1899" s="35">
        <v>18</v>
      </c>
      <c r="F1899">
        <v>67473.366999999998</v>
      </c>
      <c r="G1899" t="s">
        <v>444</v>
      </c>
      <c r="H1899"/>
      <c r="I1899"/>
      <c r="J1899"/>
      <c r="K1899"/>
      <c r="L1899"/>
      <c r="M1899"/>
      <c r="N1899"/>
      <c r="O1899"/>
      <c r="P1899"/>
      <c r="Q1899"/>
      <c r="R1899" s="56">
        <v>899.2</v>
      </c>
      <c r="S1899"/>
      <c r="T1899" s="35">
        <v>40899</v>
      </c>
      <c r="U1899" s="57">
        <v>2.1985867625125301E-2</v>
      </c>
    </row>
    <row r="1900" spans="1:21" x14ac:dyDescent="0.2">
      <c r="A1900" s="14" t="s">
        <v>467</v>
      </c>
      <c r="B1900" s="14" t="s">
        <v>443</v>
      </c>
      <c r="C1900" s="35" t="s">
        <v>66</v>
      </c>
      <c r="D1900" s="35">
        <v>1</v>
      </c>
      <c r="E1900" s="35">
        <v>19</v>
      </c>
      <c r="F1900">
        <v>65383.839999999997</v>
      </c>
      <c r="G1900" s="64" t="s">
        <v>65</v>
      </c>
      <c r="H1900" s="65">
        <v>19.998019998019998</v>
      </c>
      <c r="I1900"/>
      <c r="J1900"/>
      <c r="K1900"/>
      <c r="L1900" s="65">
        <v>19.998019998019998</v>
      </c>
      <c r="M1900"/>
      <c r="N1900"/>
      <c r="O1900"/>
      <c r="P1900"/>
      <c r="Q1900"/>
      <c r="R1900" s="56">
        <v>323.2</v>
      </c>
      <c r="S1900"/>
      <c r="T1900" s="35">
        <v>40404</v>
      </c>
      <c r="U1900" s="57">
        <v>9.9990099990099994E-3</v>
      </c>
    </row>
    <row r="1901" spans="1:21" x14ac:dyDescent="0.2">
      <c r="A1901" s="14" t="s">
        <v>467</v>
      </c>
      <c r="B1901" s="14" t="s">
        <v>443</v>
      </c>
      <c r="C1901" s="35" t="s">
        <v>67</v>
      </c>
      <c r="D1901" s="35">
        <v>1</v>
      </c>
      <c r="E1901" s="35">
        <v>20</v>
      </c>
      <c r="F1901">
        <v>61616.866999999998</v>
      </c>
      <c r="G1901" s="64" t="s">
        <v>65</v>
      </c>
      <c r="H1901" s="65">
        <v>19.998019998019998</v>
      </c>
      <c r="I1901"/>
      <c r="J1901"/>
      <c r="K1901"/>
      <c r="L1901" s="65">
        <v>19.998019998019998</v>
      </c>
      <c r="M1901"/>
      <c r="N1901"/>
      <c r="O1901"/>
      <c r="P1901"/>
      <c r="Q1901"/>
      <c r="R1901" s="56">
        <v>323.2</v>
      </c>
      <c r="S1901"/>
      <c r="T1901" s="35">
        <v>40404</v>
      </c>
      <c r="U1901" s="57">
        <v>9.9990099990099994E-3</v>
      </c>
    </row>
    <row r="1902" spans="1:21" x14ac:dyDescent="0.2">
      <c r="A1902" s="14" t="s">
        <v>467</v>
      </c>
      <c r="B1902" s="14" t="s">
        <v>443</v>
      </c>
      <c r="C1902" s="35" t="s">
        <v>69</v>
      </c>
      <c r="D1902" s="35">
        <v>1</v>
      </c>
      <c r="E1902" s="35">
        <v>21</v>
      </c>
      <c r="F1902">
        <v>45329.690999999999</v>
      </c>
      <c r="G1902" s="66" t="s">
        <v>68</v>
      </c>
      <c r="H1902" s="67">
        <v>19.998019998019998</v>
      </c>
      <c r="I1902"/>
      <c r="J1902"/>
      <c r="K1902"/>
      <c r="L1902"/>
      <c r="M1902" s="67">
        <v>19.998019998019998</v>
      </c>
      <c r="N1902"/>
      <c r="O1902"/>
      <c r="P1902"/>
      <c r="Q1902"/>
      <c r="R1902" s="56">
        <v>323.2</v>
      </c>
      <c r="S1902"/>
      <c r="T1902" s="35">
        <v>40404</v>
      </c>
      <c r="U1902" s="57">
        <v>9.9990099990099994E-3</v>
      </c>
    </row>
    <row r="1903" spans="1:21" x14ac:dyDescent="0.2">
      <c r="A1903" s="14" t="s">
        <v>467</v>
      </c>
      <c r="B1903" s="14" t="s">
        <v>443</v>
      </c>
      <c r="C1903" s="35" t="s">
        <v>70</v>
      </c>
      <c r="D1903" s="35">
        <v>1</v>
      </c>
      <c r="E1903" s="35">
        <v>22</v>
      </c>
      <c r="F1903">
        <v>47193.785000000003</v>
      </c>
      <c r="G1903" s="66" t="s">
        <v>68</v>
      </c>
      <c r="H1903" s="67">
        <v>19.998019998019998</v>
      </c>
      <c r="I1903"/>
      <c r="J1903"/>
      <c r="K1903"/>
      <c r="L1903"/>
      <c r="M1903" s="67">
        <v>19.998019998019998</v>
      </c>
      <c r="N1903"/>
      <c r="O1903"/>
      <c r="P1903"/>
      <c r="Q1903"/>
      <c r="R1903" s="56">
        <v>323.2</v>
      </c>
      <c r="S1903"/>
      <c r="T1903" s="35">
        <v>40404</v>
      </c>
      <c r="U1903" s="57">
        <v>9.9990099990099994E-3</v>
      </c>
    </row>
    <row r="1904" spans="1:21" x14ac:dyDescent="0.2">
      <c r="A1904" s="14" t="s">
        <v>467</v>
      </c>
      <c r="B1904" s="14" t="s">
        <v>443</v>
      </c>
      <c r="C1904" s="35" t="s">
        <v>72</v>
      </c>
      <c r="D1904" s="35">
        <v>1</v>
      </c>
      <c r="E1904" s="35">
        <v>23</v>
      </c>
      <c r="F1904">
        <v>4952.33</v>
      </c>
      <c r="G1904" t="s">
        <v>71</v>
      </c>
      <c r="H1904"/>
      <c r="I1904"/>
      <c r="J1904"/>
      <c r="K1904"/>
      <c r="L1904" s="65">
        <v>0.17325017325020001</v>
      </c>
      <c r="M1904" s="67">
        <v>0.17325017325020001</v>
      </c>
      <c r="N1904"/>
      <c r="O1904"/>
      <c r="P1904"/>
      <c r="Q1904" s="68">
        <v>19.998019998019998</v>
      </c>
      <c r="R1904" s="56">
        <v>321.60000000000002</v>
      </c>
      <c r="S1904"/>
      <c r="T1904" s="35">
        <v>40404</v>
      </c>
      <c r="U1904" s="57">
        <v>9.9940599940599902E-3</v>
      </c>
    </row>
    <row r="1905" spans="1:21" x14ac:dyDescent="0.2">
      <c r="A1905" s="14" t="s">
        <v>467</v>
      </c>
      <c r="B1905" s="14" t="s">
        <v>443</v>
      </c>
      <c r="C1905" s="35" t="s">
        <v>73</v>
      </c>
      <c r="D1905" s="35">
        <v>1</v>
      </c>
      <c r="E1905" s="35">
        <v>24</v>
      </c>
      <c r="F1905">
        <v>3968.1660000000002</v>
      </c>
      <c r="G1905" t="s">
        <v>71</v>
      </c>
      <c r="H1905"/>
      <c r="I1905"/>
      <c r="J1905"/>
      <c r="K1905"/>
      <c r="L1905" s="65">
        <v>0.17325017325020001</v>
      </c>
      <c r="M1905" s="67">
        <v>0.17325017325020001</v>
      </c>
      <c r="N1905"/>
      <c r="O1905"/>
      <c r="P1905"/>
      <c r="Q1905" s="68">
        <v>19.998019998019998</v>
      </c>
      <c r="R1905" s="56">
        <v>321.60000000000002</v>
      </c>
      <c r="S1905"/>
      <c r="T1905" s="35">
        <v>40404</v>
      </c>
      <c r="U1905" s="57">
        <v>9.9940599940599902E-3</v>
      </c>
    </row>
    <row r="1906" spans="1:21" x14ac:dyDescent="0.2">
      <c r="A1906" s="14" t="s">
        <v>467</v>
      </c>
      <c r="B1906" s="14" t="s">
        <v>443</v>
      </c>
      <c r="C1906" s="35" t="s">
        <v>74</v>
      </c>
      <c r="D1906" s="35">
        <v>2</v>
      </c>
      <c r="E1906" s="35">
        <v>1</v>
      </c>
      <c r="F1906">
        <v>135.74700000000001</v>
      </c>
      <c r="G1906" t="s">
        <v>445</v>
      </c>
      <c r="H1906"/>
      <c r="I1906"/>
      <c r="J1906"/>
      <c r="K1906"/>
      <c r="L1906"/>
      <c r="M1906"/>
      <c r="N1906"/>
      <c r="O1906"/>
      <c r="P1906"/>
      <c r="Q1906"/>
      <c r="R1906"/>
      <c r="S1906"/>
    </row>
    <row r="1907" spans="1:21" x14ac:dyDescent="0.2">
      <c r="A1907" s="14" t="s">
        <v>467</v>
      </c>
      <c r="B1907" s="14" t="s">
        <v>443</v>
      </c>
      <c r="C1907" s="35" t="s">
        <v>75</v>
      </c>
      <c r="D1907" s="35">
        <v>2</v>
      </c>
      <c r="E1907" s="35">
        <v>2</v>
      </c>
      <c r="F1907">
        <v>7097.6120000000001</v>
      </c>
      <c r="G1907" s="54" t="s">
        <v>43</v>
      </c>
      <c r="H1907" s="55">
        <v>221.26522126520001</v>
      </c>
      <c r="I1907" s="55">
        <v>221.26522126520001</v>
      </c>
      <c r="J1907"/>
      <c r="K1907"/>
      <c r="L1907"/>
      <c r="M1907"/>
      <c r="N1907"/>
      <c r="O1907"/>
      <c r="P1907"/>
      <c r="Q1907"/>
      <c r="R1907" s="56">
        <v>225.2</v>
      </c>
      <c r="S1907"/>
      <c r="T1907" s="35">
        <v>40404</v>
      </c>
      <c r="U1907" s="57">
        <v>9.9990099990100098E-3</v>
      </c>
    </row>
    <row r="1908" spans="1:21" x14ac:dyDescent="0.2">
      <c r="A1908" s="14" t="s">
        <v>467</v>
      </c>
      <c r="B1908" s="14" t="s">
        <v>443</v>
      </c>
      <c r="C1908" s="35" t="s">
        <v>76</v>
      </c>
      <c r="D1908" s="35">
        <v>2</v>
      </c>
      <c r="E1908" s="35">
        <v>3</v>
      </c>
      <c r="F1908">
        <v>6144.9610000000002</v>
      </c>
      <c r="G1908" s="54" t="s">
        <v>43</v>
      </c>
      <c r="H1908" s="55">
        <v>221.26522126520001</v>
      </c>
      <c r="I1908" s="55">
        <v>221.26522126520001</v>
      </c>
      <c r="J1908"/>
      <c r="K1908"/>
      <c r="L1908"/>
      <c r="M1908"/>
      <c r="N1908"/>
      <c r="O1908"/>
      <c r="P1908"/>
      <c r="Q1908"/>
      <c r="R1908" s="56">
        <v>225.2</v>
      </c>
      <c r="S1908"/>
      <c r="T1908" s="35">
        <v>40404</v>
      </c>
      <c r="U1908" s="57">
        <v>9.9990099990100098E-3</v>
      </c>
    </row>
    <row r="1909" spans="1:21" x14ac:dyDescent="0.2">
      <c r="A1909" s="14" t="s">
        <v>467</v>
      </c>
      <c r="B1909" s="14" t="s">
        <v>443</v>
      </c>
      <c r="C1909" s="35" t="s">
        <v>77</v>
      </c>
      <c r="D1909" s="35">
        <v>2</v>
      </c>
      <c r="E1909" s="35">
        <v>4</v>
      </c>
      <c r="F1909">
        <v>6758.2449999999999</v>
      </c>
      <c r="G1909" s="54" t="s">
        <v>43</v>
      </c>
      <c r="H1909" s="55">
        <v>221.26522126520001</v>
      </c>
      <c r="I1909" s="55">
        <v>221.26522126520001</v>
      </c>
      <c r="J1909"/>
      <c r="K1909"/>
      <c r="L1909"/>
      <c r="M1909"/>
      <c r="N1909"/>
      <c r="O1909"/>
      <c r="P1909"/>
      <c r="Q1909"/>
      <c r="R1909" s="56">
        <v>225.2</v>
      </c>
      <c r="S1909"/>
      <c r="T1909" s="35">
        <v>40404</v>
      </c>
      <c r="U1909" s="57">
        <v>9.9990099990100098E-3</v>
      </c>
    </row>
    <row r="1910" spans="1:21" x14ac:dyDescent="0.2">
      <c r="A1910" s="14" t="s">
        <v>467</v>
      </c>
      <c r="B1910" s="14" t="s">
        <v>443</v>
      </c>
      <c r="C1910" s="35" t="s">
        <v>78</v>
      </c>
      <c r="D1910" s="35">
        <v>2</v>
      </c>
      <c r="E1910" s="35">
        <v>5</v>
      </c>
      <c r="F1910">
        <v>66864.929999999993</v>
      </c>
      <c r="G1910" s="58" t="s">
        <v>47</v>
      </c>
      <c r="H1910" s="59">
        <v>106.4962726305</v>
      </c>
      <c r="I1910"/>
      <c r="J1910" s="59">
        <v>106.4962726305</v>
      </c>
      <c r="K1910"/>
      <c r="L1910"/>
      <c r="M1910"/>
      <c r="N1910"/>
      <c r="O1910"/>
      <c r="P1910"/>
      <c r="Q1910"/>
      <c r="R1910" s="56">
        <v>430.8</v>
      </c>
      <c r="S1910" s="56">
        <v>2228.8000000000002</v>
      </c>
      <c r="T1910" s="35">
        <v>43118.879999999997</v>
      </c>
      <c r="U1910" s="57">
        <v>9.9909830682058595E-3</v>
      </c>
    </row>
    <row r="1911" spans="1:21" x14ac:dyDescent="0.2">
      <c r="A1911" s="14" t="s">
        <v>467</v>
      </c>
      <c r="B1911" s="14" t="s">
        <v>443</v>
      </c>
      <c r="C1911" s="35" t="s">
        <v>79</v>
      </c>
      <c r="D1911" s="35">
        <v>2</v>
      </c>
      <c r="E1911" s="35">
        <v>6</v>
      </c>
      <c r="F1911">
        <v>41579.690999999999</v>
      </c>
      <c r="G1911" s="58" t="s">
        <v>47</v>
      </c>
      <c r="H1911" s="59">
        <v>106.4962726305</v>
      </c>
      <c r="I1911"/>
      <c r="J1911" s="59">
        <v>106.4962726305</v>
      </c>
      <c r="K1911"/>
      <c r="L1911"/>
      <c r="M1911"/>
      <c r="N1911"/>
      <c r="O1911"/>
      <c r="P1911"/>
      <c r="Q1911"/>
      <c r="R1911" s="56">
        <v>430.8</v>
      </c>
      <c r="S1911" s="56">
        <v>2228.8000000000002</v>
      </c>
      <c r="T1911" s="35">
        <v>43118.879999999997</v>
      </c>
      <c r="U1911" s="57">
        <v>9.9909830682058595E-3</v>
      </c>
    </row>
    <row r="1912" spans="1:21" x14ac:dyDescent="0.2">
      <c r="A1912" s="14" t="s">
        <v>467</v>
      </c>
      <c r="B1912" s="14" t="s">
        <v>443</v>
      </c>
      <c r="C1912" s="35" t="s">
        <v>80</v>
      </c>
      <c r="D1912" s="35">
        <v>2</v>
      </c>
      <c r="E1912" s="35">
        <v>7</v>
      </c>
      <c r="F1912">
        <v>52575.171999999999</v>
      </c>
      <c r="G1912" s="58" t="s">
        <v>47</v>
      </c>
      <c r="H1912" s="59">
        <v>106.4962726305</v>
      </c>
      <c r="I1912"/>
      <c r="J1912" s="59">
        <v>106.4962726305</v>
      </c>
      <c r="K1912"/>
      <c r="L1912"/>
      <c r="M1912"/>
      <c r="N1912"/>
      <c r="O1912"/>
      <c r="P1912"/>
      <c r="Q1912"/>
      <c r="R1912" s="56">
        <v>430.8</v>
      </c>
      <c r="S1912" s="56">
        <v>2228.8000000000002</v>
      </c>
      <c r="T1912" s="35">
        <v>43118.879999999997</v>
      </c>
      <c r="U1912" s="57">
        <v>9.9909830682058595E-3</v>
      </c>
    </row>
    <row r="1913" spans="1:21" x14ac:dyDescent="0.2">
      <c r="A1913" s="14" t="s">
        <v>467</v>
      </c>
      <c r="B1913" s="14" t="s">
        <v>443</v>
      </c>
      <c r="C1913" s="35" t="s">
        <v>81</v>
      </c>
      <c r="D1913" s="35">
        <v>2</v>
      </c>
      <c r="E1913" s="35">
        <v>8</v>
      </c>
      <c r="F1913">
        <v>12811.092000000001</v>
      </c>
      <c r="G1913" s="60" t="s">
        <v>51</v>
      </c>
      <c r="H1913" s="61">
        <v>0.63360063360060004</v>
      </c>
      <c r="I1913"/>
      <c r="J1913"/>
      <c r="K1913" s="61">
        <v>0.63360063360060004</v>
      </c>
      <c r="L1913"/>
      <c r="M1913"/>
      <c r="N1913"/>
      <c r="O1913"/>
      <c r="P1913"/>
      <c r="Q1913"/>
      <c r="R1913" s="56">
        <v>391.2</v>
      </c>
      <c r="S1913"/>
      <c r="T1913" s="35">
        <v>40404</v>
      </c>
      <c r="U1913" s="57">
        <v>9.9990099990099994E-3</v>
      </c>
    </row>
    <row r="1914" spans="1:21" x14ac:dyDescent="0.2">
      <c r="A1914" s="14" t="s">
        <v>467</v>
      </c>
      <c r="B1914" s="14" t="s">
        <v>443</v>
      </c>
      <c r="C1914" s="35" t="s">
        <v>82</v>
      </c>
      <c r="D1914" s="35">
        <v>2</v>
      </c>
      <c r="E1914" s="35">
        <v>9</v>
      </c>
      <c r="F1914">
        <v>7870.8829999999998</v>
      </c>
      <c r="G1914" s="60" t="s">
        <v>51</v>
      </c>
      <c r="H1914" s="61">
        <v>0.63360063360060004</v>
      </c>
      <c r="I1914"/>
      <c r="J1914"/>
      <c r="K1914" s="61">
        <v>0.63360063360060004</v>
      </c>
      <c r="L1914"/>
      <c r="M1914"/>
      <c r="N1914"/>
      <c r="O1914"/>
      <c r="P1914"/>
      <c r="Q1914"/>
      <c r="R1914" s="56">
        <v>391.2</v>
      </c>
      <c r="S1914"/>
      <c r="T1914" s="35">
        <v>40404</v>
      </c>
      <c r="U1914" s="57">
        <v>9.9990099990099994E-3</v>
      </c>
    </row>
    <row r="1915" spans="1:21" x14ac:dyDescent="0.2">
      <c r="A1915" s="14" t="s">
        <v>467</v>
      </c>
      <c r="B1915" s="14" t="s">
        <v>443</v>
      </c>
      <c r="C1915" s="35" t="s">
        <v>83</v>
      </c>
      <c r="D1915" s="35">
        <v>2</v>
      </c>
      <c r="E1915" s="35">
        <v>10</v>
      </c>
      <c r="F1915">
        <v>11235.460999999999</v>
      </c>
      <c r="G1915" s="60" t="s">
        <v>51</v>
      </c>
      <c r="H1915" s="61">
        <v>0.63360063360060004</v>
      </c>
      <c r="I1915"/>
      <c r="J1915"/>
      <c r="K1915" s="61">
        <v>0.63360063360060004</v>
      </c>
      <c r="L1915"/>
      <c r="M1915"/>
      <c r="N1915"/>
      <c r="O1915"/>
      <c r="P1915"/>
      <c r="Q1915"/>
      <c r="R1915" s="56">
        <v>391.2</v>
      </c>
      <c r="S1915"/>
      <c r="T1915" s="35">
        <v>40404</v>
      </c>
      <c r="U1915" s="57">
        <v>9.9990099990099994E-3</v>
      </c>
    </row>
    <row r="1916" spans="1:21" x14ac:dyDescent="0.2">
      <c r="A1916" s="14" t="s">
        <v>467</v>
      </c>
      <c r="B1916" s="14" t="s">
        <v>443</v>
      </c>
      <c r="C1916" s="35" t="s">
        <v>84</v>
      </c>
      <c r="D1916" s="35">
        <v>2</v>
      </c>
      <c r="E1916" s="35">
        <v>11</v>
      </c>
      <c r="F1916">
        <v>4838.3990000000003</v>
      </c>
      <c r="G1916" t="s">
        <v>55</v>
      </c>
      <c r="H1916"/>
      <c r="I1916" s="55">
        <v>221.23892617449999</v>
      </c>
      <c r="J1916" s="59">
        <v>106.5328841961</v>
      </c>
      <c r="K1916"/>
      <c r="L1916"/>
      <c r="M1916"/>
      <c r="N1916"/>
      <c r="O1916"/>
      <c r="P1916"/>
      <c r="Q1916"/>
      <c r="R1916" s="56">
        <v>237.6</v>
      </c>
      <c r="S1916" s="56">
        <v>1699.04</v>
      </c>
      <c r="T1916" s="35">
        <v>42578.402286080003</v>
      </c>
      <c r="U1916" s="57">
        <v>1.00050724575741E-2</v>
      </c>
    </row>
    <row r="1917" spans="1:21" x14ac:dyDescent="0.2">
      <c r="A1917" s="14" t="s">
        <v>467</v>
      </c>
      <c r="B1917" s="14" t="s">
        <v>443</v>
      </c>
      <c r="C1917" s="35" t="s">
        <v>85</v>
      </c>
      <c r="D1917" s="35">
        <v>2</v>
      </c>
      <c r="E1917" s="35">
        <v>12</v>
      </c>
      <c r="F1917">
        <v>2865.2240000000002</v>
      </c>
      <c r="G1917" t="s">
        <v>55</v>
      </c>
      <c r="H1917"/>
      <c r="I1917" s="55">
        <v>221.23892617449999</v>
      </c>
      <c r="J1917" s="59">
        <v>106.5328841961</v>
      </c>
      <c r="K1917"/>
      <c r="L1917"/>
      <c r="M1917"/>
      <c r="N1917"/>
      <c r="O1917"/>
      <c r="P1917"/>
      <c r="Q1917"/>
      <c r="R1917" s="56">
        <v>237.6</v>
      </c>
      <c r="S1917" s="56">
        <v>1699.04</v>
      </c>
      <c r="T1917" s="35">
        <v>42578.402286080003</v>
      </c>
      <c r="U1917" s="57">
        <v>1.00050724575741E-2</v>
      </c>
    </row>
    <row r="1918" spans="1:21" x14ac:dyDescent="0.2">
      <c r="A1918" s="14" t="s">
        <v>467</v>
      </c>
      <c r="B1918" s="14" t="s">
        <v>443</v>
      </c>
      <c r="C1918" s="35" t="s">
        <v>86</v>
      </c>
      <c r="D1918" s="35">
        <v>2</v>
      </c>
      <c r="E1918" s="35">
        <v>13</v>
      </c>
      <c r="F1918">
        <v>1922.27</v>
      </c>
      <c r="G1918" t="s">
        <v>55</v>
      </c>
      <c r="H1918"/>
      <c r="I1918" s="55">
        <v>221.26522126520001</v>
      </c>
      <c r="J1918"/>
      <c r="K1918" s="61">
        <v>0.63360063360060004</v>
      </c>
      <c r="L1918"/>
      <c r="M1918"/>
      <c r="N1918"/>
      <c r="O1918"/>
      <c r="P1918"/>
      <c r="Q1918"/>
      <c r="R1918" s="56">
        <v>212.4</v>
      </c>
      <c r="S1918"/>
      <c r="T1918" s="35">
        <v>40404</v>
      </c>
      <c r="U1918" s="57">
        <v>9.9990099990100098E-3</v>
      </c>
    </row>
    <row r="1919" spans="1:21" x14ac:dyDescent="0.2">
      <c r="A1919" s="14" t="s">
        <v>467</v>
      </c>
      <c r="B1919" s="14" t="s">
        <v>443</v>
      </c>
      <c r="C1919" s="35" t="s">
        <v>87</v>
      </c>
      <c r="D1919" s="35">
        <v>2</v>
      </c>
      <c r="E1919" s="35">
        <v>14</v>
      </c>
      <c r="F1919">
        <v>2169.5230000000001</v>
      </c>
      <c r="G1919" t="s">
        <v>55</v>
      </c>
      <c r="H1919"/>
      <c r="I1919" s="55">
        <v>221.26522126520001</v>
      </c>
      <c r="J1919"/>
      <c r="K1919" s="61">
        <v>0.63360063360060004</v>
      </c>
      <c r="L1919"/>
      <c r="M1919"/>
      <c r="N1919"/>
      <c r="O1919"/>
      <c r="P1919"/>
      <c r="Q1919"/>
      <c r="R1919" s="56">
        <v>212.4</v>
      </c>
      <c r="S1919"/>
      <c r="T1919" s="35">
        <v>40404</v>
      </c>
      <c r="U1919" s="57">
        <v>9.9990099990100098E-3</v>
      </c>
    </row>
    <row r="1920" spans="1:21" x14ac:dyDescent="0.2">
      <c r="A1920" s="14" t="s">
        <v>467</v>
      </c>
      <c r="B1920" s="14" t="s">
        <v>443</v>
      </c>
      <c r="C1920" s="35" t="s">
        <v>88</v>
      </c>
      <c r="D1920" s="35">
        <v>2</v>
      </c>
      <c r="E1920" s="35">
        <v>15</v>
      </c>
      <c r="F1920">
        <v>155.13900000000001</v>
      </c>
      <c r="G1920" s="62" t="s">
        <v>60</v>
      </c>
      <c r="H1920" s="63">
        <v>19.998019998019998</v>
      </c>
      <c r="I1920"/>
      <c r="J1920"/>
      <c r="K1920"/>
      <c r="L1920"/>
      <c r="M1920"/>
      <c r="N1920"/>
      <c r="O1920"/>
      <c r="P1920" s="63">
        <v>19.998019998019998</v>
      </c>
      <c r="Q1920"/>
      <c r="R1920" s="56">
        <v>323.2</v>
      </c>
      <c r="S1920"/>
      <c r="T1920" s="35">
        <v>40404</v>
      </c>
      <c r="U1920" s="57">
        <v>9.9990099990099994E-3</v>
      </c>
    </row>
    <row r="1921" spans="1:21" x14ac:dyDescent="0.2">
      <c r="A1921" s="14" t="s">
        <v>467</v>
      </c>
      <c r="B1921" s="14" t="s">
        <v>443</v>
      </c>
      <c r="C1921" s="35" t="s">
        <v>89</v>
      </c>
      <c r="D1921" s="35">
        <v>2</v>
      </c>
      <c r="E1921" s="35">
        <v>16</v>
      </c>
      <c r="F1921">
        <v>305.43</v>
      </c>
      <c r="G1921" s="62" t="s">
        <v>60</v>
      </c>
      <c r="H1921" s="63">
        <v>19.998019998019998</v>
      </c>
      <c r="I1921"/>
      <c r="J1921"/>
      <c r="K1921"/>
      <c r="L1921"/>
      <c r="M1921"/>
      <c r="N1921"/>
      <c r="O1921"/>
      <c r="P1921" s="63">
        <v>19.998019998019998</v>
      </c>
      <c r="Q1921"/>
      <c r="R1921" s="56">
        <v>323.2</v>
      </c>
      <c r="S1921"/>
      <c r="T1921" s="35">
        <v>40404</v>
      </c>
      <c r="U1921" s="57">
        <v>9.9990099990099994E-3</v>
      </c>
    </row>
    <row r="1922" spans="1:21" x14ac:dyDescent="0.2">
      <c r="A1922" s="14" t="s">
        <v>467</v>
      </c>
      <c r="B1922" s="14" t="s">
        <v>443</v>
      </c>
      <c r="C1922" s="35" t="s">
        <v>90</v>
      </c>
      <c r="D1922" s="35">
        <v>2</v>
      </c>
      <c r="E1922" s="35">
        <v>17</v>
      </c>
      <c r="F1922">
        <v>65694.116999999998</v>
      </c>
      <c r="G1922" t="s">
        <v>444</v>
      </c>
      <c r="H1922"/>
      <c r="I1922"/>
      <c r="J1922"/>
      <c r="K1922"/>
      <c r="L1922"/>
      <c r="M1922"/>
      <c r="N1922"/>
      <c r="O1922"/>
      <c r="P1922"/>
      <c r="Q1922"/>
      <c r="R1922" s="56">
        <v>899.2</v>
      </c>
      <c r="S1922"/>
      <c r="T1922" s="35">
        <v>40899</v>
      </c>
      <c r="U1922" s="57">
        <v>2.1985867625125301E-2</v>
      </c>
    </row>
    <row r="1923" spans="1:21" x14ac:dyDescent="0.2">
      <c r="A1923" s="14" t="s">
        <v>467</v>
      </c>
      <c r="B1923" s="14" t="s">
        <v>443</v>
      </c>
      <c r="C1923" s="35" t="s">
        <v>91</v>
      </c>
      <c r="D1923" s="35">
        <v>2</v>
      </c>
      <c r="E1923" s="35">
        <v>18</v>
      </c>
      <c r="F1923">
        <v>67383.679999999993</v>
      </c>
      <c r="G1923" t="s">
        <v>444</v>
      </c>
      <c r="H1923"/>
      <c r="I1923"/>
      <c r="J1923"/>
      <c r="K1923"/>
      <c r="L1923"/>
      <c r="M1923"/>
      <c r="N1923"/>
      <c r="O1923"/>
      <c r="P1923"/>
      <c r="Q1923"/>
      <c r="R1923" s="56">
        <v>899.2</v>
      </c>
      <c r="S1923"/>
      <c r="T1923" s="35">
        <v>40899</v>
      </c>
      <c r="U1923" s="57">
        <v>2.1985867625125301E-2</v>
      </c>
    </row>
    <row r="1924" spans="1:21" x14ac:dyDescent="0.2">
      <c r="A1924" s="14" t="s">
        <v>467</v>
      </c>
      <c r="B1924" s="14" t="s">
        <v>443</v>
      </c>
      <c r="C1924" s="35" t="s">
        <v>92</v>
      </c>
      <c r="D1924" s="35">
        <v>2</v>
      </c>
      <c r="E1924" s="35">
        <v>19</v>
      </c>
      <c r="F1924">
        <v>52604.258000000002</v>
      </c>
      <c r="G1924" s="64" t="s">
        <v>65</v>
      </c>
      <c r="H1924" s="65">
        <v>6.1380061380060003</v>
      </c>
      <c r="I1924"/>
      <c r="J1924"/>
      <c r="K1924"/>
      <c r="L1924" s="65">
        <v>6.1380061380060003</v>
      </c>
      <c r="M1924"/>
      <c r="N1924"/>
      <c r="O1924"/>
      <c r="P1924"/>
      <c r="Q1924"/>
      <c r="R1924" s="56">
        <v>379.2</v>
      </c>
      <c r="S1924"/>
      <c r="T1924" s="35">
        <v>40404</v>
      </c>
      <c r="U1924" s="57">
        <v>9.9990099990099994E-3</v>
      </c>
    </row>
    <row r="1925" spans="1:21" x14ac:dyDescent="0.2">
      <c r="A1925" s="14" t="s">
        <v>467</v>
      </c>
      <c r="B1925" s="14" t="s">
        <v>443</v>
      </c>
      <c r="C1925" s="35" t="s">
        <v>93</v>
      </c>
      <c r="D1925" s="35">
        <v>2</v>
      </c>
      <c r="E1925" s="35">
        <v>20</v>
      </c>
      <c r="F1925">
        <v>66525.562000000005</v>
      </c>
      <c r="G1925" s="64" t="s">
        <v>65</v>
      </c>
      <c r="H1925" s="65">
        <v>6.1380061380060003</v>
      </c>
      <c r="I1925"/>
      <c r="J1925"/>
      <c r="K1925"/>
      <c r="L1925" s="65">
        <v>6.1380061380060003</v>
      </c>
      <c r="M1925"/>
      <c r="N1925"/>
      <c r="O1925"/>
      <c r="P1925"/>
      <c r="Q1925"/>
      <c r="R1925" s="56">
        <v>379.2</v>
      </c>
      <c r="S1925"/>
      <c r="T1925" s="35">
        <v>40404</v>
      </c>
      <c r="U1925" s="57">
        <v>9.9990099990099994E-3</v>
      </c>
    </row>
    <row r="1926" spans="1:21" x14ac:dyDescent="0.2">
      <c r="A1926" s="14" t="s">
        <v>467</v>
      </c>
      <c r="B1926" s="14" t="s">
        <v>443</v>
      </c>
      <c r="C1926" s="35" t="s">
        <v>94</v>
      </c>
      <c r="D1926" s="35">
        <v>2</v>
      </c>
      <c r="E1926" s="35">
        <v>21</v>
      </c>
      <c r="F1926">
        <v>51864.925999999999</v>
      </c>
      <c r="G1926" s="66" t="s">
        <v>68</v>
      </c>
      <c r="H1926" s="67">
        <v>6.1380061380060003</v>
      </c>
      <c r="I1926"/>
      <c r="J1926"/>
      <c r="K1926"/>
      <c r="L1926"/>
      <c r="M1926" s="67">
        <v>6.1380061380060003</v>
      </c>
      <c r="N1926"/>
      <c r="O1926"/>
      <c r="P1926"/>
      <c r="Q1926"/>
      <c r="R1926" s="56">
        <v>379.2</v>
      </c>
      <c r="S1926"/>
      <c r="T1926" s="35">
        <v>40404</v>
      </c>
      <c r="U1926" s="57">
        <v>9.9990099990099994E-3</v>
      </c>
    </row>
    <row r="1927" spans="1:21" x14ac:dyDescent="0.2">
      <c r="A1927" s="14" t="s">
        <v>467</v>
      </c>
      <c r="B1927" s="14" t="s">
        <v>443</v>
      </c>
      <c r="C1927" s="35" t="s">
        <v>95</v>
      </c>
      <c r="D1927" s="35">
        <v>2</v>
      </c>
      <c r="E1927" s="35">
        <v>22</v>
      </c>
      <c r="F1927">
        <v>61774.434000000001</v>
      </c>
      <c r="G1927" s="66" t="s">
        <v>68</v>
      </c>
      <c r="H1927" s="67">
        <v>6.1380061380060003</v>
      </c>
      <c r="I1927"/>
      <c r="J1927"/>
      <c r="K1927"/>
      <c r="L1927"/>
      <c r="M1927" s="67">
        <v>6.1380061380060003</v>
      </c>
      <c r="N1927"/>
      <c r="O1927"/>
      <c r="P1927"/>
      <c r="Q1927"/>
      <c r="R1927" s="56">
        <v>379.2</v>
      </c>
      <c r="S1927"/>
      <c r="T1927" s="35">
        <v>40404</v>
      </c>
      <c r="U1927" s="57">
        <v>9.9990099990099994E-3</v>
      </c>
    </row>
    <row r="1928" spans="1:21" x14ac:dyDescent="0.2">
      <c r="A1928" s="14" t="s">
        <v>467</v>
      </c>
      <c r="B1928" s="14" t="s">
        <v>443</v>
      </c>
      <c r="C1928" s="35" t="s">
        <v>96</v>
      </c>
      <c r="D1928" s="35">
        <v>2</v>
      </c>
      <c r="E1928" s="35">
        <v>23</v>
      </c>
      <c r="F1928">
        <v>11007.601000000001</v>
      </c>
      <c r="G1928" t="s">
        <v>71</v>
      </c>
      <c r="H1928"/>
      <c r="I1928"/>
      <c r="J1928"/>
      <c r="K1928"/>
      <c r="L1928" s="65">
        <v>0.17325017325020001</v>
      </c>
      <c r="M1928" s="67">
        <v>0.17325017325020001</v>
      </c>
      <c r="N1928"/>
      <c r="O1928"/>
      <c r="P1928"/>
      <c r="Q1928" s="68">
        <v>6.1380061380060003</v>
      </c>
      <c r="R1928" s="56">
        <v>378</v>
      </c>
      <c r="S1928"/>
      <c r="T1928" s="35">
        <v>40404</v>
      </c>
      <c r="U1928" s="57">
        <v>1.000396000396E-2</v>
      </c>
    </row>
    <row r="1929" spans="1:21" x14ac:dyDescent="0.2">
      <c r="A1929" s="14" t="s">
        <v>467</v>
      </c>
      <c r="B1929" s="14" t="s">
        <v>443</v>
      </c>
      <c r="C1929" s="35" t="s">
        <v>97</v>
      </c>
      <c r="D1929" s="35">
        <v>2</v>
      </c>
      <c r="E1929" s="35">
        <v>24</v>
      </c>
      <c r="F1929">
        <v>6443.1189999999997</v>
      </c>
      <c r="G1929" t="s">
        <v>71</v>
      </c>
      <c r="H1929"/>
      <c r="I1929"/>
      <c r="J1929"/>
      <c r="K1929"/>
      <c r="L1929" s="65">
        <v>0.17325017325020001</v>
      </c>
      <c r="M1929" s="67">
        <v>0.17325017325020001</v>
      </c>
      <c r="N1929"/>
      <c r="O1929"/>
      <c r="P1929"/>
      <c r="Q1929" s="68">
        <v>6.1380061380060003</v>
      </c>
      <c r="R1929" s="56">
        <v>378</v>
      </c>
      <c r="S1929"/>
      <c r="T1929" s="35">
        <v>40404</v>
      </c>
      <c r="U1929" s="57">
        <v>1.000396000396E-2</v>
      </c>
    </row>
    <row r="1930" spans="1:21" x14ac:dyDescent="0.2">
      <c r="A1930" s="14" t="s">
        <v>467</v>
      </c>
      <c r="B1930" s="14" t="s">
        <v>443</v>
      </c>
      <c r="C1930" s="35" t="s">
        <v>98</v>
      </c>
      <c r="D1930" s="35">
        <v>3</v>
      </c>
      <c r="E1930" s="35">
        <v>1</v>
      </c>
      <c r="F1930">
        <v>315.12599999999998</v>
      </c>
      <c r="G1930" t="s">
        <v>445</v>
      </c>
      <c r="H1930"/>
      <c r="I1930"/>
      <c r="J1930"/>
      <c r="K1930"/>
      <c r="L1930"/>
      <c r="M1930"/>
      <c r="N1930"/>
      <c r="O1930"/>
      <c r="P1930"/>
      <c r="Q1930"/>
      <c r="R1930"/>
      <c r="S1930"/>
    </row>
    <row r="1931" spans="1:21" x14ac:dyDescent="0.2">
      <c r="A1931" s="14" t="s">
        <v>467</v>
      </c>
      <c r="B1931" s="14" t="s">
        <v>443</v>
      </c>
      <c r="C1931" s="35" t="s">
        <v>99</v>
      </c>
      <c r="D1931" s="35">
        <v>3</v>
      </c>
      <c r="E1931" s="35">
        <v>2</v>
      </c>
      <c r="F1931">
        <v>43746.788999999997</v>
      </c>
      <c r="G1931" s="54" t="s">
        <v>43</v>
      </c>
      <c r="H1931" s="55">
        <v>49.005049005049997</v>
      </c>
      <c r="I1931" s="55">
        <v>49.005049005049997</v>
      </c>
      <c r="J1931"/>
      <c r="K1931"/>
      <c r="L1931"/>
      <c r="M1931"/>
      <c r="N1931"/>
      <c r="O1931"/>
      <c r="P1931"/>
      <c r="Q1931"/>
      <c r="R1931" s="56">
        <v>364.4</v>
      </c>
      <c r="S1931"/>
      <c r="T1931" s="35">
        <v>40404</v>
      </c>
      <c r="U1931" s="57">
        <v>9.9990099990099994E-3</v>
      </c>
    </row>
    <row r="1932" spans="1:21" x14ac:dyDescent="0.2">
      <c r="A1932" s="14" t="s">
        <v>467</v>
      </c>
      <c r="B1932" s="14" t="s">
        <v>443</v>
      </c>
      <c r="C1932" s="35" t="s">
        <v>100</v>
      </c>
      <c r="D1932" s="35">
        <v>3</v>
      </c>
      <c r="E1932" s="35">
        <v>3</v>
      </c>
      <c r="F1932">
        <v>59166.156000000003</v>
      </c>
      <c r="G1932" s="54" t="s">
        <v>43</v>
      </c>
      <c r="H1932" s="55">
        <v>49.005049005049997</v>
      </c>
      <c r="I1932" s="55">
        <v>49.005049005049997</v>
      </c>
      <c r="J1932"/>
      <c r="K1932"/>
      <c r="L1932"/>
      <c r="M1932"/>
      <c r="N1932"/>
      <c r="O1932"/>
      <c r="P1932"/>
      <c r="Q1932"/>
      <c r="R1932" s="56">
        <v>364.4</v>
      </c>
      <c r="S1932"/>
      <c r="T1932" s="35">
        <v>40404</v>
      </c>
      <c r="U1932" s="57">
        <v>9.9990099990099994E-3</v>
      </c>
    </row>
    <row r="1933" spans="1:21" x14ac:dyDescent="0.2">
      <c r="A1933" s="14" t="s">
        <v>467</v>
      </c>
      <c r="B1933" s="14" t="s">
        <v>443</v>
      </c>
      <c r="C1933" s="35" t="s">
        <v>101</v>
      </c>
      <c r="D1933" s="35">
        <v>3</v>
      </c>
      <c r="E1933" s="35">
        <v>4</v>
      </c>
      <c r="F1933">
        <v>58773.461000000003</v>
      </c>
      <c r="G1933" s="54" t="s">
        <v>43</v>
      </c>
      <c r="H1933" s="55">
        <v>49.005049005049997</v>
      </c>
      <c r="I1933" s="55">
        <v>49.005049005049997</v>
      </c>
      <c r="J1933"/>
      <c r="K1933"/>
      <c r="L1933"/>
      <c r="M1933"/>
      <c r="N1933"/>
      <c r="O1933"/>
      <c r="P1933"/>
      <c r="Q1933"/>
      <c r="R1933" s="56">
        <v>364.4</v>
      </c>
      <c r="S1933"/>
      <c r="T1933" s="35">
        <v>40404</v>
      </c>
      <c r="U1933" s="57">
        <v>9.9990099990099994E-3</v>
      </c>
    </row>
    <row r="1934" spans="1:21" x14ac:dyDescent="0.2">
      <c r="A1934" s="14" t="s">
        <v>467</v>
      </c>
      <c r="B1934" s="14" t="s">
        <v>443</v>
      </c>
      <c r="C1934" s="35" t="s">
        <v>102</v>
      </c>
      <c r="D1934" s="35">
        <v>3</v>
      </c>
      <c r="E1934" s="35">
        <v>5</v>
      </c>
      <c r="F1934">
        <v>77336.820000000007</v>
      </c>
      <c r="G1934" s="58" t="s">
        <v>47</v>
      </c>
      <c r="H1934" s="59">
        <v>22.727863061379999</v>
      </c>
      <c r="I1934"/>
      <c r="J1934" s="59">
        <v>22.727863061379999</v>
      </c>
      <c r="K1934"/>
      <c r="L1934"/>
      <c r="M1934"/>
      <c r="N1934"/>
      <c r="O1934"/>
      <c r="P1934"/>
      <c r="Q1934"/>
      <c r="R1934" s="56">
        <v>430.8</v>
      </c>
      <c r="S1934" s="56">
        <v>2590</v>
      </c>
      <c r="T1934" s="35">
        <v>43118.879999999997</v>
      </c>
      <c r="U1934" s="57">
        <v>9.9909830682058508E-3</v>
      </c>
    </row>
    <row r="1935" spans="1:21" x14ac:dyDescent="0.2">
      <c r="A1935" s="14" t="s">
        <v>467</v>
      </c>
      <c r="B1935" s="14" t="s">
        <v>443</v>
      </c>
      <c r="C1935" s="35" t="s">
        <v>103</v>
      </c>
      <c r="D1935" s="35">
        <v>3</v>
      </c>
      <c r="E1935" s="35">
        <v>6</v>
      </c>
      <c r="F1935">
        <v>63439.754000000001</v>
      </c>
      <c r="G1935" s="58" t="s">
        <v>47</v>
      </c>
      <c r="H1935" s="59">
        <v>22.727863061379999</v>
      </c>
      <c r="I1935"/>
      <c r="J1935" s="59">
        <v>22.727863061379999</v>
      </c>
      <c r="K1935"/>
      <c r="L1935"/>
      <c r="M1935"/>
      <c r="N1935"/>
      <c r="O1935"/>
      <c r="P1935"/>
      <c r="Q1935"/>
      <c r="R1935" s="56">
        <v>430.8</v>
      </c>
      <c r="S1935" s="56">
        <v>2590</v>
      </c>
      <c r="T1935" s="35">
        <v>43118.879999999997</v>
      </c>
      <c r="U1935" s="57">
        <v>9.9909830682058508E-3</v>
      </c>
    </row>
    <row r="1936" spans="1:21" x14ac:dyDescent="0.2">
      <c r="A1936" s="14" t="s">
        <v>467</v>
      </c>
      <c r="B1936" s="14" t="s">
        <v>443</v>
      </c>
      <c r="C1936" s="35" t="s">
        <v>104</v>
      </c>
      <c r="D1936" s="35">
        <v>3</v>
      </c>
      <c r="E1936" s="35">
        <v>7</v>
      </c>
      <c r="F1936">
        <v>43705.582000000002</v>
      </c>
      <c r="G1936" s="58" t="s">
        <v>47</v>
      </c>
      <c r="H1936" s="59">
        <v>22.727863061379999</v>
      </c>
      <c r="I1936"/>
      <c r="J1936" s="59">
        <v>22.727863061379999</v>
      </c>
      <c r="K1936"/>
      <c r="L1936"/>
      <c r="M1936"/>
      <c r="N1936"/>
      <c r="O1936"/>
      <c r="P1936"/>
      <c r="Q1936"/>
      <c r="R1936" s="56">
        <v>430.8</v>
      </c>
      <c r="S1936" s="56">
        <v>2590</v>
      </c>
      <c r="T1936" s="35">
        <v>43118.879999999997</v>
      </c>
      <c r="U1936" s="57">
        <v>9.9909830682058508E-3</v>
      </c>
    </row>
    <row r="1937" spans="1:21" x14ac:dyDescent="0.2">
      <c r="A1937" s="14" t="s">
        <v>467</v>
      </c>
      <c r="B1937" s="14" t="s">
        <v>443</v>
      </c>
      <c r="C1937" s="35" t="s">
        <v>105</v>
      </c>
      <c r="D1937" s="35">
        <v>3</v>
      </c>
      <c r="E1937" s="35">
        <v>8</v>
      </c>
      <c r="F1937">
        <v>15632.683999999999</v>
      </c>
      <c r="G1937" s="60" t="s">
        <v>51</v>
      </c>
      <c r="H1937" s="61">
        <v>0.1980001980002</v>
      </c>
      <c r="I1937"/>
      <c r="J1937"/>
      <c r="K1937" s="61">
        <v>0.1980001980002</v>
      </c>
      <c r="L1937"/>
      <c r="M1937"/>
      <c r="N1937"/>
      <c r="O1937"/>
      <c r="P1937"/>
      <c r="Q1937"/>
      <c r="R1937" s="56">
        <v>400</v>
      </c>
      <c r="S1937"/>
      <c r="T1937" s="35">
        <v>40404</v>
      </c>
      <c r="U1937" s="57">
        <v>9.9990099990099994E-3</v>
      </c>
    </row>
    <row r="1938" spans="1:21" x14ac:dyDescent="0.2">
      <c r="A1938" s="14" t="s">
        <v>467</v>
      </c>
      <c r="B1938" s="14" t="s">
        <v>443</v>
      </c>
      <c r="C1938" s="35" t="s">
        <v>106</v>
      </c>
      <c r="D1938" s="35">
        <v>3</v>
      </c>
      <c r="E1938" s="35">
        <v>9</v>
      </c>
      <c r="F1938">
        <v>12624.44</v>
      </c>
      <c r="G1938" s="60" t="s">
        <v>51</v>
      </c>
      <c r="H1938" s="61">
        <v>0.1980001980002</v>
      </c>
      <c r="I1938"/>
      <c r="J1938"/>
      <c r="K1938" s="61">
        <v>0.1980001980002</v>
      </c>
      <c r="L1938"/>
      <c r="M1938"/>
      <c r="N1938"/>
      <c r="O1938"/>
      <c r="P1938"/>
      <c r="Q1938"/>
      <c r="R1938" s="56">
        <v>400</v>
      </c>
      <c r="S1938"/>
      <c r="T1938" s="35">
        <v>40404</v>
      </c>
      <c r="U1938" s="57">
        <v>9.9990099990099994E-3</v>
      </c>
    </row>
    <row r="1939" spans="1:21" x14ac:dyDescent="0.2">
      <c r="A1939" s="14" t="s">
        <v>467</v>
      </c>
      <c r="B1939" s="14" t="s">
        <v>443</v>
      </c>
      <c r="C1939" s="35" t="s">
        <v>107</v>
      </c>
      <c r="D1939" s="35">
        <v>3</v>
      </c>
      <c r="E1939" s="35">
        <v>10</v>
      </c>
      <c r="F1939">
        <v>18088.243999999999</v>
      </c>
      <c r="G1939" s="60" t="s">
        <v>51</v>
      </c>
      <c r="H1939" s="61">
        <v>0.1980001980002</v>
      </c>
      <c r="I1939"/>
      <c r="J1939"/>
      <c r="K1939" s="61">
        <v>0.1980001980002</v>
      </c>
      <c r="L1939"/>
      <c r="M1939"/>
      <c r="N1939"/>
      <c r="O1939"/>
      <c r="P1939"/>
      <c r="Q1939"/>
      <c r="R1939" s="56">
        <v>400</v>
      </c>
      <c r="S1939"/>
      <c r="T1939" s="35">
        <v>40404</v>
      </c>
      <c r="U1939" s="57">
        <v>9.9990099990099994E-3</v>
      </c>
    </row>
    <row r="1940" spans="1:21" x14ac:dyDescent="0.2">
      <c r="A1940" s="14" t="s">
        <v>467</v>
      </c>
      <c r="B1940" s="14" t="s">
        <v>443</v>
      </c>
      <c r="C1940" s="35" t="s">
        <v>108</v>
      </c>
      <c r="D1940" s="35">
        <v>3</v>
      </c>
      <c r="E1940" s="35">
        <v>11</v>
      </c>
      <c r="F1940">
        <v>35565.629000000001</v>
      </c>
      <c r="G1940" t="s">
        <v>55</v>
      </c>
      <c r="H1940"/>
      <c r="I1940" s="55">
        <v>48.851350877889999</v>
      </c>
      <c r="J1940" s="59">
        <v>22.753456120429998</v>
      </c>
      <c r="K1940"/>
      <c r="L1940"/>
      <c r="M1940"/>
      <c r="N1940"/>
      <c r="O1940"/>
      <c r="P1940"/>
      <c r="Q1940"/>
      <c r="R1940" s="56">
        <v>384</v>
      </c>
      <c r="S1940" s="56">
        <v>2055.7600000000002</v>
      </c>
      <c r="T1940" s="35">
        <v>42578.147023999998</v>
      </c>
      <c r="U1940" s="57">
        <v>9.9957379488611001E-3</v>
      </c>
    </row>
    <row r="1941" spans="1:21" x14ac:dyDescent="0.2">
      <c r="A1941" s="14" t="s">
        <v>467</v>
      </c>
      <c r="B1941" s="14" t="s">
        <v>443</v>
      </c>
      <c r="C1941" s="35" t="s">
        <v>109</v>
      </c>
      <c r="D1941" s="35">
        <v>3</v>
      </c>
      <c r="E1941" s="35">
        <v>12</v>
      </c>
      <c r="F1941">
        <v>27842.611000000001</v>
      </c>
      <c r="G1941" t="s">
        <v>55</v>
      </c>
      <c r="H1941"/>
      <c r="I1941" s="55">
        <v>48.851350877889999</v>
      </c>
      <c r="J1941" s="59">
        <v>22.753456120429998</v>
      </c>
      <c r="K1941"/>
      <c r="L1941"/>
      <c r="M1941"/>
      <c r="N1941"/>
      <c r="O1941"/>
      <c r="P1941"/>
      <c r="Q1941"/>
      <c r="R1941" s="56">
        <v>384</v>
      </c>
      <c r="S1941" s="56">
        <v>2055.7600000000002</v>
      </c>
      <c r="T1941" s="35">
        <v>42578.147023999998</v>
      </c>
      <c r="U1941" s="57">
        <v>9.9957379488611001E-3</v>
      </c>
    </row>
    <row r="1942" spans="1:21" x14ac:dyDescent="0.2">
      <c r="A1942" s="14" t="s">
        <v>467</v>
      </c>
      <c r="B1942" s="14" t="s">
        <v>443</v>
      </c>
      <c r="C1942" s="35" t="s">
        <v>110</v>
      </c>
      <c r="D1942" s="35">
        <v>3</v>
      </c>
      <c r="E1942" s="35">
        <v>13</v>
      </c>
      <c r="F1942">
        <v>11654.821</v>
      </c>
      <c r="G1942" t="s">
        <v>55</v>
      </c>
      <c r="H1942"/>
      <c r="I1942" s="55">
        <v>49.005049005049997</v>
      </c>
      <c r="J1942"/>
      <c r="K1942" s="61">
        <v>0.1980001980002</v>
      </c>
      <c r="L1942"/>
      <c r="M1942"/>
      <c r="N1942"/>
      <c r="O1942"/>
      <c r="P1942"/>
      <c r="Q1942"/>
      <c r="R1942" s="56">
        <v>360.4</v>
      </c>
      <c r="S1942"/>
      <c r="T1942" s="35">
        <v>40404</v>
      </c>
      <c r="U1942" s="57">
        <v>9.9990099990099994E-3</v>
      </c>
    </row>
    <row r="1943" spans="1:21" x14ac:dyDescent="0.2">
      <c r="A1943" s="14" t="s">
        <v>467</v>
      </c>
      <c r="B1943" s="14" t="s">
        <v>443</v>
      </c>
      <c r="C1943" s="35" t="s">
        <v>111</v>
      </c>
      <c r="D1943" s="35">
        <v>3</v>
      </c>
      <c r="E1943" s="35">
        <v>14</v>
      </c>
      <c r="F1943">
        <v>15101.816999999999</v>
      </c>
      <c r="G1943" t="s">
        <v>55</v>
      </c>
      <c r="H1943"/>
      <c r="I1943" s="55">
        <v>49.005049005049997</v>
      </c>
      <c r="J1943"/>
      <c r="K1943" s="61">
        <v>0.1980001980002</v>
      </c>
      <c r="L1943"/>
      <c r="M1943"/>
      <c r="N1943"/>
      <c r="O1943"/>
      <c r="P1943"/>
      <c r="Q1943"/>
      <c r="R1943" s="56">
        <v>360.4</v>
      </c>
      <c r="S1943"/>
      <c r="T1943" s="35">
        <v>40404</v>
      </c>
      <c r="U1943" s="57">
        <v>9.9990099990099994E-3</v>
      </c>
    </row>
    <row r="1944" spans="1:21" x14ac:dyDescent="0.2">
      <c r="A1944" s="14" t="s">
        <v>467</v>
      </c>
      <c r="B1944" s="14" t="s">
        <v>443</v>
      </c>
      <c r="C1944" s="35" t="s">
        <v>112</v>
      </c>
      <c r="D1944" s="35">
        <v>3</v>
      </c>
      <c r="E1944" s="35">
        <v>15</v>
      </c>
      <c r="F1944">
        <v>213.316</v>
      </c>
      <c r="G1944" s="62" t="s">
        <v>60</v>
      </c>
      <c r="H1944" s="63">
        <v>19.998019998019998</v>
      </c>
      <c r="I1944"/>
      <c r="J1944"/>
      <c r="K1944"/>
      <c r="L1944"/>
      <c r="M1944"/>
      <c r="N1944"/>
      <c r="O1944"/>
      <c r="P1944" s="63">
        <v>19.998019998019998</v>
      </c>
      <c r="Q1944"/>
      <c r="R1944" s="56">
        <v>323.2</v>
      </c>
      <c r="S1944"/>
      <c r="T1944" s="35">
        <v>40404</v>
      </c>
      <c r="U1944" s="57">
        <v>9.9990099990099994E-3</v>
      </c>
    </row>
    <row r="1945" spans="1:21" x14ac:dyDescent="0.2">
      <c r="A1945" s="14" t="s">
        <v>467</v>
      </c>
      <c r="B1945" s="14" t="s">
        <v>443</v>
      </c>
      <c r="C1945" s="35" t="s">
        <v>113</v>
      </c>
      <c r="D1945" s="35">
        <v>3</v>
      </c>
      <c r="E1945" s="35">
        <v>16</v>
      </c>
      <c r="F1945">
        <v>392.69600000000003</v>
      </c>
      <c r="G1945" s="62" t="s">
        <v>60</v>
      </c>
      <c r="H1945" s="63">
        <v>19.998019998019998</v>
      </c>
      <c r="I1945"/>
      <c r="J1945"/>
      <c r="K1945"/>
      <c r="L1945"/>
      <c r="M1945"/>
      <c r="N1945"/>
      <c r="O1945"/>
      <c r="P1945" s="63">
        <v>19.998019998019998</v>
      </c>
      <c r="Q1945"/>
      <c r="R1945" s="56">
        <v>323.2</v>
      </c>
      <c r="S1945"/>
      <c r="T1945" s="35">
        <v>40404</v>
      </c>
      <c r="U1945" s="57">
        <v>9.9990099990099994E-3</v>
      </c>
    </row>
    <row r="1946" spans="1:21" x14ac:dyDescent="0.2">
      <c r="A1946" s="14" t="s">
        <v>467</v>
      </c>
      <c r="B1946" s="14" t="s">
        <v>443</v>
      </c>
      <c r="C1946" s="35" t="s">
        <v>114</v>
      </c>
      <c r="D1946" s="35">
        <v>3</v>
      </c>
      <c r="E1946" s="35">
        <v>17</v>
      </c>
      <c r="F1946">
        <v>69412.608999999997</v>
      </c>
      <c r="G1946" t="s">
        <v>446</v>
      </c>
      <c r="H1946"/>
      <c r="I1946"/>
      <c r="J1946"/>
      <c r="K1946"/>
      <c r="L1946"/>
      <c r="M1946"/>
      <c r="N1946"/>
      <c r="O1946"/>
      <c r="P1946"/>
      <c r="Q1946"/>
      <c r="R1946" s="56">
        <v>404</v>
      </c>
      <c r="S1946"/>
      <c r="T1946" s="35">
        <v>40404</v>
      </c>
      <c r="U1946" s="57">
        <v>9.9990099990099994E-3</v>
      </c>
    </row>
    <row r="1947" spans="1:21" x14ac:dyDescent="0.2">
      <c r="A1947" s="14" t="s">
        <v>467</v>
      </c>
      <c r="B1947" s="14" t="s">
        <v>443</v>
      </c>
      <c r="C1947" s="35" t="s">
        <v>115</v>
      </c>
      <c r="D1947" s="35">
        <v>3</v>
      </c>
      <c r="E1947" s="35">
        <v>18</v>
      </c>
      <c r="F1947">
        <v>62656.785000000003</v>
      </c>
      <c r="G1947" t="s">
        <v>446</v>
      </c>
      <c r="H1947"/>
      <c r="I1947"/>
      <c r="J1947"/>
      <c r="K1947"/>
      <c r="L1947"/>
      <c r="M1947"/>
      <c r="N1947"/>
      <c r="O1947"/>
      <c r="P1947"/>
      <c r="Q1947"/>
      <c r="R1947" s="56">
        <v>404</v>
      </c>
      <c r="S1947"/>
      <c r="T1947" s="35">
        <v>40404</v>
      </c>
      <c r="U1947" s="57">
        <v>9.9990099990099994E-3</v>
      </c>
    </row>
    <row r="1948" spans="1:21" x14ac:dyDescent="0.2">
      <c r="A1948" s="14" t="s">
        <v>467</v>
      </c>
      <c r="B1948" s="14" t="s">
        <v>443</v>
      </c>
      <c r="C1948" s="35" t="s">
        <v>116</v>
      </c>
      <c r="D1948" s="35">
        <v>3</v>
      </c>
      <c r="E1948" s="35">
        <v>19</v>
      </c>
      <c r="F1948">
        <v>41223.355000000003</v>
      </c>
      <c r="G1948" s="64" t="s">
        <v>65</v>
      </c>
      <c r="H1948" s="65">
        <v>1.8810018810019999</v>
      </c>
      <c r="I1948"/>
      <c r="J1948"/>
      <c r="K1948"/>
      <c r="L1948" s="65">
        <v>1.8810018810019999</v>
      </c>
      <c r="M1948"/>
      <c r="N1948"/>
      <c r="O1948"/>
      <c r="P1948"/>
      <c r="Q1948"/>
      <c r="R1948" s="56">
        <v>396.4</v>
      </c>
      <c r="S1948"/>
      <c r="T1948" s="35">
        <v>40404</v>
      </c>
      <c r="U1948" s="57">
        <v>9.9990099990099994E-3</v>
      </c>
    </row>
    <row r="1949" spans="1:21" x14ac:dyDescent="0.2">
      <c r="A1949" s="14" t="s">
        <v>467</v>
      </c>
      <c r="B1949" s="14" t="s">
        <v>443</v>
      </c>
      <c r="C1949" s="35" t="s">
        <v>117</v>
      </c>
      <c r="D1949" s="35">
        <v>3</v>
      </c>
      <c r="E1949" s="35">
        <v>20</v>
      </c>
      <c r="F1949">
        <v>62550.129000000001</v>
      </c>
      <c r="G1949" s="64" t="s">
        <v>65</v>
      </c>
      <c r="H1949" s="65">
        <v>1.8810018810019999</v>
      </c>
      <c r="I1949"/>
      <c r="J1949"/>
      <c r="K1949"/>
      <c r="L1949" s="65">
        <v>1.8810018810019999</v>
      </c>
      <c r="M1949"/>
      <c r="N1949"/>
      <c r="O1949"/>
      <c r="P1949"/>
      <c r="Q1949"/>
      <c r="R1949" s="56">
        <v>396.4</v>
      </c>
      <c r="S1949"/>
      <c r="T1949" s="35">
        <v>40404</v>
      </c>
      <c r="U1949" s="57">
        <v>9.9990099990099994E-3</v>
      </c>
    </row>
    <row r="1950" spans="1:21" x14ac:dyDescent="0.2">
      <c r="A1950" s="14" t="s">
        <v>467</v>
      </c>
      <c r="B1950" s="14" t="s">
        <v>443</v>
      </c>
      <c r="C1950" s="35" t="s">
        <v>118</v>
      </c>
      <c r="D1950" s="35">
        <v>3</v>
      </c>
      <c r="E1950" s="35">
        <v>21</v>
      </c>
      <c r="F1950">
        <v>22849.074000000001</v>
      </c>
      <c r="G1950" s="66" t="s">
        <v>68</v>
      </c>
      <c r="H1950" s="67">
        <v>1.8810018810019999</v>
      </c>
      <c r="I1950"/>
      <c r="J1950"/>
      <c r="K1950"/>
      <c r="L1950"/>
      <c r="M1950" s="67">
        <v>1.8810018810019999</v>
      </c>
      <c r="N1950"/>
      <c r="O1950"/>
      <c r="P1950"/>
      <c r="Q1950"/>
      <c r="R1950" s="56">
        <v>396.4</v>
      </c>
      <c r="S1950"/>
      <c r="T1950" s="35">
        <v>40404</v>
      </c>
      <c r="U1950" s="57">
        <v>9.9990099990099994E-3</v>
      </c>
    </row>
    <row r="1951" spans="1:21" x14ac:dyDescent="0.2">
      <c r="A1951" s="14" t="s">
        <v>467</v>
      </c>
      <c r="B1951" s="14" t="s">
        <v>443</v>
      </c>
      <c r="C1951" s="35" t="s">
        <v>119</v>
      </c>
      <c r="D1951" s="35">
        <v>3</v>
      </c>
      <c r="E1951" s="35">
        <v>22</v>
      </c>
      <c r="F1951">
        <v>57142.078000000001</v>
      </c>
      <c r="G1951" s="66" t="s">
        <v>68</v>
      </c>
      <c r="H1951" s="67">
        <v>1.8810018810019999</v>
      </c>
      <c r="I1951"/>
      <c r="J1951"/>
      <c r="K1951"/>
      <c r="L1951"/>
      <c r="M1951" s="67">
        <v>1.8810018810019999</v>
      </c>
      <c r="N1951"/>
      <c r="O1951"/>
      <c r="P1951"/>
      <c r="Q1951"/>
      <c r="R1951" s="56">
        <v>396.4</v>
      </c>
      <c r="S1951"/>
      <c r="T1951" s="35">
        <v>40404</v>
      </c>
      <c r="U1951" s="57">
        <v>9.9990099990099994E-3</v>
      </c>
    </row>
    <row r="1952" spans="1:21" x14ac:dyDescent="0.2">
      <c r="A1952" s="14" t="s">
        <v>467</v>
      </c>
      <c r="B1952" s="14" t="s">
        <v>443</v>
      </c>
      <c r="C1952" s="35" t="s">
        <v>120</v>
      </c>
      <c r="D1952" s="35">
        <v>3</v>
      </c>
      <c r="E1952" s="35">
        <v>23</v>
      </c>
      <c r="F1952">
        <v>4763.2539999999999</v>
      </c>
      <c r="G1952" t="s">
        <v>71</v>
      </c>
      <c r="H1952"/>
      <c r="I1952"/>
      <c r="J1952"/>
      <c r="K1952"/>
      <c r="L1952" s="65">
        <v>0.17325017325020001</v>
      </c>
      <c r="M1952" s="67">
        <v>0.17325017325020001</v>
      </c>
      <c r="N1952"/>
      <c r="O1952"/>
      <c r="P1952"/>
      <c r="Q1952" s="68">
        <v>1.8810018810019999</v>
      </c>
      <c r="R1952" s="56">
        <v>395.2</v>
      </c>
      <c r="S1952"/>
      <c r="T1952" s="35">
        <v>40404</v>
      </c>
      <c r="U1952" s="57">
        <v>1.000396000396E-2</v>
      </c>
    </row>
    <row r="1953" spans="1:21" x14ac:dyDescent="0.2">
      <c r="A1953" s="14" t="s">
        <v>467</v>
      </c>
      <c r="B1953" s="14" t="s">
        <v>443</v>
      </c>
      <c r="C1953" s="35" t="s">
        <v>121</v>
      </c>
      <c r="D1953" s="35">
        <v>3</v>
      </c>
      <c r="E1953" s="35">
        <v>24</v>
      </c>
      <c r="F1953">
        <v>6452.8149999999996</v>
      </c>
      <c r="G1953" t="s">
        <v>71</v>
      </c>
      <c r="H1953"/>
      <c r="I1953"/>
      <c r="J1953"/>
      <c r="K1953"/>
      <c r="L1953" s="65">
        <v>0.17325017325020001</v>
      </c>
      <c r="M1953" s="67">
        <v>0.17325017325020001</v>
      </c>
      <c r="N1953"/>
      <c r="O1953"/>
      <c r="P1953"/>
      <c r="Q1953" s="68">
        <v>1.8810018810019999</v>
      </c>
      <c r="R1953" s="56">
        <v>395.2</v>
      </c>
      <c r="S1953"/>
      <c r="T1953" s="35">
        <v>40404</v>
      </c>
      <c r="U1953" s="57">
        <v>1.000396000396E-2</v>
      </c>
    </row>
    <row r="1954" spans="1:21" x14ac:dyDescent="0.2">
      <c r="A1954" s="14" t="s">
        <v>467</v>
      </c>
      <c r="B1954" s="14" t="s">
        <v>443</v>
      </c>
      <c r="C1954" s="35" t="s">
        <v>122</v>
      </c>
      <c r="D1954" s="35">
        <v>4</v>
      </c>
      <c r="E1954" s="35">
        <v>1</v>
      </c>
      <c r="F1954">
        <v>334.51900000000001</v>
      </c>
      <c r="G1954" t="s">
        <v>445</v>
      </c>
      <c r="H1954"/>
      <c r="I1954"/>
      <c r="J1954"/>
      <c r="K1954"/>
      <c r="L1954"/>
      <c r="M1954"/>
      <c r="N1954"/>
      <c r="O1954"/>
      <c r="P1954"/>
      <c r="Q1954"/>
      <c r="R1954"/>
      <c r="S1954"/>
    </row>
    <row r="1955" spans="1:21" x14ac:dyDescent="0.2">
      <c r="A1955" s="14" t="s">
        <v>467</v>
      </c>
      <c r="B1955" s="14" t="s">
        <v>443</v>
      </c>
      <c r="C1955" s="35" t="s">
        <v>123</v>
      </c>
      <c r="D1955" s="35">
        <v>4</v>
      </c>
      <c r="E1955" s="35">
        <v>2</v>
      </c>
      <c r="F1955">
        <v>54291.398000000001</v>
      </c>
      <c r="G1955" s="54" t="s">
        <v>43</v>
      </c>
      <c r="H1955" s="55">
        <v>10.89001089001</v>
      </c>
      <c r="I1955" s="55">
        <v>10.89001089001</v>
      </c>
      <c r="J1955"/>
      <c r="K1955"/>
      <c r="L1955"/>
      <c r="M1955"/>
      <c r="N1955"/>
      <c r="O1955"/>
      <c r="P1955"/>
      <c r="Q1955"/>
      <c r="R1955" s="56">
        <v>395.2</v>
      </c>
      <c r="S1955"/>
      <c r="T1955" s="35">
        <v>40404</v>
      </c>
      <c r="U1955" s="57">
        <v>9.9990099990099994E-3</v>
      </c>
    </row>
    <row r="1956" spans="1:21" x14ac:dyDescent="0.2">
      <c r="A1956" s="14" t="s">
        <v>467</v>
      </c>
      <c r="B1956" s="14" t="s">
        <v>443</v>
      </c>
      <c r="C1956" s="35" t="s">
        <v>124</v>
      </c>
      <c r="D1956" s="35">
        <v>4</v>
      </c>
      <c r="E1956" s="35">
        <v>3</v>
      </c>
      <c r="F1956">
        <v>42905.644999999997</v>
      </c>
      <c r="G1956" s="54" t="s">
        <v>43</v>
      </c>
      <c r="H1956" s="55">
        <v>10.89001089001</v>
      </c>
      <c r="I1956" s="55">
        <v>10.89001089001</v>
      </c>
      <c r="J1956"/>
      <c r="K1956"/>
      <c r="L1956"/>
      <c r="M1956"/>
      <c r="N1956"/>
      <c r="O1956"/>
      <c r="P1956"/>
      <c r="Q1956"/>
      <c r="R1956" s="56">
        <v>395.2</v>
      </c>
      <c r="S1956"/>
      <c r="T1956" s="35">
        <v>40404</v>
      </c>
      <c r="U1956" s="57">
        <v>9.9990099990099994E-3</v>
      </c>
    </row>
    <row r="1957" spans="1:21" x14ac:dyDescent="0.2">
      <c r="A1957" s="14" t="s">
        <v>467</v>
      </c>
      <c r="B1957" s="14" t="s">
        <v>443</v>
      </c>
      <c r="C1957" s="35" t="s">
        <v>125</v>
      </c>
      <c r="D1957" s="35">
        <v>4</v>
      </c>
      <c r="E1957" s="35">
        <v>4</v>
      </c>
      <c r="F1957">
        <v>56250.027000000002</v>
      </c>
      <c r="G1957" s="54" t="s">
        <v>43</v>
      </c>
      <c r="H1957" s="55">
        <v>10.89001089001</v>
      </c>
      <c r="I1957" s="55">
        <v>10.89001089001</v>
      </c>
      <c r="J1957"/>
      <c r="K1957"/>
      <c r="L1957"/>
      <c r="M1957"/>
      <c r="N1957"/>
      <c r="O1957"/>
      <c r="P1957"/>
      <c r="Q1957"/>
      <c r="R1957" s="56">
        <v>395.2</v>
      </c>
      <c r="S1957"/>
      <c r="T1957" s="35">
        <v>40404</v>
      </c>
      <c r="U1957" s="57">
        <v>9.9990099990099994E-3</v>
      </c>
    </row>
    <row r="1958" spans="1:21" x14ac:dyDescent="0.2">
      <c r="A1958" s="14" t="s">
        <v>467</v>
      </c>
      <c r="B1958" s="14" t="s">
        <v>443</v>
      </c>
      <c r="C1958" s="35" t="s">
        <v>126</v>
      </c>
      <c r="D1958" s="35">
        <v>4</v>
      </c>
      <c r="E1958" s="35">
        <v>5</v>
      </c>
      <c r="F1958">
        <v>40054.964999999997</v>
      </c>
      <c r="G1958" s="58" t="s">
        <v>47</v>
      </c>
      <c r="H1958" s="59">
        <v>4.8051529543260001</v>
      </c>
      <c r="I1958"/>
      <c r="J1958" s="59">
        <v>4.8051529543260001</v>
      </c>
      <c r="K1958"/>
      <c r="L1958"/>
      <c r="M1958"/>
      <c r="N1958"/>
      <c r="O1958"/>
      <c r="P1958"/>
      <c r="Q1958"/>
      <c r="R1958" s="56">
        <v>430.8</v>
      </c>
      <c r="S1958" s="56">
        <v>2668.4</v>
      </c>
      <c r="T1958" s="35">
        <v>43120.375557129999</v>
      </c>
      <c r="U1958" s="57">
        <v>9.9906365478938906E-3</v>
      </c>
    </row>
    <row r="1959" spans="1:21" x14ac:dyDescent="0.2">
      <c r="A1959" s="14" t="s">
        <v>467</v>
      </c>
      <c r="B1959" s="14" t="s">
        <v>443</v>
      </c>
      <c r="C1959" s="35" t="s">
        <v>127</v>
      </c>
      <c r="D1959" s="35">
        <v>4</v>
      </c>
      <c r="E1959" s="35">
        <v>6</v>
      </c>
      <c r="F1959">
        <v>44156.453000000001</v>
      </c>
      <c r="G1959" s="58" t="s">
        <v>47</v>
      </c>
      <c r="H1959" s="59">
        <v>4.8051529543260001</v>
      </c>
      <c r="I1959"/>
      <c r="J1959" s="59">
        <v>4.8051529543260001</v>
      </c>
      <c r="K1959"/>
      <c r="L1959"/>
      <c r="M1959"/>
      <c r="N1959"/>
      <c r="O1959"/>
      <c r="P1959"/>
      <c r="Q1959"/>
      <c r="R1959" s="56">
        <v>430.8</v>
      </c>
      <c r="S1959" s="56">
        <v>2668.4</v>
      </c>
      <c r="T1959" s="35">
        <v>43120.375557129999</v>
      </c>
      <c r="U1959" s="57">
        <v>9.9906365478938906E-3</v>
      </c>
    </row>
    <row r="1960" spans="1:21" x14ac:dyDescent="0.2">
      <c r="A1960" s="14" t="s">
        <v>467</v>
      </c>
      <c r="B1960" s="14" t="s">
        <v>443</v>
      </c>
      <c r="C1960" s="35" t="s">
        <v>128</v>
      </c>
      <c r="D1960" s="35">
        <v>4</v>
      </c>
      <c r="E1960" s="35">
        <v>7</v>
      </c>
      <c r="F1960">
        <v>33815.464999999997</v>
      </c>
      <c r="G1960" s="58" t="s">
        <v>47</v>
      </c>
      <c r="H1960" s="59">
        <v>4.8051529543260001</v>
      </c>
      <c r="I1960"/>
      <c r="J1960" s="59">
        <v>4.8051529543260001</v>
      </c>
      <c r="K1960"/>
      <c r="L1960"/>
      <c r="M1960"/>
      <c r="N1960"/>
      <c r="O1960"/>
      <c r="P1960"/>
      <c r="Q1960"/>
      <c r="R1960" s="56">
        <v>430.8</v>
      </c>
      <c r="S1960" s="56">
        <v>2668.4</v>
      </c>
      <c r="T1960" s="35">
        <v>43120.375557129999</v>
      </c>
      <c r="U1960" s="57">
        <v>9.9906365478938906E-3</v>
      </c>
    </row>
    <row r="1961" spans="1:21" x14ac:dyDescent="0.2">
      <c r="A1961" s="14" t="s">
        <v>467</v>
      </c>
      <c r="B1961" s="14" t="s">
        <v>443</v>
      </c>
      <c r="C1961" s="35" t="s">
        <v>129</v>
      </c>
      <c r="D1961" s="35">
        <v>4</v>
      </c>
      <c r="E1961" s="35">
        <v>8</v>
      </c>
      <c r="F1961">
        <v>18958.476999999999</v>
      </c>
      <c r="G1961" s="60" t="s">
        <v>51</v>
      </c>
      <c r="H1961" s="61">
        <v>6.4350064350059993E-2</v>
      </c>
      <c r="I1961"/>
      <c r="J1961"/>
      <c r="K1961" s="61">
        <v>6.4350064350059993E-2</v>
      </c>
      <c r="L1961"/>
      <c r="M1961"/>
      <c r="N1961"/>
      <c r="O1961"/>
      <c r="P1961"/>
      <c r="Q1961"/>
      <c r="R1961" s="56">
        <v>402.8</v>
      </c>
      <c r="S1961"/>
      <c r="T1961" s="35">
        <v>40404</v>
      </c>
      <c r="U1961" s="57">
        <v>1.0001485001485001E-2</v>
      </c>
    </row>
    <row r="1962" spans="1:21" x14ac:dyDescent="0.2">
      <c r="A1962" s="14" t="s">
        <v>467</v>
      </c>
      <c r="B1962" s="14" t="s">
        <v>443</v>
      </c>
      <c r="C1962" s="35" t="s">
        <v>130</v>
      </c>
      <c r="D1962" s="35">
        <v>4</v>
      </c>
      <c r="E1962" s="35">
        <v>9</v>
      </c>
      <c r="F1962">
        <v>37895.137000000002</v>
      </c>
      <c r="G1962" s="60" t="s">
        <v>51</v>
      </c>
      <c r="H1962" s="61">
        <v>6.4350064350059993E-2</v>
      </c>
      <c r="I1962"/>
      <c r="J1962"/>
      <c r="K1962" s="61">
        <v>6.4350064350059993E-2</v>
      </c>
      <c r="L1962"/>
      <c r="M1962"/>
      <c r="N1962"/>
      <c r="O1962"/>
      <c r="P1962"/>
      <c r="Q1962"/>
      <c r="R1962" s="56">
        <v>402.8</v>
      </c>
      <c r="S1962"/>
      <c r="T1962" s="35">
        <v>40404</v>
      </c>
      <c r="U1962" s="57">
        <v>1.0001485001485001E-2</v>
      </c>
    </row>
    <row r="1963" spans="1:21" x14ac:dyDescent="0.2">
      <c r="A1963" s="14" t="s">
        <v>467</v>
      </c>
      <c r="B1963" s="14" t="s">
        <v>443</v>
      </c>
      <c r="C1963" s="35" t="s">
        <v>131</v>
      </c>
      <c r="D1963" s="35">
        <v>4</v>
      </c>
      <c r="E1963" s="35">
        <v>10</v>
      </c>
      <c r="F1963">
        <v>12789.275</v>
      </c>
      <c r="G1963" s="60" t="s">
        <v>51</v>
      </c>
      <c r="H1963" s="61">
        <v>6.4350064350059993E-2</v>
      </c>
      <c r="I1963"/>
      <c r="J1963"/>
      <c r="K1963" s="61">
        <v>6.4350064350059993E-2</v>
      </c>
      <c r="L1963"/>
      <c r="M1963"/>
      <c r="N1963"/>
      <c r="O1963"/>
      <c r="P1963"/>
      <c r="Q1963"/>
      <c r="R1963" s="56">
        <v>402.8</v>
      </c>
      <c r="S1963"/>
      <c r="T1963" s="35">
        <v>40404</v>
      </c>
      <c r="U1963" s="57">
        <v>1.0001485001485001E-2</v>
      </c>
    </row>
    <row r="1964" spans="1:21" x14ac:dyDescent="0.2">
      <c r="A1964" s="14" t="s">
        <v>467</v>
      </c>
      <c r="B1964" s="14" t="s">
        <v>443</v>
      </c>
      <c r="C1964" s="35" t="s">
        <v>132</v>
      </c>
      <c r="D1964" s="35">
        <v>4</v>
      </c>
      <c r="E1964" s="35">
        <v>11</v>
      </c>
      <c r="F1964">
        <v>43242.586000000003</v>
      </c>
      <c r="G1964" t="s">
        <v>55</v>
      </c>
      <c r="H1964"/>
      <c r="I1964" s="55">
        <v>10.80339220202</v>
      </c>
      <c r="J1964" s="59">
        <v>4.8662236179520004</v>
      </c>
      <c r="K1964"/>
      <c r="L1964"/>
      <c r="M1964"/>
      <c r="N1964"/>
      <c r="O1964"/>
      <c r="P1964"/>
      <c r="Q1964"/>
      <c r="R1964" s="56">
        <v>416.4</v>
      </c>
      <c r="S1964" s="56">
        <v>2133.04</v>
      </c>
      <c r="T1964" s="35">
        <v>42579.218767420003</v>
      </c>
      <c r="U1964" s="57">
        <v>9.9954863503884904E-3</v>
      </c>
    </row>
    <row r="1965" spans="1:21" x14ac:dyDescent="0.2">
      <c r="A1965" s="14" t="s">
        <v>467</v>
      </c>
      <c r="B1965" s="14" t="s">
        <v>443</v>
      </c>
      <c r="C1965" s="35" t="s">
        <v>133</v>
      </c>
      <c r="D1965" s="35">
        <v>4</v>
      </c>
      <c r="E1965" s="35">
        <v>12</v>
      </c>
      <c r="F1965">
        <v>62996.152000000002</v>
      </c>
      <c r="G1965" t="s">
        <v>55</v>
      </c>
      <c r="H1965"/>
      <c r="I1965" s="55">
        <v>10.80339220202</v>
      </c>
      <c r="J1965" s="59">
        <v>4.8662236179520004</v>
      </c>
      <c r="K1965"/>
      <c r="L1965"/>
      <c r="M1965"/>
      <c r="N1965"/>
      <c r="O1965"/>
      <c r="P1965"/>
      <c r="Q1965"/>
      <c r="R1965" s="56">
        <v>416.4</v>
      </c>
      <c r="S1965" s="56">
        <v>2133.04</v>
      </c>
      <c r="T1965" s="35">
        <v>42579.218767420003</v>
      </c>
      <c r="U1965" s="57">
        <v>9.9954863503884904E-3</v>
      </c>
    </row>
    <row r="1966" spans="1:21" x14ac:dyDescent="0.2">
      <c r="A1966" s="14" t="s">
        <v>467</v>
      </c>
      <c r="B1966" s="14" t="s">
        <v>443</v>
      </c>
      <c r="C1966" s="35" t="s">
        <v>134</v>
      </c>
      <c r="D1966" s="35">
        <v>4</v>
      </c>
      <c r="E1966" s="35">
        <v>13</v>
      </c>
      <c r="F1966">
        <v>38704.769999999997</v>
      </c>
      <c r="G1966" t="s">
        <v>55</v>
      </c>
      <c r="H1966"/>
      <c r="I1966" s="55">
        <v>10.89001089001</v>
      </c>
      <c r="J1966"/>
      <c r="K1966" s="61">
        <v>6.4350064350059993E-2</v>
      </c>
      <c r="L1966"/>
      <c r="M1966"/>
      <c r="N1966"/>
      <c r="O1966"/>
      <c r="P1966"/>
      <c r="Q1966"/>
      <c r="R1966" s="56">
        <v>394</v>
      </c>
      <c r="S1966"/>
      <c r="T1966" s="35">
        <v>40404</v>
      </c>
      <c r="U1966" s="57">
        <v>1.0001485001485001E-2</v>
      </c>
    </row>
    <row r="1967" spans="1:21" x14ac:dyDescent="0.2">
      <c r="A1967" s="14" t="s">
        <v>467</v>
      </c>
      <c r="B1967" s="14" t="s">
        <v>443</v>
      </c>
      <c r="C1967" s="35" t="s">
        <v>135</v>
      </c>
      <c r="D1967" s="35">
        <v>4</v>
      </c>
      <c r="E1967" s="35">
        <v>14</v>
      </c>
      <c r="F1967">
        <v>22468.498</v>
      </c>
      <c r="G1967" t="s">
        <v>55</v>
      </c>
      <c r="H1967"/>
      <c r="I1967" s="55">
        <v>10.89001089001</v>
      </c>
      <c r="J1967"/>
      <c r="K1967" s="61">
        <v>6.4350064350059993E-2</v>
      </c>
      <c r="L1967"/>
      <c r="M1967"/>
      <c r="N1967"/>
      <c r="O1967"/>
      <c r="P1967"/>
      <c r="Q1967"/>
      <c r="R1967" s="56">
        <v>394</v>
      </c>
      <c r="S1967"/>
      <c r="T1967" s="35">
        <v>40404</v>
      </c>
      <c r="U1967" s="57">
        <v>1.0001485001485001E-2</v>
      </c>
    </row>
    <row r="1968" spans="1:21" x14ac:dyDescent="0.2">
      <c r="A1968" s="14" t="s">
        <v>467</v>
      </c>
      <c r="B1968" s="14" t="s">
        <v>443</v>
      </c>
      <c r="C1968" s="35" t="s">
        <v>136</v>
      </c>
      <c r="D1968" s="35">
        <v>4</v>
      </c>
      <c r="E1968" s="35">
        <v>15</v>
      </c>
      <c r="F1968">
        <v>358.75900000000001</v>
      </c>
      <c r="G1968" s="62" t="s">
        <v>60</v>
      </c>
      <c r="H1968" s="63">
        <v>19.998019998019998</v>
      </c>
      <c r="I1968"/>
      <c r="J1968"/>
      <c r="K1968"/>
      <c r="L1968"/>
      <c r="M1968"/>
      <c r="N1968"/>
      <c r="O1968"/>
      <c r="P1968" s="63">
        <v>19.998019998019998</v>
      </c>
      <c r="Q1968"/>
      <c r="R1968" s="56">
        <v>323.2</v>
      </c>
      <c r="S1968"/>
      <c r="T1968" s="35">
        <v>40404</v>
      </c>
      <c r="U1968" s="57">
        <v>9.9990099990099994E-3</v>
      </c>
    </row>
    <row r="1969" spans="1:21" x14ac:dyDescent="0.2">
      <c r="A1969" s="14" t="s">
        <v>467</v>
      </c>
      <c r="B1969" s="14" t="s">
        <v>443</v>
      </c>
      <c r="C1969" s="35" t="s">
        <v>137</v>
      </c>
      <c r="D1969" s="35">
        <v>4</v>
      </c>
      <c r="E1969" s="35">
        <v>16</v>
      </c>
      <c r="F1969">
        <v>351.48700000000002</v>
      </c>
      <c r="G1969" s="62" t="s">
        <v>60</v>
      </c>
      <c r="H1969" s="63">
        <v>19.998019998019998</v>
      </c>
      <c r="I1969"/>
      <c r="J1969"/>
      <c r="K1969"/>
      <c r="L1969"/>
      <c r="M1969"/>
      <c r="N1969"/>
      <c r="O1969"/>
      <c r="P1969" s="63">
        <v>19.998019998019998</v>
      </c>
      <c r="Q1969"/>
      <c r="R1969" s="56">
        <v>323.2</v>
      </c>
      <c r="S1969"/>
      <c r="T1969" s="35">
        <v>40404</v>
      </c>
      <c r="U1969" s="57">
        <v>9.9990099990099994E-3</v>
      </c>
    </row>
    <row r="1970" spans="1:21" x14ac:dyDescent="0.2">
      <c r="A1970" s="14" t="s">
        <v>467</v>
      </c>
      <c r="B1970" s="14" t="s">
        <v>443</v>
      </c>
      <c r="C1970" s="35" t="s">
        <v>138</v>
      </c>
      <c r="D1970" s="35">
        <v>4</v>
      </c>
      <c r="E1970" s="35">
        <v>17</v>
      </c>
      <c r="F1970">
        <v>38678.105000000003</v>
      </c>
      <c r="G1970" t="s">
        <v>446</v>
      </c>
      <c r="H1970"/>
      <c r="I1970"/>
      <c r="J1970"/>
      <c r="K1970"/>
      <c r="L1970"/>
      <c r="M1970"/>
      <c r="N1970"/>
      <c r="O1970"/>
      <c r="P1970"/>
      <c r="Q1970"/>
      <c r="R1970" s="56">
        <v>404</v>
      </c>
      <c r="S1970"/>
      <c r="T1970" s="35">
        <v>40404</v>
      </c>
      <c r="U1970" s="57">
        <v>9.9990099990099994E-3</v>
      </c>
    </row>
    <row r="1971" spans="1:21" x14ac:dyDescent="0.2">
      <c r="A1971" s="14" t="s">
        <v>467</v>
      </c>
      <c r="B1971" s="14" t="s">
        <v>443</v>
      </c>
      <c r="C1971" s="35" t="s">
        <v>139</v>
      </c>
      <c r="D1971" s="35">
        <v>4</v>
      </c>
      <c r="E1971" s="35">
        <v>18</v>
      </c>
      <c r="F1971">
        <v>41458.487999999998</v>
      </c>
      <c r="G1971" t="s">
        <v>446</v>
      </c>
      <c r="H1971"/>
      <c r="I1971"/>
      <c r="J1971"/>
      <c r="K1971"/>
      <c r="L1971"/>
      <c r="M1971"/>
      <c r="N1971"/>
      <c r="O1971"/>
      <c r="P1971"/>
      <c r="Q1971"/>
      <c r="R1971" s="56">
        <v>404</v>
      </c>
      <c r="S1971"/>
      <c r="T1971" s="35">
        <v>40404</v>
      </c>
      <c r="U1971" s="57">
        <v>9.9990099990099994E-3</v>
      </c>
    </row>
    <row r="1972" spans="1:21" x14ac:dyDescent="0.2">
      <c r="A1972" s="14" t="s">
        <v>467</v>
      </c>
      <c r="B1972" s="14" t="s">
        <v>443</v>
      </c>
      <c r="C1972" s="35" t="s">
        <v>140</v>
      </c>
      <c r="D1972" s="35">
        <v>4</v>
      </c>
      <c r="E1972" s="35">
        <v>19</v>
      </c>
      <c r="F1972">
        <v>46536.866999999998</v>
      </c>
      <c r="G1972" s="64" t="s">
        <v>65</v>
      </c>
      <c r="H1972" s="65">
        <v>0.5742005742006</v>
      </c>
      <c r="I1972"/>
      <c r="J1972"/>
      <c r="K1972"/>
      <c r="L1972" s="65">
        <v>0.5742005742006</v>
      </c>
      <c r="M1972"/>
      <c r="N1972"/>
      <c r="O1972"/>
      <c r="P1972"/>
      <c r="Q1972"/>
      <c r="R1972" s="56">
        <v>401.6</v>
      </c>
      <c r="S1972"/>
      <c r="T1972" s="35">
        <v>40404</v>
      </c>
      <c r="U1972" s="57">
        <v>9.9970299970299995E-3</v>
      </c>
    </row>
    <row r="1973" spans="1:21" x14ac:dyDescent="0.2">
      <c r="A1973" s="14" t="s">
        <v>467</v>
      </c>
      <c r="B1973" s="14" t="s">
        <v>443</v>
      </c>
      <c r="C1973" s="35" t="s">
        <v>141</v>
      </c>
      <c r="D1973" s="35">
        <v>4</v>
      </c>
      <c r="E1973" s="35">
        <v>20</v>
      </c>
      <c r="F1973">
        <v>44381.891000000003</v>
      </c>
      <c r="G1973" s="64" t="s">
        <v>65</v>
      </c>
      <c r="H1973" s="65">
        <v>0.5742005742006</v>
      </c>
      <c r="I1973"/>
      <c r="J1973"/>
      <c r="K1973"/>
      <c r="L1973" s="65">
        <v>0.5742005742006</v>
      </c>
      <c r="M1973"/>
      <c r="N1973"/>
      <c r="O1973"/>
      <c r="P1973"/>
      <c r="Q1973"/>
      <c r="R1973" s="56">
        <v>401.6</v>
      </c>
      <c r="S1973"/>
      <c r="T1973" s="35">
        <v>40404</v>
      </c>
      <c r="U1973" s="57">
        <v>9.9970299970299995E-3</v>
      </c>
    </row>
    <row r="1974" spans="1:21" x14ac:dyDescent="0.2">
      <c r="A1974" s="14" t="s">
        <v>467</v>
      </c>
      <c r="B1974" s="14" t="s">
        <v>443</v>
      </c>
      <c r="C1974" s="35" t="s">
        <v>142</v>
      </c>
      <c r="D1974" s="35">
        <v>4</v>
      </c>
      <c r="E1974" s="35">
        <v>21</v>
      </c>
      <c r="F1974">
        <v>35885.601999999999</v>
      </c>
      <c r="G1974" s="66" t="s">
        <v>68</v>
      </c>
      <c r="H1974" s="67">
        <v>0.5742005742006</v>
      </c>
      <c r="I1974"/>
      <c r="J1974"/>
      <c r="K1974"/>
      <c r="L1974"/>
      <c r="M1974" s="67">
        <v>0.5742005742006</v>
      </c>
      <c r="N1974"/>
      <c r="O1974"/>
      <c r="P1974"/>
      <c r="Q1974"/>
      <c r="R1974" s="56">
        <v>401.6</v>
      </c>
      <c r="S1974"/>
      <c r="T1974" s="35">
        <v>40404</v>
      </c>
      <c r="U1974" s="57">
        <v>9.9970299970299995E-3</v>
      </c>
    </row>
    <row r="1975" spans="1:21" x14ac:dyDescent="0.2">
      <c r="A1975" s="14" t="s">
        <v>467</v>
      </c>
      <c r="B1975" s="14" t="s">
        <v>443</v>
      </c>
      <c r="C1975" s="35" t="s">
        <v>143</v>
      </c>
      <c r="D1975" s="35">
        <v>4</v>
      </c>
      <c r="E1975" s="35">
        <v>22</v>
      </c>
      <c r="F1975">
        <v>33919.699000000001</v>
      </c>
      <c r="G1975" s="66" t="s">
        <v>68</v>
      </c>
      <c r="H1975" s="67">
        <v>0.5742005742006</v>
      </c>
      <c r="I1975"/>
      <c r="J1975"/>
      <c r="K1975"/>
      <c r="L1975"/>
      <c r="M1975" s="67">
        <v>0.5742005742006</v>
      </c>
      <c r="N1975"/>
      <c r="O1975"/>
      <c r="P1975"/>
      <c r="Q1975"/>
      <c r="R1975" s="56">
        <v>401.6</v>
      </c>
      <c r="S1975"/>
      <c r="T1975" s="35">
        <v>40404</v>
      </c>
      <c r="U1975" s="57">
        <v>9.9970299970299995E-3</v>
      </c>
    </row>
    <row r="1976" spans="1:21" x14ac:dyDescent="0.2">
      <c r="A1976" s="14" t="s">
        <v>467</v>
      </c>
      <c r="B1976" s="14" t="s">
        <v>443</v>
      </c>
      <c r="C1976" s="35" t="s">
        <v>144</v>
      </c>
      <c r="D1976" s="35">
        <v>4</v>
      </c>
      <c r="E1976" s="35">
        <v>23</v>
      </c>
      <c r="F1976">
        <v>8830.8060000000005</v>
      </c>
      <c r="G1976" t="s">
        <v>71</v>
      </c>
      <c r="H1976"/>
      <c r="I1976"/>
      <c r="J1976"/>
      <c r="K1976"/>
      <c r="L1976" s="65">
        <v>0.17325017325020001</v>
      </c>
      <c r="M1976" s="67">
        <v>0.17325017325020001</v>
      </c>
      <c r="N1976"/>
      <c r="O1976"/>
      <c r="P1976"/>
      <c r="Q1976" s="68">
        <v>0.5742005742006</v>
      </c>
      <c r="R1976" s="56">
        <v>400.4</v>
      </c>
      <c r="S1976"/>
      <c r="T1976" s="35">
        <v>40404</v>
      </c>
      <c r="U1976" s="57">
        <v>1.000198000198E-2</v>
      </c>
    </row>
    <row r="1977" spans="1:21" x14ac:dyDescent="0.2">
      <c r="A1977" s="14" t="s">
        <v>467</v>
      </c>
      <c r="B1977" s="14" t="s">
        <v>443</v>
      </c>
      <c r="C1977" s="35" t="s">
        <v>145</v>
      </c>
      <c r="D1977" s="35">
        <v>4</v>
      </c>
      <c r="E1977" s="35">
        <v>24</v>
      </c>
      <c r="F1977">
        <v>3619.1030000000001</v>
      </c>
      <c r="G1977" t="s">
        <v>71</v>
      </c>
      <c r="H1977"/>
      <c r="I1977"/>
      <c r="J1977"/>
      <c r="K1977"/>
      <c r="L1977" s="65">
        <v>0.17325017325020001</v>
      </c>
      <c r="M1977" s="67">
        <v>0.17325017325020001</v>
      </c>
      <c r="N1977"/>
      <c r="O1977"/>
      <c r="P1977"/>
      <c r="Q1977" s="68">
        <v>0.5742005742006</v>
      </c>
      <c r="R1977" s="56">
        <v>400.4</v>
      </c>
      <c r="S1977"/>
      <c r="T1977" s="35">
        <v>40404</v>
      </c>
      <c r="U1977" s="57">
        <v>1.000198000198E-2</v>
      </c>
    </row>
    <row r="1978" spans="1:21" x14ac:dyDescent="0.2">
      <c r="A1978" s="14" t="s">
        <v>467</v>
      </c>
      <c r="B1978" s="14" t="s">
        <v>443</v>
      </c>
      <c r="C1978" s="35" t="s">
        <v>146</v>
      </c>
      <c r="D1978" s="35">
        <v>5</v>
      </c>
      <c r="E1978" s="35">
        <v>1</v>
      </c>
      <c r="F1978">
        <v>475.113</v>
      </c>
      <c r="G1978" t="s">
        <v>445</v>
      </c>
      <c r="H1978"/>
      <c r="I1978"/>
      <c r="J1978"/>
      <c r="K1978"/>
      <c r="L1978"/>
      <c r="M1978"/>
      <c r="N1978"/>
      <c r="O1978"/>
      <c r="P1978"/>
      <c r="Q1978"/>
      <c r="R1978"/>
      <c r="S1978"/>
    </row>
    <row r="1979" spans="1:21" x14ac:dyDescent="0.2">
      <c r="A1979" s="14" t="s">
        <v>467</v>
      </c>
      <c r="B1979" s="14" t="s">
        <v>443</v>
      </c>
      <c r="C1979" s="35" t="s">
        <v>147</v>
      </c>
      <c r="D1979" s="35">
        <v>5</v>
      </c>
      <c r="E1979" s="35">
        <v>2</v>
      </c>
      <c r="F1979">
        <v>79542.702999999994</v>
      </c>
      <c r="G1979" s="54" t="s">
        <v>43</v>
      </c>
      <c r="H1979" s="55">
        <v>2.4007524007519998</v>
      </c>
      <c r="I1979" s="55">
        <v>2.4007524007519998</v>
      </c>
      <c r="J1979"/>
      <c r="K1979"/>
      <c r="L1979"/>
      <c r="M1979"/>
      <c r="N1979"/>
      <c r="O1979"/>
      <c r="P1979"/>
      <c r="Q1979"/>
      <c r="R1979" s="56">
        <v>402</v>
      </c>
      <c r="S1979"/>
      <c r="T1979" s="35">
        <v>40404</v>
      </c>
      <c r="U1979" s="57">
        <v>9.9975249975250008E-3</v>
      </c>
    </row>
    <row r="1980" spans="1:21" x14ac:dyDescent="0.2">
      <c r="A1980" s="14" t="s">
        <v>467</v>
      </c>
      <c r="B1980" s="14" t="s">
        <v>443</v>
      </c>
      <c r="C1980" s="35" t="s">
        <v>148</v>
      </c>
      <c r="D1980" s="35">
        <v>5</v>
      </c>
      <c r="E1980" s="35">
        <v>3</v>
      </c>
      <c r="F1980">
        <v>75397.577999999994</v>
      </c>
      <c r="G1980" s="54" t="s">
        <v>43</v>
      </c>
      <c r="H1980" s="55">
        <v>2.4007524007519998</v>
      </c>
      <c r="I1980" s="55">
        <v>2.4007524007519998</v>
      </c>
      <c r="J1980"/>
      <c r="K1980"/>
      <c r="L1980"/>
      <c r="M1980"/>
      <c r="N1980"/>
      <c r="O1980"/>
      <c r="P1980"/>
      <c r="Q1980"/>
      <c r="R1980" s="56">
        <v>402</v>
      </c>
      <c r="S1980"/>
      <c r="T1980" s="35">
        <v>40404</v>
      </c>
      <c r="U1980" s="57">
        <v>9.9975249975250008E-3</v>
      </c>
    </row>
    <row r="1981" spans="1:21" x14ac:dyDescent="0.2">
      <c r="A1981" s="14" t="s">
        <v>467</v>
      </c>
      <c r="B1981" s="14" t="s">
        <v>443</v>
      </c>
      <c r="C1981" s="35" t="s">
        <v>149</v>
      </c>
      <c r="D1981" s="35">
        <v>5</v>
      </c>
      <c r="E1981" s="35">
        <v>4</v>
      </c>
      <c r="F1981">
        <v>88594.093999999997</v>
      </c>
      <c r="G1981" s="54" t="s">
        <v>43</v>
      </c>
      <c r="H1981" s="55">
        <v>2.4007524007519998</v>
      </c>
      <c r="I1981" s="55">
        <v>2.4007524007519998</v>
      </c>
      <c r="J1981"/>
      <c r="K1981"/>
      <c r="L1981"/>
      <c r="M1981"/>
      <c r="N1981"/>
      <c r="O1981"/>
      <c r="P1981"/>
      <c r="Q1981"/>
      <c r="R1981" s="56">
        <v>402</v>
      </c>
      <c r="S1981"/>
      <c r="T1981" s="35">
        <v>40404</v>
      </c>
      <c r="U1981" s="57">
        <v>9.9975249975250008E-3</v>
      </c>
    </row>
    <row r="1982" spans="1:21" x14ac:dyDescent="0.2">
      <c r="A1982" s="14" t="s">
        <v>467</v>
      </c>
      <c r="B1982" s="14" t="s">
        <v>443</v>
      </c>
      <c r="C1982" s="35" t="s">
        <v>150</v>
      </c>
      <c r="D1982" s="35">
        <v>5</v>
      </c>
      <c r="E1982" s="35">
        <v>5</v>
      </c>
      <c r="F1982">
        <v>62407.108999999997</v>
      </c>
      <c r="G1982" s="58" t="s">
        <v>47</v>
      </c>
      <c r="H1982" s="59">
        <v>1.0389803438909999</v>
      </c>
      <c r="I1982"/>
      <c r="J1982" s="59">
        <v>1.0389803438909999</v>
      </c>
      <c r="K1982"/>
      <c r="L1982"/>
      <c r="M1982"/>
      <c r="N1982"/>
      <c r="O1982"/>
      <c r="P1982"/>
      <c r="Q1982"/>
      <c r="R1982" s="56">
        <v>430.8</v>
      </c>
      <c r="S1982" s="56">
        <v>2684.08</v>
      </c>
      <c r="T1982" s="35">
        <v>43119.198802400002</v>
      </c>
      <c r="U1982" s="57">
        <v>9.9909091997331702E-3</v>
      </c>
    </row>
    <row r="1983" spans="1:21" x14ac:dyDescent="0.2">
      <c r="A1983" s="14" t="s">
        <v>467</v>
      </c>
      <c r="B1983" s="14" t="s">
        <v>443</v>
      </c>
      <c r="C1983" s="35" t="s">
        <v>151</v>
      </c>
      <c r="D1983" s="35">
        <v>5</v>
      </c>
      <c r="E1983" s="35">
        <v>6</v>
      </c>
      <c r="F1983">
        <v>54781.055</v>
      </c>
      <c r="G1983" s="58" t="s">
        <v>47</v>
      </c>
      <c r="H1983" s="59">
        <v>1.0389803438909999</v>
      </c>
      <c r="I1983"/>
      <c r="J1983" s="59">
        <v>1.0389803438909999</v>
      </c>
      <c r="K1983"/>
      <c r="L1983"/>
      <c r="M1983"/>
      <c r="N1983"/>
      <c r="O1983"/>
      <c r="P1983"/>
      <c r="Q1983"/>
      <c r="R1983" s="56">
        <v>430.8</v>
      </c>
      <c r="S1983" s="56">
        <v>2684.08</v>
      </c>
      <c r="T1983" s="35">
        <v>43119.198802400002</v>
      </c>
      <c r="U1983" s="57">
        <v>9.9909091997331702E-3</v>
      </c>
    </row>
    <row r="1984" spans="1:21" x14ac:dyDescent="0.2">
      <c r="A1984" s="14" t="s">
        <v>467</v>
      </c>
      <c r="B1984" s="14" t="s">
        <v>443</v>
      </c>
      <c r="C1984" s="35" t="s">
        <v>152</v>
      </c>
      <c r="D1984" s="35">
        <v>5</v>
      </c>
      <c r="E1984" s="35">
        <v>7</v>
      </c>
      <c r="F1984">
        <v>66806.758000000002</v>
      </c>
      <c r="G1984" s="58" t="s">
        <v>47</v>
      </c>
      <c r="H1984" s="59">
        <v>1.0389803438909999</v>
      </c>
      <c r="I1984"/>
      <c r="J1984" s="59">
        <v>1.0389803438909999</v>
      </c>
      <c r="K1984"/>
      <c r="L1984"/>
      <c r="M1984"/>
      <c r="N1984"/>
      <c r="O1984"/>
      <c r="P1984"/>
      <c r="Q1984"/>
      <c r="R1984" s="56">
        <v>430.8</v>
      </c>
      <c r="S1984" s="56">
        <v>2684.08</v>
      </c>
      <c r="T1984" s="35">
        <v>43119.198802400002</v>
      </c>
      <c r="U1984" s="57">
        <v>9.9909091997331702E-3</v>
      </c>
    </row>
    <row r="1985" spans="1:21" x14ac:dyDescent="0.2">
      <c r="A1985" s="14" t="s">
        <v>467</v>
      </c>
      <c r="B1985" s="14" t="s">
        <v>443</v>
      </c>
      <c r="C1985" s="35" t="s">
        <v>153</v>
      </c>
      <c r="D1985" s="35">
        <v>5</v>
      </c>
      <c r="E1985" s="35">
        <v>8</v>
      </c>
      <c r="F1985">
        <v>42287.512000000002</v>
      </c>
      <c r="G1985" s="60" t="s">
        <v>51</v>
      </c>
      <c r="H1985" s="61">
        <v>2.079002079002E-2</v>
      </c>
      <c r="I1985"/>
      <c r="J1985"/>
      <c r="K1985" s="61">
        <v>2.079002079002E-2</v>
      </c>
      <c r="L1985"/>
      <c r="M1985"/>
      <c r="N1985"/>
      <c r="O1985"/>
      <c r="P1985"/>
      <c r="Q1985"/>
      <c r="R1985" s="56">
        <v>403.6</v>
      </c>
      <c r="S1985"/>
      <c r="T1985" s="35">
        <v>40404</v>
      </c>
      <c r="U1985" s="57">
        <v>9.9995049995050007E-3</v>
      </c>
    </row>
    <row r="1986" spans="1:21" x14ac:dyDescent="0.2">
      <c r="A1986" s="14" t="s">
        <v>467</v>
      </c>
      <c r="B1986" s="14" t="s">
        <v>443</v>
      </c>
      <c r="C1986" s="35" t="s">
        <v>154</v>
      </c>
      <c r="D1986" s="35">
        <v>5</v>
      </c>
      <c r="E1986" s="35">
        <v>9</v>
      </c>
      <c r="F1986">
        <v>52461.241999999998</v>
      </c>
      <c r="G1986" s="60" t="s">
        <v>51</v>
      </c>
      <c r="H1986" s="61">
        <v>2.079002079002E-2</v>
      </c>
      <c r="I1986"/>
      <c r="J1986"/>
      <c r="K1986" s="61">
        <v>2.079002079002E-2</v>
      </c>
      <c r="L1986"/>
      <c r="M1986"/>
      <c r="N1986"/>
      <c r="O1986"/>
      <c r="P1986"/>
      <c r="Q1986"/>
      <c r="R1986" s="56">
        <v>403.6</v>
      </c>
      <c r="S1986"/>
      <c r="T1986" s="35">
        <v>40404</v>
      </c>
      <c r="U1986" s="57">
        <v>9.9995049995050007E-3</v>
      </c>
    </row>
    <row r="1987" spans="1:21" x14ac:dyDescent="0.2">
      <c r="A1987" s="14" t="s">
        <v>467</v>
      </c>
      <c r="B1987" s="14" t="s">
        <v>443</v>
      </c>
      <c r="C1987" s="35" t="s">
        <v>155</v>
      </c>
      <c r="D1987" s="35">
        <v>5</v>
      </c>
      <c r="E1987" s="35">
        <v>10</v>
      </c>
      <c r="F1987">
        <v>52989.684000000001</v>
      </c>
      <c r="G1987" s="60" t="s">
        <v>51</v>
      </c>
      <c r="H1987" s="61">
        <v>2.079002079002E-2</v>
      </c>
      <c r="I1987"/>
      <c r="J1987"/>
      <c r="K1987" s="61">
        <v>2.079002079002E-2</v>
      </c>
      <c r="L1987"/>
      <c r="M1987"/>
      <c r="N1987"/>
      <c r="O1987"/>
      <c r="P1987"/>
      <c r="Q1987"/>
      <c r="R1987" s="56">
        <v>403.6</v>
      </c>
      <c r="S1987"/>
      <c r="T1987" s="35">
        <v>40404</v>
      </c>
      <c r="U1987" s="57">
        <v>9.9995049995050007E-3</v>
      </c>
    </row>
    <row r="1988" spans="1:21" x14ac:dyDescent="0.2">
      <c r="A1988" s="14" t="s">
        <v>467</v>
      </c>
      <c r="B1988" s="14" t="s">
        <v>443</v>
      </c>
      <c r="C1988" s="35" t="s">
        <v>156</v>
      </c>
      <c r="D1988" s="35">
        <v>5</v>
      </c>
      <c r="E1988" s="35">
        <v>11</v>
      </c>
      <c r="F1988">
        <v>70966.422000000006</v>
      </c>
      <c r="G1988" t="s">
        <v>55</v>
      </c>
      <c r="H1988"/>
      <c r="I1988" s="55">
        <v>2.3955895171439998</v>
      </c>
      <c r="J1988" s="59">
        <v>1.052180493804</v>
      </c>
      <c r="K1988"/>
      <c r="L1988"/>
      <c r="M1988"/>
      <c r="N1988"/>
      <c r="O1988"/>
      <c r="P1988"/>
      <c r="Q1988"/>
      <c r="R1988" s="56">
        <v>423.6</v>
      </c>
      <c r="S1988" s="56">
        <v>2148.16</v>
      </c>
      <c r="T1988" s="35">
        <v>42578.246093510003</v>
      </c>
      <c r="U1988" s="57">
        <v>9.9966541380115698E-3</v>
      </c>
    </row>
    <row r="1989" spans="1:21" x14ac:dyDescent="0.2">
      <c r="A1989" s="14" t="s">
        <v>467</v>
      </c>
      <c r="B1989" s="14" t="s">
        <v>443</v>
      </c>
      <c r="C1989" s="35" t="s">
        <v>157</v>
      </c>
      <c r="D1989" s="35">
        <v>5</v>
      </c>
      <c r="E1989" s="35">
        <v>12</v>
      </c>
      <c r="F1989">
        <v>70389.5</v>
      </c>
      <c r="G1989" t="s">
        <v>55</v>
      </c>
      <c r="H1989"/>
      <c r="I1989" s="55">
        <v>2.3955895171439998</v>
      </c>
      <c r="J1989" s="59">
        <v>1.052180493804</v>
      </c>
      <c r="K1989"/>
      <c r="L1989"/>
      <c r="M1989"/>
      <c r="N1989"/>
      <c r="O1989"/>
      <c r="P1989"/>
      <c r="Q1989"/>
      <c r="R1989" s="56">
        <v>423.6</v>
      </c>
      <c r="S1989" s="56">
        <v>2148.16</v>
      </c>
      <c r="T1989" s="35">
        <v>42578.246093510003</v>
      </c>
      <c r="U1989" s="57">
        <v>9.9966541380115698E-3</v>
      </c>
    </row>
    <row r="1990" spans="1:21" x14ac:dyDescent="0.2">
      <c r="A1990" s="14" t="s">
        <v>467</v>
      </c>
      <c r="B1990" s="14" t="s">
        <v>443</v>
      </c>
      <c r="C1990" s="35" t="s">
        <v>158</v>
      </c>
      <c r="D1990" s="35">
        <v>5</v>
      </c>
      <c r="E1990" s="35">
        <v>13</v>
      </c>
      <c r="F1990">
        <v>57350.542999999998</v>
      </c>
      <c r="G1990" t="s">
        <v>55</v>
      </c>
      <c r="H1990"/>
      <c r="I1990" s="55">
        <v>2.4007524007519998</v>
      </c>
      <c r="J1990"/>
      <c r="K1990" s="61">
        <v>2.079002079002E-2</v>
      </c>
      <c r="L1990"/>
      <c r="M1990"/>
      <c r="N1990"/>
      <c r="O1990"/>
      <c r="P1990"/>
      <c r="Q1990"/>
      <c r="R1990" s="56">
        <v>401.6</v>
      </c>
      <c r="S1990"/>
      <c r="T1990" s="35">
        <v>40404</v>
      </c>
      <c r="U1990" s="57">
        <v>9.9980199980200003E-3</v>
      </c>
    </row>
    <row r="1991" spans="1:21" x14ac:dyDescent="0.2">
      <c r="A1991" s="14" t="s">
        <v>467</v>
      </c>
      <c r="B1991" s="14" t="s">
        <v>443</v>
      </c>
      <c r="C1991" s="35" t="s">
        <v>159</v>
      </c>
      <c r="D1991" s="35">
        <v>5</v>
      </c>
      <c r="E1991" s="35">
        <v>14</v>
      </c>
      <c r="F1991">
        <v>57229.343999999997</v>
      </c>
      <c r="G1991" t="s">
        <v>55</v>
      </c>
      <c r="H1991"/>
      <c r="I1991" s="55">
        <v>2.4007524007519998</v>
      </c>
      <c r="J1991"/>
      <c r="K1991" s="61">
        <v>2.079002079002E-2</v>
      </c>
      <c r="L1991"/>
      <c r="M1991"/>
      <c r="N1991"/>
      <c r="O1991"/>
      <c r="P1991"/>
      <c r="Q1991"/>
      <c r="R1991" s="56">
        <v>401.6</v>
      </c>
      <c r="S1991"/>
      <c r="T1991" s="35">
        <v>40404</v>
      </c>
      <c r="U1991" s="57">
        <v>9.9980199980200003E-3</v>
      </c>
    </row>
    <row r="1992" spans="1:21" x14ac:dyDescent="0.2">
      <c r="A1992" s="14" t="s">
        <v>467</v>
      </c>
      <c r="B1992" s="14" t="s">
        <v>443</v>
      </c>
      <c r="C1992" s="35" t="s">
        <v>160</v>
      </c>
      <c r="D1992" s="35">
        <v>5</v>
      </c>
      <c r="E1992" s="35">
        <v>15</v>
      </c>
      <c r="F1992">
        <v>419.36</v>
      </c>
      <c r="G1992" s="62" t="s">
        <v>60</v>
      </c>
      <c r="H1992" s="63">
        <v>9.9990099990099992</v>
      </c>
      <c r="I1992"/>
      <c r="J1992"/>
      <c r="K1992"/>
      <c r="L1992"/>
      <c r="M1992"/>
      <c r="N1992"/>
      <c r="O1992"/>
      <c r="P1992" s="63">
        <v>9.9990099990099992</v>
      </c>
      <c r="Q1992"/>
      <c r="R1992" s="56">
        <v>363.6</v>
      </c>
      <c r="S1992"/>
      <c r="T1992" s="35">
        <v>40404</v>
      </c>
      <c r="U1992" s="57">
        <v>9.9990099990099994E-3</v>
      </c>
    </row>
    <row r="1993" spans="1:21" x14ac:dyDescent="0.2">
      <c r="A1993" s="14" t="s">
        <v>467</v>
      </c>
      <c r="B1993" s="14" t="s">
        <v>443</v>
      </c>
      <c r="C1993" s="35" t="s">
        <v>161</v>
      </c>
      <c r="D1993" s="35">
        <v>5</v>
      </c>
      <c r="E1993" s="35">
        <v>16</v>
      </c>
      <c r="F1993">
        <v>49373.004000000001</v>
      </c>
      <c r="G1993" s="14" t="s">
        <v>447</v>
      </c>
      <c r="H1993"/>
      <c r="I1993"/>
      <c r="J1993"/>
      <c r="K1993"/>
      <c r="L1993"/>
      <c r="M1993"/>
      <c r="N1993"/>
      <c r="O1993"/>
      <c r="P1993"/>
      <c r="Q1993"/>
      <c r="R1993" s="56">
        <v>430.8</v>
      </c>
      <c r="S1993" s="56">
        <v>2688</v>
      </c>
      <c r="T1993" s="35">
        <v>43118.879999999997</v>
      </c>
      <c r="U1993" s="57">
        <v>9.9909830682058508E-3</v>
      </c>
    </row>
    <row r="1994" spans="1:21" x14ac:dyDescent="0.2">
      <c r="A1994" s="14" t="s">
        <v>467</v>
      </c>
      <c r="B1994" s="14" t="s">
        <v>443</v>
      </c>
      <c r="C1994" s="35" t="s">
        <v>162</v>
      </c>
      <c r="D1994" s="35">
        <v>5</v>
      </c>
      <c r="E1994" s="35">
        <v>17</v>
      </c>
      <c r="F1994">
        <v>67306.108999999997</v>
      </c>
      <c r="G1994" t="s">
        <v>446</v>
      </c>
      <c r="H1994"/>
      <c r="I1994"/>
      <c r="J1994"/>
      <c r="K1994"/>
      <c r="L1994"/>
      <c r="M1994"/>
      <c r="N1994"/>
      <c r="O1994"/>
      <c r="P1994"/>
      <c r="Q1994"/>
      <c r="R1994" s="56">
        <v>404</v>
      </c>
      <c r="S1994"/>
      <c r="T1994" s="35">
        <v>40404</v>
      </c>
      <c r="U1994" s="57">
        <v>9.9990099990099994E-3</v>
      </c>
    </row>
    <row r="1995" spans="1:21" x14ac:dyDescent="0.2">
      <c r="A1995" s="14" t="s">
        <v>467</v>
      </c>
      <c r="B1995" s="14" t="s">
        <v>443</v>
      </c>
      <c r="C1995" s="35" t="s">
        <v>163</v>
      </c>
      <c r="D1995" s="35">
        <v>5</v>
      </c>
      <c r="E1995" s="35">
        <v>18</v>
      </c>
      <c r="F1995">
        <v>79249.391000000003</v>
      </c>
      <c r="G1995" t="s">
        <v>446</v>
      </c>
      <c r="H1995"/>
      <c r="I1995"/>
      <c r="J1995"/>
      <c r="K1995"/>
      <c r="L1995"/>
      <c r="M1995"/>
      <c r="N1995"/>
      <c r="O1995"/>
      <c r="P1995"/>
      <c r="Q1995"/>
      <c r="R1995" s="56">
        <v>404</v>
      </c>
      <c r="S1995"/>
      <c r="T1995" s="35">
        <v>40404</v>
      </c>
      <c r="U1995" s="57">
        <v>9.9990099990099994E-3</v>
      </c>
    </row>
    <row r="1996" spans="1:21" x14ac:dyDescent="0.2">
      <c r="A1996" s="14" t="s">
        <v>467</v>
      </c>
      <c r="B1996" s="14" t="s">
        <v>443</v>
      </c>
      <c r="C1996" s="35" t="s">
        <v>164</v>
      </c>
      <c r="D1996" s="35">
        <v>5</v>
      </c>
      <c r="E1996" s="35">
        <v>19</v>
      </c>
      <c r="F1996">
        <v>46633.828000000001</v>
      </c>
      <c r="G1996" s="64" t="s">
        <v>65</v>
      </c>
      <c r="H1996" s="65">
        <v>0.17325017325020001</v>
      </c>
      <c r="I1996"/>
      <c r="J1996"/>
      <c r="K1996"/>
      <c r="L1996" s="65">
        <v>0.17325017325020001</v>
      </c>
      <c r="M1996"/>
      <c r="N1996"/>
      <c r="O1996"/>
      <c r="P1996"/>
      <c r="Q1996"/>
      <c r="R1996" s="56">
        <v>403.2</v>
      </c>
      <c r="S1996"/>
      <c r="T1996" s="35">
        <v>40404</v>
      </c>
      <c r="U1996" s="57">
        <v>9.996534996535E-3</v>
      </c>
    </row>
    <row r="1997" spans="1:21" x14ac:dyDescent="0.2">
      <c r="A1997" s="14" t="s">
        <v>467</v>
      </c>
      <c r="B1997" s="14" t="s">
        <v>443</v>
      </c>
      <c r="C1997" s="35" t="s">
        <v>165</v>
      </c>
      <c r="D1997" s="35">
        <v>5</v>
      </c>
      <c r="E1997" s="35">
        <v>20</v>
      </c>
      <c r="F1997">
        <v>75281.226999999999</v>
      </c>
      <c r="G1997" s="64" t="s">
        <v>65</v>
      </c>
      <c r="H1997" s="65">
        <v>0.17325017325020001</v>
      </c>
      <c r="I1997"/>
      <c r="J1997"/>
      <c r="K1997"/>
      <c r="L1997" s="65">
        <v>0.17325017325020001</v>
      </c>
      <c r="M1997"/>
      <c r="N1997"/>
      <c r="O1997"/>
      <c r="P1997"/>
      <c r="Q1997"/>
      <c r="R1997" s="56">
        <v>403.2</v>
      </c>
      <c r="S1997"/>
      <c r="T1997" s="35">
        <v>40404</v>
      </c>
      <c r="U1997" s="57">
        <v>9.996534996535E-3</v>
      </c>
    </row>
    <row r="1998" spans="1:21" x14ac:dyDescent="0.2">
      <c r="A1998" s="14" t="s">
        <v>467</v>
      </c>
      <c r="B1998" s="14" t="s">
        <v>443</v>
      </c>
      <c r="C1998" s="35" t="s">
        <v>166</v>
      </c>
      <c r="D1998" s="35">
        <v>5</v>
      </c>
      <c r="E1998" s="35">
        <v>21</v>
      </c>
      <c r="F1998">
        <v>79402.108999999997</v>
      </c>
      <c r="G1998" s="66" t="s">
        <v>68</v>
      </c>
      <c r="H1998" s="67">
        <v>0.17325017325020001</v>
      </c>
      <c r="I1998"/>
      <c r="J1998"/>
      <c r="K1998"/>
      <c r="L1998"/>
      <c r="M1998" s="67">
        <v>0.17325017325020001</v>
      </c>
      <c r="N1998"/>
      <c r="O1998"/>
      <c r="P1998"/>
      <c r="Q1998"/>
      <c r="R1998" s="56">
        <v>403.2</v>
      </c>
      <c r="S1998"/>
      <c r="T1998" s="35">
        <v>40404</v>
      </c>
      <c r="U1998" s="57">
        <v>9.996534996535E-3</v>
      </c>
    </row>
    <row r="1999" spans="1:21" x14ac:dyDescent="0.2">
      <c r="A1999" s="14" t="s">
        <v>467</v>
      </c>
      <c r="B1999" s="14" t="s">
        <v>443</v>
      </c>
      <c r="C1999" s="35" t="s">
        <v>167</v>
      </c>
      <c r="D1999" s="35">
        <v>5</v>
      </c>
      <c r="E1999" s="35">
        <v>22</v>
      </c>
      <c r="F1999">
        <v>78197.351999999999</v>
      </c>
      <c r="G1999" s="66" t="s">
        <v>68</v>
      </c>
      <c r="H1999" s="67">
        <v>0.17325017325020001</v>
      </c>
      <c r="I1999"/>
      <c r="J1999"/>
      <c r="K1999"/>
      <c r="L1999"/>
      <c r="M1999" s="67">
        <v>0.17325017325020001</v>
      </c>
      <c r="N1999"/>
      <c r="O1999"/>
      <c r="P1999"/>
      <c r="Q1999"/>
      <c r="R1999" s="56">
        <v>403.2</v>
      </c>
      <c r="S1999"/>
      <c r="T1999" s="35">
        <v>40404</v>
      </c>
      <c r="U1999" s="57">
        <v>9.996534996535E-3</v>
      </c>
    </row>
    <row r="2000" spans="1:21" x14ac:dyDescent="0.2">
      <c r="A2000" s="14" t="s">
        <v>467</v>
      </c>
      <c r="B2000" s="14" t="s">
        <v>443</v>
      </c>
      <c r="C2000" s="35" t="s">
        <v>168</v>
      </c>
      <c r="D2000" s="35">
        <v>5</v>
      </c>
      <c r="E2000" s="35">
        <v>23</v>
      </c>
      <c r="F2000">
        <v>8387.2049999999999</v>
      </c>
      <c r="G2000" t="s">
        <v>71</v>
      </c>
      <c r="H2000"/>
      <c r="I2000"/>
      <c r="J2000"/>
      <c r="K2000"/>
      <c r="L2000" s="65">
        <v>0.17325017325020001</v>
      </c>
      <c r="M2000" s="67">
        <v>0.17325017325020001</v>
      </c>
      <c r="N2000"/>
      <c r="O2000"/>
      <c r="P2000"/>
      <c r="Q2000" s="68">
        <v>0.17325017325020001</v>
      </c>
      <c r="R2000" s="56">
        <v>402</v>
      </c>
      <c r="S2000"/>
      <c r="T2000" s="35">
        <v>40404</v>
      </c>
      <c r="U2000" s="57">
        <v>1.0001485001485001E-2</v>
      </c>
    </row>
    <row r="2001" spans="1:21" x14ac:dyDescent="0.2">
      <c r="A2001" s="14" t="s">
        <v>467</v>
      </c>
      <c r="B2001" s="14" t="s">
        <v>443</v>
      </c>
      <c r="C2001" s="35" t="s">
        <v>169</v>
      </c>
      <c r="D2001" s="35">
        <v>5</v>
      </c>
      <c r="E2001" s="35">
        <v>24</v>
      </c>
      <c r="F2001">
        <v>9572.5640000000003</v>
      </c>
      <c r="G2001" t="s">
        <v>71</v>
      </c>
      <c r="H2001"/>
      <c r="I2001"/>
      <c r="J2001"/>
      <c r="K2001"/>
      <c r="L2001" s="65">
        <v>0.17325017325020001</v>
      </c>
      <c r="M2001" s="67">
        <v>0.17325017325020001</v>
      </c>
      <c r="N2001"/>
      <c r="O2001"/>
      <c r="P2001"/>
      <c r="Q2001" s="68">
        <v>0.17325017325020001</v>
      </c>
      <c r="R2001" s="56">
        <v>402</v>
      </c>
      <c r="S2001"/>
      <c r="T2001" s="35">
        <v>40404</v>
      </c>
      <c r="U2001" s="57">
        <v>1.0001485001485001E-2</v>
      </c>
    </row>
    <row r="2002" spans="1:21" x14ac:dyDescent="0.2">
      <c r="A2002" s="14" t="s">
        <v>467</v>
      </c>
      <c r="B2002" s="14" t="s">
        <v>443</v>
      </c>
      <c r="C2002" s="35" t="s">
        <v>170</v>
      </c>
      <c r="D2002" s="35">
        <v>6</v>
      </c>
      <c r="E2002" s="35">
        <v>1</v>
      </c>
      <c r="F2002">
        <v>383</v>
      </c>
      <c r="G2002" t="s">
        <v>445</v>
      </c>
      <c r="H2002"/>
      <c r="I2002"/>
      <c r="J2002"/>
      <c r="K2002"/>
      <c r="L2002"/>
      <c r="M2002"/>
      <c r="N2002"/>
      <c r="O2002"/>
      <c r="P2002"/>
      <c r="Q2002"/>
      <c r="R2002"/>
      <c r="S2002"/>
    </row>
    <row r="2003" spans="1:21" x14ac:dyDescent="0.2">
      <c r="A2003" s="14" t="s">
        <v>467</v>
      </c>
      <c r="B2003" s="14" t="s">
        <v>443</v>
      </c>
      <c r="C2003" s="35" t="s">
        <v>171</v>
      </c>
      <c r="D2003" s="35">
        <v>6</v>
      </c>
      <c r="E2003" s="35">
        <v>2</v>
      </c>
      <c r="F2003">
        <v>51993.398000000001</v>
      </c>
      <c r="G2003" s="54" t="s">
        <v>43</v>
      </c>
      <c r="H2003" s="55">
        <v>0.51975051975050002</v>
      </c>
      <c r="I2003" s="55">
        <v>0.51975051975050002</v>
      </c>
      <c r="J2003"/>
      <c r="K2003"/>
      <c r="L2003"/>
      <c r="M2003"/>
      <c r="N2003"/>
      <c r="O2003"/>
      <c r="P2003"/>
      <c r="Q2003"/>
      <c r="R2003" s="56">
        <v>403.6</v>
      </c>
      <c r="S2003"/>
      <c r="T2003" s="35">
        <v>40404</v>
      </c>
      <c r="U2003" s="57">
        <v>9.9995049995050007E-3</v>
      </c>
    </row>
    <row r="2004" spans="1:21" x14ac:dyDescent="0.2">
      <c r="A2004" s="14" t="s">
        <v>467</v>
      </c>
      <c r="B2004" s="14" t="s">
        <v>443</v>
      </c>
      <c r="C2004" s="35" t="s">
        <v>172</v>
      </c>
      <c r="D2004" s="35">
        <v>6</v>
      </c>
      <c r="E2004" s="35">
        <v>3</v>
      </c>
      <c r="F2004">
        <v>63587.620999999999</v>
      </c>
      <c r="G2004" s="54" t="s">
        <v>43</v>
      </c>
      <c r="H2004" s="55">
        <v>0.51975051975050002</v>
      </c>
      <c r="I2004" s="55">
        <v>0.51975051975050002</v>
      </c>
      <c r="J2004"/>
      <c r="K2004"/>
      <c r="L2004"/>
      <c r="M2004"/>
      <c r="N2004"/>
      <c r="O2004"/>
      <c r="P2004"/>
      <c r="Q2004"/>
      <c r="R2004" s="56">
        <v>403.6</v>
      </c>
      <c r="S2004"/>
      <c r="T2004" s="35">
        <v>40404</v>
      </c>
      <c r="U2004" s="57">
        <v>9.9995049995050007E-3</v>
      </c>
    </row>
    <row r="2005" spans="1:21" x14ac:dyDescent="0.2">
      <c r="A2005" s="14" t="s">
        <v>467</v>
      </c>
      <c r="B2005" s="14" t="s">
        <v>443</v>
      </c>
      <c r="C2005" s="35" t="s">
        <v>173</v>
      </c>
      <c r="D2005" s="35">
        <v>6</v>
      </c>
      <c r="E2005" s="35">
        <v>4</v>
      </c>
      <c r="F2005">
        <v>68624.789000000004</v>
      </c>
      <c r="G2005" s="54" t="s">
        <v>43</v>
      </c>
      <c r="H2005" s="55">
        <v>0.51975051975050002</v>
      </c>
      <c r="I2005" s="55">
        <v>0.51975051975050002</v>
      </c>
      <c r="J2005"/>
      <c r="K2005"/>
      <c r="L2005"/>
      <c r="M2005"/>
      <c r="N2005"/>
      <c r="O2005"/>
      <c r="P2005"/>
      <c r="Q2005"/>
      <c r="R2005" s="56">
        <v>403.6</v>
      </c>
      <c r="S2005"/>
      <c r="T2005" s="35">
        <v>40404</v>
      </c>
      <c r="U2005" s="57">
        <v>9.9995049995050007E-3</v>
      </c>
    </row>
    <row r="2006" spans="1:21" x14ac:dyDescent="0.2">
      <c r="A2006" s="14" t="s">
        <v>467</v>
      </c>
      <c r="B2006" s="14" t="s">
        <v>443</v>
      </c>
      <c r="C2006" s="35" t="s">
        <v>174</v>
      </c>
      <c r="D2006" s="35">
        <v>6</v>
      </c>
      <c r="E2006" s="35">
        <v>5</v>
      </c>
      <c r="F2006">
        <v>39085.343999999997</v>
      </c>
      <c r="G2006" s="58" t="s">
        <v>47</v>
      </c>
      <c r="H2006" s="59">
        <v>0.21939310785669999</v>
      </c>
      <c r="I2006"/>
      <c r="J2006" s="59">
        <v>0.21939310785669999</v>
      </c>
      <c r="K2006"/>
      <c r="L2006"/>
      <c r="M2006"/>
      <c r="N2006"/>
      <c r="O2006"/>
      <c r="P2006"/>
      <c r="Q2006"/>
      <c r="R2006" s="56">
        <v>430.8</v>
      </c>
      <c r="S2006" s="56">
        <v>2686.88</v>
      </c>
      <c r="T2006" s="35">
        <v>43118.947957930002</v>
      </c>
      <c r="U2006" s="57">
        <v>9.9909673218443792E-3</v>
      </c>
    </row>
    <row r="2007" spans="1:21" x14ac:dyDescent="0.2">
      <c r="A2007" s="14" t="s">
        <v>467</v>
      </c>
      <c r="B2007" s="14" t="s">
        <v>443</v>
      </c>
      <c r="C2007" s="35" t="s">
        <v>175</v>
      </c>
      <c r="D2007" s="35">
        <v>6</v>
      </c>
      <c r="E2007" s="35">
        <v>6</v>
      </c>
      <c r="F2007">
        <v>39024.741999999998</v>
      </c>
      <c r="G2007" s="58" t="s">
        <v>47</v>
      </c>
      <c r="H2007" s="59">
        <v>0.21939310785669999</v>
      </c>
      <c r="I2007"/>
      <c r="J2007" s="59">
        <v>0.21939310785669999</v>
      </c>
      <c r="K2007"/>
      <c r="L2007"/>
      <c r="M2007"/>
      <c r="N2007"/>
      <c r="O2007"/>
      <c r="P2007"/>
      <c r="Q2007"/>
      <c r="R2007" s="56">
        <v>430.8</v>
      </c>
      <c r="S2007" s="56">
        <v>2686.88</v>
      </c>
      <c r="T2007" s="35">
        <v>43118.947957930002</v>
      </c>
      <c r="U2007" s="57">
        <v>9.9909673218443792E-3</v>
      </c>
    </row>
    <row r="2008" spans="1:21" x14ac:dyDescent="0.2">
      <c r="A2008" s="14" t="s">
        <v>467</v>
      </c>
      <c r="B2008" s="14" t="s">
        <v>443</v>
      </c>
      <c r="C2008" s="35" t="s">
        <v>176</v>
      </c>
      <c r="D2008" s="35">
        <v>6</v>
      </c>
      <c r="E2008" s="35">
        <v>7</v>
      </c>
      <c r="F2008">
        <v>37393.358999999997</v>
      </c>
      <c r="G2008" s="58" t="s">
        <v>47</v>
      </c>
      <c r="H2008" s="59">
        <v>0.21939310785669999</v>
      </c>
      <c r="I2008"/>
      <c r="J2008" s="59">
        <v>0.21939310785669999</v>
      </c>
      <c r="K2008"/>
      <c r="L2008"/>
      <c r="M2008"/>
      <c r="N2008"/>
      <c r="O2008"/>
      <c r="P2008"/>
      <c r="Q2008"/>
      <c r="R2008" s="56">
        <v>430.8</v>
      </c>
      <c r="S2008" s="56">
        <v>2686.88</v>
      </c>
      <c r="T2008" s="35">
        <v>43118.947957930002</v>
      </c>
      <c r="U2008" s="57">
        <v>9.9909673218443792E-3</v>
      </c>
    </row>
    <row r="2009" spans="1:21" x14ac:dyDescent="0.2">
      <c r="A2009" s="14" t="s">
        <v>467</v>
      </c>
      <c r="B2009" s="14" t="s">
        <v>443</v>
      </c>
      <c r="C2009" s="35" t="s">
        <v>177</v>
      </c>
      <c r="D2009" s="35">
        <v>6</v>
      </c>
      <c r="E2009" s="35">
        <v>8</v>
      </c>
      <c r="F2009">
        <v>55993.078000000001</v>
      </c>
      <c r="G2009" s="60" t="s">
        <v>51</v>
      </c>
      <c r="H2009" s="61">
        <v>6.9300069300070001E-3</v>
      </c>
      <c r="I2009"/>
      <c r="J2009"/>
      <c r="K2009" s="61">
        <v>6.9300069300070001E-3</v>
      </c>
      <c r="L2009"/>
      <c r="M2009"/>
      <c r="N2009"/>
      <c r="O2009"/>
      <c r="P2009"/>
      <c r="Q2009"/>
      <c r="R2009" s="56">
        <v>404</v>
      </c>
      <c r="S2009"/>
      <c r="T2009" s="35">
        <v>40404</v>
      </c>
      <c r="U2009" s="57">
        <v>1.0002475002475E-2</v>
      </c>
    </row>
    <row r="2010" spans="1:21" x14ac:dyDescent="0.2">
      <c r="A2010" s="14" t="s">
        <v>467</v>
      </c>
      <c r="B2010" s="14" t="s">
        <v>443</v>
      </c>
      <c r="C2010" s="35" t="s">
        <v>178</v>
      </c>
      <c r="D2010" s="35">
        <v>6</v>
      </c>
      <c r="E2010" s="35">
        <v>9</v>
      </c>
      <c r="F2010">
        <v>60133.351999999999</v>
      </c>
      <c r="G2010" s="60" t="s">
        <v>51</v>
      </c>
      <c r="H2010" s="61">
        <v>6.9300069300070001E-3</v>
      </c>
      <c r="I2010"/>
      <c r="J2010"/>
      <c r="K2010" s="61">
        <v>6.9300069300070001E-3</v>
      </c>
      <c r="L2010"/>
      <c r="M2010"/>
      <c r="N2010"/>
      <c r="O2010"/>
      <c r="P2010"/>
      <c r="Q2010"/>
      <c r="R2010" s="56">
        <v>404</v>
      </c>
      <c r="S2010"/>
      <c r="T2010" s="35">
        <v>40404</v>
      </c>
      <c r="U2010" s="57">
        <v>1.0002475002475E-2</v>
      </c>
    </row>
    <row r="2011" spans="1:21" x14ac:dyDescent="0.2">
      <c r="A2011" s="14" t="s">
        <v>467</v>
      </c>
      <c r="B2011" s="14" t="s">
        <v>443</v>
      </c>
      <c r="C2011" s="35" t="s">
        <v>179</v>
      </c>
      <c r="D2011" s="35">
        <v>6</v>
      </c>
      <c r="E2011" s="35">
        <v>10</v>
      </c>
      <c r="F2011">
        <v>60320.004000000001</v>
      </c>
      <c r="G2011" s="60" t="s">
        <v>51</v>
      </c>
      <c r="H2011" s="61">
        <v>6.9300069300070001E-3</v>
      </c>
      <c r="I2011"/>
      <c r="J2011"/>
      <c r="K2011" s="61">
        <v>6.9300069300070001E-3</v>
      </c>
      <c r="L2011"/>
      <c r="M2011"/>
      <c r="N2011"/>
      <c r="O2011"/>
      <c r="P2011"/>
      <c r="Q2011"/>
      <c r="R2011" s="56">
        <v>404</v>
      </c>
      <c r="S2011"/>
      <c r="T2011" s="35">
        <v>40404</v>
      </c>
      <c r="U2011" s="57">
        <v>1.0002475002475E-2</v>
      </c>
    </row>
    <row r="2012" spans="1:21" x14ac:dyDescent="0.2">
      <c r="A2012" s="14" t="s">
        <v>467</v>
      </c>
      <c r="B2012" s="14" t="s">
        <v>443</v>
      </c>
      <c r="C2012" s="35" t="s">
        <v>180</v>
      </c>
      <c r="D2012" s="35">
        <v>6</v>
      </c>
      <c r="E2012" s="35">
        <v>11</v>
      </c>
      <c r="F2012">
        <v>50931.667999999998</v>
      </c>
      <c r="G2012" t="s">
        <v>55</v>
      </c>
      <c r="H2012"/>
      <c r="I2012" s="55">
        <v>0.54018458045600004</v>
      </c>
      <c r="J2012" s="59">
        <v>0.2195967750984</v>
      </c>
      <c r="K2012"/>
      <c r="L2012"/>
      <c r="M2012"/>
      <c r="N2012"/>
      <c r="O2012"/>
      <c r="P2012"/>
      <c r="Q2012"/>
      <c r="R2012" s="56">
        <v>425.2</v>
      </c>
      <c r="S2012" s="56">
        <v>2151.52</v>
      </c>
      <c r="T2012" s="35">
        <v>42578.038752200002</v>
      </c>
      <c r="U2012" s="57">
        <v>9.9971725442137196E-3</v>
      </c>
    </row>
    <row r="2013" spans="1:21" x14ac:dyDescent="0.2">
      <c r="A2013" s="14" t="s">
        <v>467</v>
      </c>
      <c r="B2013" s="14" t="s">
        <v>443</v>
      </c>
      <c r="C2013" s="35" t="s">
        <v>181</v>
      </c>
      <c r="D2013" s="35">
        <v>6</v>
      </c>
      <c r="E2013" s="35">
        <v>12</v>
      </c>
      <c r="F2013">
        <v>45753.902000000002</v>
      </c>
      <c r="G2013" t="s">
        <v>55</v>
      </c>
      <c r="H2013"/>
      <c r="I2013" s="55">
        <v>0.54018458045600004</v>
      </c>
      <c r="J2013" s="59">
        <v>0.2195967750984</v>
      </c>
      <c r="K2013"/>
      <c r="L2013"/>
      <c r="M2013"/>
      <c r="N2013"/>
      <c r="O2013"/>
      <c r="P2013"/>
      <c r="Q2013"/>
      <c r="R2013" s="56">
        <v>425.2</v>
      </c>
      <c r="S2013" s="56">
        <v>2151.52</v>
      </c>
      <c r="T2013" s="35">
        <v>42578.038752200002</v>
      </c>
      <c r="U2013" s="57">
        <v>9.9971725442137196E-3</v>
      </c>
    </row>
    <row r="2014" spans="1:21" x14ac:dyDescent="0.2">
      <c r="A2014" s="14" t="s">
        <v>467</v>
      </c>
      <c r="B2014" s="14" t="s">
        <v>443</v>
      </c>
      <c r="C2014" s="35" t="s">
        <v>182</v>
      </c>
      <c r="D2014" s="35">
        <v>6</v>
      </c>
      <c r="E2014" s="35">
        <v>13</v>
      </c>
      <c r="F2014">
        <v>49593.593999999997</v>
      </c>
      <c r="G2014" t="s">
        <v>55</v>
      </c>
      <c r="H2014"/>
      <c r="I2014" s="55">
        <v>0.51975051975050002</v>
      </c>
      <c r="J2014"/>
      <c r="K2014" s="61">
        <v>6.9300069300070001E-3</v>
      </c>
      <c r="L2014"/>
      <c r="M2014"/>
      <c r="N2014"/>
      <c r="O2014"/>
      <c r="P2014"/>
      <c r="Q2014"/>
      <c r="R2014" s="56">
        <v>403.6</v>
      </c>
      <c r="S2014"/>
      <c r="T2014" s="35">
        <v>40404</v>
      </c>
      <c r="U2014" s="57">
        <v>1.0002970002969999E-2</v>
      </c>
    </row>
    <row r="2015" spans="1:21" x14ac:dyDescent="0.2">
      <c r="A2015" s="14" t="s">
        <v>467</v>
      </c>
      <c r="B2015" s="14" t="s">
        <v>443</v>
      </c>
      <c r="C2015" s="35" t="s">
        <v>183</v>
      </c>
      <c r="D2015" s="35">
        <v>6</v>
      </c>
      <c r="E2015" s="35">
        <v>14</v>
      </c>
      <c r="F2015">
        <v>41475.457000000002</v>
      </c>
      <c r="G2015" t="s">
        <v>55</v>
      </c>
      <c r="H2015"/>
      <c r="I2015" s="55">
        <v>0.51975051975050002</v>
      </c>
      <c r="J2015"/>
      <c r="K2015" s="61">
        <v>6.9300069300070001E-3</v>
      </c>
      <c r="L2015"/>
      <c r="M2015"/>
      <c r="N2015"/>
      <c r="O2015"/>
      <c r="P2015"/>
      <c r="Q2015"/>
      <c r="R2015" s="56">
        <v>403.6</v>
      </c>
      <c r="S2015"/>
      <c r="T2015" s="35">
        <v>40404</v>
      </c>
      <c r="U2015" s="57">
        <v>1.0002970002969999E-2</v>
      </c>
    </row>
    <row r="2016" spans="1:21" x14ac:dyDescent="0.2">
      <c r="A2016" s="14" t="s">
        <v>467</v>
      </c>
      <c r="B2016" s="14" t="s">
        <v>443</v>
      </c>
      <c r="C2016" s="35" t="s">
        <v>184</v>
      </c>
      <c r="D2016" s="35">
        <v>6</v>
      </c>
      <c r="E2016" s="35">
        <v>15</v>
      </c>
      <c r="F2016">
        <v>315.12599999999998</v>
      </c>
      <c r="G2016" s="62" t="s">
        <v>60</v>
      </c>
      <c r="H2016" s="63">
        <v>9.9990099990099992</v>
      </c>
      <c r="I2016"/>
      <c r="J2016"/>
      <c r="K2016"/>
      <c r="L2016"/>
      <c r="M2016"/>
      <c r="N2016"/>
      <c r="O2016"/>
      <c r="P2016" s="63">
        <v>9.9990099990099992</v>
      </c>
      <c r="Q2016"/>
      <c r="R2016" s="56">
        <v>363.6</v>
      </c>
      <c r="S2016"/>
      <c r="T2016" s="35">
        <v>40404</v>
      </c>
      <c r="U2016" s="57">
        <v>9.9990099990099994E-3</v>
      </c>
    </row>
    <row r="2017" spans="1:21" x14ac:dyDescent="0.2">
      <c r="A2017" s="14" t="s">
        <v>467</v>
      </c>
      <c r="B2017" s="14" t="s">
        <v>443</v>
      </c>
      <c r="C2017" s="35" t="s">
        <v>185</v>
      </c>
      <c r="D2017" s="35">
        <v>6</v>
      </c>
      <c r="E2017" s="35">
        <v>16</v>
      </c>
      <c r="F2017">
        <v>47348.925999999999</v>
      </c>
      <c r="G2017" s="14" t="s">
        <v>447</v>
      </c>
      <c r="H2017"/>
      <c r="I2017"/>
      <c r="J2017"/>
      <c r="K2017"/>
      <c r="L2017"/>
      <c r="M2017"/>
      <c r="N2017"/>
      <c r="O2017"/>
      <c r="P2017"/>
      <c r="Q2017"/>
      <c r="R2017" s="56">
        <v>430.8</v>
      </c>
      <c r="S2017" s="56">
        <v>2688</v>
      </c>
      <c r="T2017" s="35">
        <v>43118.879999999997</v>
      </c>
      <c r="U2017" s="57">
        <v>9.9909830682058508E-3</v>
      </c>
    </row>
    <row r="2018" spans="1:21" x14ac:dyDescent="0.2">
      <c r="A2018" s="14" t="s">
        <v>467</v>
      </c>
      <c r="B2018" s="14" t="s">
        <v>443</v>
      </c>
      <c r="C2018" s="35" t="s">
        <v>186</v>
      </c>
      <c r="D2018" s="35">
        <v>6</v>
      </c>
      <c r="E2018" s="35">
        <v>17</v>
      </c>
      <c r="F2018">
        <v>44258.262000000002</v>
      </c>
      <c r="G2018" t="s">
        <v>446</v>
      </c>
      <c r="H2018"/>
      <c r="I2018"/>
      <c r="J2018"/>
      <c r="K2018"/>
      <c r="L2018"/>
      <c r="M2018"/>
      <c r="N2018"/>
      <c r="O2018"/>
      <c r="P2018"/>
      <c r="Q2018"/>
      <c r="R2018" s="56">
        <v>404</v>
      </c>
      <c r="S2018"/>
      <c r="T2018" s="35">
        <v>40404</v>
      </c>
      <c r="U2018" s="57">
        <v>9.9990099990099994E-3</v>
      </c>
    </row>
    <row r="2019" spans="1:21" x14ac:dyDescent="0.2">
      <c r="A2019" s="14" t="s">
        <v>467</v>
      </c>
      <c r="B2019" s="14" t="s">
        <v>443</v>
      </c>
      <c r="C2019" s="35" t="s">
        <v>187</v>
      </c>
      <c r="D2019" s="35">
        <v>6</v>
      </c>
      <c r="E2019" s="35">
        <v>18</v>
      </c>
      <c r="F2019">
        <v>63226.438000000002</v>
      </c>
      <c r="G2019" t="s">
        <v>446</v>
      </c>
      <c r="H2019"/>
      <c r="I2019"/>
      <c r="J2019"/>
      <c r="K2019"/>
      <c r="L2019"/>
      <c r="M2019"/>
      <c r="N2019"/>
      <c r="O2019"/>
      <c r="P2019"/>
      <c r="Q2019"/>
      <c r="R2019" s="56">
        <v>404</v>
      </c>
      <c r="S2019"/>
      <c r="T2019" s="35">
        <v>40404</v>
      </c>
      <c r="U2019" s="57">
        <v>9.9990099990099994E-3</v>
      </c>
    </row>
    <row r="2020" spans="1:21" x14ac:dyDescent="0.2">
      <c r="A2020" s="14" t="s">
        <v>467</v>
      </c>
      <c r="B2020" s="14" t="s">
        <v>443</v>
      </c>
      <c r="C2020" s="35" t="s">
        <v>188</v>
      </c>
      <c r="D2020" s="35">
        <v>6</v>
      </c>
      <c r="E2020" s="35">
        <v>19</v>
      </c>
      <c r="F2020">
        <v>45904.190999999999</v>
      </c>
      <c r="G2020" s="64" t="s">
        <v>65</v>
      </c>
      <c r="H2020" s="65">
        <v>5.4450054450050002E-2</v>
      </c>
      <c r="I2020"/>
      <c r="J2020"/>
      <c r="K2020"/>
      <c r="L2020" s="65">
        <v>5.4450054450050002E-2</v>
      </c>
      <c r="M2020"/>
      <c r="N2020"/>
      <c r="O2020"/>
      <c r="P2020"/>
      <c r="Q2020"/>
      <c r="R2020" s="56">
        <v>403.6</v>
      </c>
      <c r="S2020"/>
      <c r="T2020" s="35">
        <v>40404</v>
      </c>
      <c r="U2020" s="57">
        <v>9.9945549945550001E-3</v>
      </c>
    </row>
    <row r="2021" spans="1:21" x14ac:dyDescent="0.2">
      <c r="A2021" s="14" t="s">
        <v>467</v>
      </c>
      <c r="B2021" s="14" t="s">
        <v>443</v>
      </c>
      <c r="C2021" s="35" t="s">
        <v>189</v>
      </c>
      <c r="D2021" s="35">
        <v>6</v>
      </c>
      <c r="E2021" s="35">
        <v>20</v>
      </c>
      <c r="F2021">
        <v>48381.565999999999</v>
      </c>
      <c r="G2021" s="64" t="s">
        <v>65</v>
      </c>
      <c r="H2021" s="65">
        <v>5.4450054450050002E-2</v>
      </c>
      <c r="I2021"/>
      <c r="J2021"/>
      <c r="K2021"/>
      <c r="L2021" s="65">
        <v>5.4450054450050002E-2</v>
      </c>
      <c r="M2021"/>
      <c r="N2021"/>
      <c r="O2021"/>
      <c r="P2021"/>
      <c r="Q2021"/>
      <c r="R2021" s="56">
        <v>403.6</v>
      </c>
      <c r="S2021"/>
      <c r="T2021" s="35">
        <v>40404</v>
      </c>
      <c r="U2021" s="57">
        <v>9.9945549945550001E-3</v>
      </c>
    </row>
    <row r="2022" spans="1:21" x14ac:dyDescent="0.2">
      <c r="A2022" s="14" t="s">
        <v>467</v>
      </c>
      <c r="B2022" s="14" t="s">
        <v>443</v>
      </c>
      <c r="C2022" s="35" t="s">
        <v>190</v>
      </c>
      <c r="D2022" s="35">
        <v>6</v>
      </c>
      <c r="E2022" s="35">
        <v>21</v>
      </c>
      <c r="F2022">
        <v>47722.226999999999</v>
      </c>
      <c r="G2022" s="66" t="s">
        <v>68</v>
      </c>
      <c r="H2022" s="67">
        <v>5.4450054450050002E-2</v>
      </c>
      <c r="I2022"/>
      <c r="J2022"/>
      <c r="K2022"/>
      <c r="L2022"/>
      <c r="M2022" s="67">
        <v>5.4450054450050002E-2</v>
      </c>
      <c r="N2022"/>
      <c r="O2022"/>
      <c r="P2022"/>
      <c r="Q2022"/>
      <c r="R2022" s="56">
        <v>403.6</v>
      </c>
      <c r="S2022"/>
      <c r="T2022" s="35">
        <v>40404</v>
      </c>
      <c r="U2022" s="57">
        <v>9.9945549945550001E-3</v>
      </c>
    </row>
    <row r="2023" spans="1:21" x14ac:dyDescent="0.2">
      <c r="A2023" s="14" t="s">
        <v>467</v>
      </c>
      <c r="B2023" s="14" t="s">
        <v>443</v>
      </c>
      <c r="C2023" s="35" t="s">
        <v>191</v>
      </c>
      <c r="D2023" s="35">
        <v>6</v>
      </c>
      <c r="E2023" s="35">
        <v>22</v>
      </c>
      <c r="F2023">
        <v>61539.300999999999</v>
      </c>
      <c r="G2023" s="66" t="s">
        <v>68</v>
      </c>
      <c r="H2023" s="67">
        <v>5.4450054450050002E-2</v>
      </c>
      <c r="I2023"/>
      <c r="J2023"/>
      <c r="K2023"/>
      <c r="L2023"/>
      <c r="M2023" s="67">
        <v>5.4450054450050002E-2</v>
      </c>
      <c r="N2023"/>
      <c r="O2023"/>
      <c r="P2023"/>
      <c r="Q2023"/>
      <c r="R2023" s="56">
        <v>403.6</v>
      </c>
      <c r="S2023"/>
      <c r="T2023" s="35">
        <v>40404</v>
      </c>
      <c r="U2023" s="57">
        <v>9.9945549945550001E-3</v>
      </c>
    </row>
    <row r="2024" spans="1:21" x14ac:dyDescent="0.2">
      <c r="A2024" s="14" t="s">
        <v>467</v>
      </c>
      <c r="B2024" s="14" t="s">
        <v>443</v>
      </c>
      <c r="C2024" s="35" t="s">
        <v>192</v>
      </c>
      <c r="D2024" s="35">
        <v>6</v>
      </c>
      <c r="E2024" s="35">
        <v>23</v>
      </c>
      <c r="F2024">
        <v>11732.391</v>
      </c>
      <c r="G2024" t="s">
        <v>71</v>
      </c>
      <c r="H2024"/>
      <c r="I2024"/>
      <c r="J2024"/>
      <c r="K2024"/>
      <c r="L2024" s="65">
        <v>0.17325017325020001</v>
      </c>
      <c r="M2024" s="67">
        <v>0.17325017325020001</v>
      </c>
      <c r="N2024"/>
      <c r="O2024"/>
      <c r="P2024"/>
      <c r="Q2024" s="68">
        <v>5.4450054450050002E-2</v>
      </c>
      <c r="R2024" s="56">
        <v>402.4</v>
      </c>
      <c r="S2024"/>
      <c r="T2024" s="35">
        <v>40404</v>
      </c>
      <c r="U2024" s="57">
        <v>9.9995049995050007E-3</v>
      </c>
    </row>
    <row r="2025" spans="1:21" x14ac:dyDescent="0.2">
      <c r="A2025" s="14" t="s">
        <v>467</v>
      </c>
      <c r="B2025" s="14" t="s">
        <v>443</v>
      </c>
      <c r="C2025" s="35" t="s">
        <v>193</v>
      </c>
      <c r="D2025" s="35">
        <v>6</v>
      </c>
      <c r="E2025" s="35">
        <v>24</v>
      </c>
      <c r="F2025">
        <v>11802.688</v>
      </c>
      <c r="G2025" t="s">
        <v>71</v>
      </c>
      <c r="H2025"/>
      <c r="I2025"/>
      <c r="J2025"/>
      <c r="K2025"/>
      <c r="L2025" s="65">
        <v>0.17325017325020001</v>
      </c>
      <c r="M2025" s="67">
        <v>0.17325017325020001</v>
      </c>
      <c r="N2025"/>
      <c r="O2025"/>
      <c r="P2025"/>
      <c r="Q2025" s="68">
        <v>5.4450054450050002E-2</v>
      </c>
      <c r="R2025" s="56">
        <v>402.4</v>
      </c>
      <c r="S2025"/>
      <c r="T2025" s="35">
        <v>40404</v>
      </c>
      <c r="U2025" s="57">
        <v>9.9995049995050007E-3</v>
      </c>
    </row>
    <row r="2026" spans="1:21" x14ac:dyDescent="0.2">
      <c r="A2026" s="14" t="s">
        <v>467</v>
      </c>
      <c r="B2026" s="14" t="s">
        <v>443</v>
      </c>
      <c r="C2026" s="35" t="s">
        <v>194</v>
      </c>
      <c r="D2026" s="35">
        <v>7</v>
      </c>
      <c r="E2026" s="35">
        <v>1</v>
      </c>
      <c r="F2026">
        <v>293.31</v>
      </c>
      <c r="G2026" t="s">
        <v>445</v>
      </c>
      <c r="H2026"/>
      <c r="I2026"/>
      <c r="J2026"/>
      <c r="K2026"/>
      <c r="L2026"/>
      <c r="M2026"/>
      <c r="N2026"/>
      <c r="O2026"/>
      <c r="P2026"/>
      <c r="Q2026"/>
      <c r="R2026"/>
      <c r="S2026"/>
    </row>
    <row r="2027" spans="1:21" x14ac:dyDescent="0.2">
      <c r="A2027" s="14" t="s">
        <v>467</v>
      </c>
      <c r="B2027" s="14" t="s">
        <v>443</v>
      </c>
      <c r="C2027" s="35" t="s">
        <v>195</v>
      </c>
      <c r="D2027" s="35">
        <v>7</v>
      </c>
      <c r="E2027" s="35">
        <v>2</v>
      </c>
      <c r="F2027">
        <v>53275.718999999997</v>
      </c>
      <c r="G2027" s="54" t="s">
        <v>43</v>
      </c>
      <c r="H2027" s="55">
        <v>0.1237501237501</v>
      </c>
      <c r="I2027" s="55">
        <v>0.1237501237501</v>
      </c>
      <c r="J2027"/>
      <c r="K2027"/>
      <c r="L2027"/>
      <c r="M2027"/>
      <c r="N2027"/>
      <c r="O2027"/>
      <c r="P2027"/>
      <c r="Q2027"/>
      <c r="R2027" s="56">
        <v>404</v>
      </c>
      <c r="S2027"/>
      <c r="T2027" s="35">
        <v>40404</v>
      </c>
      <c r="U2027" s="57">
        <v>1.0001485001485001E-2</v>
      </c>
    </row>
    <row r="2028" spans="1:21" x14ac:dyDescent="0.2">
      <c r="A2028" s="14" t="s">
        <v>467</v>
      </c>
      <c r="B2028" s="14" t="s">
        <v>443</v>
      </c>
      <c r="C2028" s="35" t="s">
        <v>196</v>
      </c>
      <c r="D2028" s="35">
        <v>7</v>
      </c>
      <c r="E2028" s="35">
        <v>3</v>
      </c>
      <c r="F2028">
        <v>87483.883000000002</v>
      </c>
      <c r="G2028" s="54" t="s">
        <v>43</v>
      </c>
      <c r="H2028" s="55">
        <v>0.1237501237501</v>
      </c>
      <c r="I2028" s="55">
        <v>0.1237501237501</v>
      </c>
      <c r="J2028"/>
      <c r="K2028"/>
      <c r="L2028"/>
      <c r="M2028"/>
      <c r="N2028"/>
      <c r="O2028"/>
      <c r="P2028"/>
      <c r="Q2028"/>
      <c r="R2028" s="56">
        <v>404</v>
      </c>
      <c r="S2028"/>
      <c r="T2028" s="35">
        <v>40404</v>
      </c>
      <c r="U2028" s="57">
        <v>1.0001485001485001E-2</v>
      </c>
    </row>
    <row r="2029" spans="1:21" x14ac:dyDescent="0.2">
      <c r="A2029" s="14" t="s">
        <v>467</v>
      </c>
      <c r="B2029" s="14" t="s">
        <v>443</v>
      </c>
      <c r="C2029" s="35" t="s">
        <v>197</v>
      </c>
      <c r="D2029" s="35">
        <v>7</v>
      </c>
      <c r="E2029" s="35">
        <v>4</v>
      </c>
      <c r="F2029">
        <v>74663.093999999997</v>
      </c>
      <c r="G2029" s="54" t="s">
        <v>43</v>
      </c>
      <c r="H2029" s="55">
        <v>0.1237501237501</v>
      </c>
      <c r="I2029" s="55">
        <v>0.1237501237501</v>
      </c>
      <c r="J2029"/>
      <c r="K2029"/>
      <c r="L2029"/>
      <c r="M2029"/>
      <c r="N2029"/>
      <c r="O2029"/>
      <c r="P2029"/>
      <c r="Q2029"/>
      <c r="R2029" s="56">
        <v>404</v>
      </c>
      <c r="S2029"/>
      <c r="T2029" s="35">
        <v>40404</v>
      </c>
      <c r="U2029" s="57">
        <v>1.0001485001485001E-2</v>
      </c>
    </row>
    <row r="2030" spans="1:21" x14ac:dyDescent="0.2">
      <c r="A2030" s="14" t="s">
        <v>467</v>
      </c>
      <c r="B2030" s="14" t="s">
        <v>443</v>
      </c>
      <c r="C2030" s="35" t="s">
        <v>198</v>
      </c>
      <c r="D2030" s="35">
        <v>7</v>
      </c>
      <c r="E2030" s="35">
        <v>5</v>
      </c>
      <c r="F2030">
        <v>63240.98</v>
      </c>
      <c r="G2030" s="58" t="s">
        <v>47</v>
      </c>
      <c r="H2030" s="59">
        <v>4.5919544635519997E-2</v>
      </c>
      <c r="I2030"/>
      <c r="J2030" s="59">
        <v>4.5919544635519997E-2</v>
      </c>
      <c r="K2030"/>
      <c r="L2030"/>
      <c r="M2030"/>
      <c r="N2030"/>
      <c r="O2030"/>
      <c r="P2030"/>
      <c r="Q2030"/>
      <c r="R2030" s="56">
        <v>430.8</v>
      </c>
      <c r="S2030" s="56">
        <v>2688</v>
      </c>
      <c r="T2030" s="35">
        <v>43118.894486340003</v>
      </c>
      <c r="U2030" s="57">
        <v>9.9909797116078895E-3</v>
      </c>
    </row>
    <row r="2031" spans="1:21" x14ac:dyDescent="0.2">
      <c r="A2031" s="14" t="s">
        <v>467</v>
      </c>
      <c r="B2031" s="14" t="s">
        <v>443</v>
      </c>
      <c r="C2031" s="35" t="s">
        <v>199</v>
      </c>
      <c r="D2031" s="35">
        <v>7</v>
      </c>
      <c r="E2031" s="35">
        <v>6</v>
      </c>
      <c r="F2031">
        <v>50921.968999999997</v>
      </c>
      <c r="G2031" s="58" t="s">
        <v>47</v>
      </c>
      <c r="H2031" s="59">
        <v>4.5919544635519997E-2</v>
      </c>
      <c r="I2031"/>
      <c r="J2031" s="59">
        <v>4.5919544635519997E-2</v>
      </c>
      <c r="K2031"/>
      <c r="L2031"/>
      <c r="M2031"/>
      <c r="N2031"/>
      <c r="O2031"/>
      <c r="P2031"/>
      <c r="Q2031"/>
      <c r="R2031" s="56">
        <v>430.8</v>
      </c>
      <c r="S2031" s="56">
        <v>2688</v>
      </c>
      <c r="T2031" s="35">
        <v>43118.894486340003</v>
      </c>
      <c r="U2031" s="57">
        <v>9.9909797116078895E-3</v>
      </c>
    </row>
    <row r="2032" spans="1:21" x14ac:dyDescent="0.2">
      <c r="A2032" s="14" t="s">
        <v>467</v>
      </c>
      <c r="B2032" s="14" t="s">
        <v>443</v>
      </c>
      <c r="C2032" s="35" t="s">
        <v>200</v>
      </c>
      <c r="D2032" s="35">
        <v>7</v>
      </c>
      <c r="E2032" s="35">
        <v>7</v>
      </c>
      <c r="F2032">
        <v>86448.812000000005</v>
      </c>
      <c r="G2032" s="58" t="s">
        <v>47</v>
      </c>
      <c r="H2032" s="59">
        <v>4.5919544635519997E-2</v>
      </c>
      <c r="I2032"/>
      <c r="J2032" s="59">
        <v>4.5919544635519997E-2</v>
      </c>
      <c r="K2032"/>
      <c r="L2032"/>
      <c r="M2032"/>
      <c r="N2032"/>
      <c r="O2032"/>
      <c r="P2032"/>
      <c r="Q2032"/>
      <c r="R2032" s="56">
        <v>430.8</v>
      </c>
      <c r="S2032" s="56">
        <v>2688</v>
      </c>
      <c r="T2032" s="35">
        <v>43118.894486340003</v>
      </c>
      <c r="U2032" s="57">
        <v>9.9909797116078895E-3</v>
      </c>
    </row>
    <row r="2033" spans="1:21" x14ac:dyDescent="0.2">
      <c r="A2033" s="14" t="s">
        <v>467</v>
      </c>
      <c r="B2033" s="14" t="s">
        <v>443</v>
      </c>
      <c r="C2033" s="35" t="s">
        <v>201</v>
      </c>
      <c r="D2033" s="35">
        <v>7</v>
      </c>
      <c r="E2033" s="35">
        <v>8</v>
      </c>
      <c r="F2033">
        <v>36178.910000000003</v>
      </c>
      <c r="G2033" s="60" t="s">
        <v>51</v>
      </c>
      <c r="H2033" s="61">
        <v>1.980001980002E-3</v>
      </c>
      <c r="I2033"/>
      <c r="J2033"/>
      <c r="K2033" s="61">
        <v>1.980001980002E-3</v>
      </c>
      <c r="L2033"/>
      <c r="M2033"/>
      <c r="N2033"/>
      <c r="O2033"/>
      <c r="P2033"/>
      <c r="Q2033"/>
      <c r="R2033" s="56">
        <v>404</v>
      </c>
      <c r="S2033"/>
      <c r="T2033" s="35">
        <v>40404</v>
      </c>
      <c r="U2033" s="57">
        <v>0.01</v>
      </c>
    </row>
    <row r="2034" spans="1:21" x14ac:dyDescent="0.2">
      <c r="A2034" s="14" t="s">
        <v>467</v>
      </c>
      <c r="B2034" s="14" t="s">
        <v>443</v>
      </c>
      <c r="C2034" s="35" t="s">
        <v>202</v>
      </c>
      <c r="D2034" s="35">
        <v>7</v>
      </c>
      <c r="E2034" s="35">
        <v>9</v>
      </c>
      <c r="F2034">
        <v>77850.718999999997</v>
      </c>
      <c r="G2034" s="60" t="s">
        <v>51</v>
      </c>
      <c r="H2034" s="61">
        <v>1.980001980002E-3</v>
      </c>
      <c r="I2034"/>
      <c r="J2034"/>
      <c r="K2034" s="61">
        <v>1.980001980002E-3</v>
      </c>
      <c r="L2034"/>
      <c r="M2034"/>
      <c r="N2034"/>
      <c r="O2034"/>
      <c r="P2034"/>
      <c r="Q2034"/>
      <c r="R2034" s="56">
        <v>404</v>
      </c>
      <c r="S2034"/>
      <c r="T2034" s="35">
        <v>40404</v>
      </c>
      <c r="U2034" s="57">
        <v>0.01</v>
      </c>
    </row>
    <row r="2035" spans="1:21" x14ac:dyDescent="0.2">
      <c r="A2035" s="14" t="s">
        <v>467</v>
      </c>
      <c r="B2035" s="14" t="s">
        <v>443</v>
      </c>
      <c r="C2035" s="35" t="s">
        <v>203</v>
      </c>
      <c r="D2035" s="35">
        <v>7</v>
      </c>
      <c r="E2035" s="35">
        <v>10</v>
      </c>
      <c r="F2035">
        <v>46883.508000000002</v>
      </c>
      <c r="G2035" s="60" t="s">
        <v>51</v>
      </c>
      <c r="H2035" s="61">
        <v>1.980001980002E-3</v>
      </c>
      <c r="I2035"/>
      <c r="J2035"/>
      <c r="K2035" s="61">
        <v>1.980001980002E-3</v>
      </c>
      <c r="L2035"/>
      <c r="M2035"/>
      <c r="N2035"/>
      <c r="O2035"/>
      <c r="P2035"/>
      <c r="Q2035"/>
      <c r="R2035" s="56">
        <v>404</v>
      </c>
      <c r="S2035"/>
      <c r="T2035" s="35">
        <v>40404</v>
      </c>
      <c r="U2035" s="57">
        <v>0.01</v>
      </c>
    </row>
    <row r="2036" spans="1:21" x14ac:dyDescent="0.2">
      <c r="A2036" s="14" t="s">
        <v>467</v>
      </c>
      <c r="B2036" s="14" t="s">
        <v>443</v>
      </c>
      <c r="C2036" s="35" t="s">
        <v>204</v>
      </c>
      <c r="D2036" s="35">
        <v>7</v>
      </c>
      <c r="E2036" s="35">
        <v>11</v>
      </c>
      <c r="F2036">
        <v>48165.828000000001</v>
      </c>
      <c r="G2036" t="s">
        <v>55</v>
      </c>
      <c r="H2036"/>
      <c r="I2036" s="55">
        <v>0.11743155243389999</v>
      </c>
      <c r="J2036" s="59">
        <v>4.6502894763820003E-2</v>
      </c>
      <c r="K2036"/>
      <c r="L2036"/>
      <c r="M2036"/>
      <c r="N2036"/>
      <c r="O2036"/>
      <c r="P2036"/>
      <c r="Q2036"/>
      <c r="R2036" s="56">
        <v>425.6</v>
      </c>
      <c r="S2036" s="56">
        <v>2152.08</v>
      </c>
      <c r="T2036" s="35">
        <v>42577.994554019999</v>
      </c>
      <c r="U2036" s="57">
        <v>9.9981223742204792E-3</v>
      </c>
    </row>
    <row r="2037" spans="1:21" x14ac:dyDescent="0.2">
      <c r="A2037" s="14" t="s">
        <v>467</v>
      </c>
      <c r="B2037" s="14" t="s">
        <v>443</v>
      </c>
      <c r="C2037" s="35" t="s">
        <v>205</v>
      </c>
      <c r="D2037" s="35">
        <v>7</v>
      </c>
      <c r="E2037" s="35">
        <v>12</v>
      </c>
      <c r="F2037">
        <v>46318.703000000001</v>
      </c>
      <c r="G2037" t="s">
        <v>55</v>
      </c>
      <c r="H2037"/>
      <c r="I2037" s="55">
        <v>0.11743155243389999</v>
      </c>
      <c r="J2037" s="59">
        <v>4.6502894763820003E-2</v>
      </c>
      <c r="K2037"/>
      <c r="L2037"/>
      <c r="M2037"/>
      <c r="N2037"/>
      <c r="O2037"/>
      <c r="P2037"/>
      <c r="Q2037"/>
      <c r="R2037" s="56">
        <v>425.6</v>
      </c>
      <c r="S2037" s="56">
        <v>2152.08</v>
      </c>
      <c r="T2037" s="35">
        <v>42577.994554019999</v>
      </c>
      <c r="U2037" s="57">
        <v>9.9981223742204792E-3</v>
      </c>
    </row>
    <row r="2038" spans="1:21" x14ac:dyDescent="0.2">
      <c r="A2038" s="14" t="s">
        <v>467</v>
      </c>
      <c r="B2038" s="14" t="s">
        <v>443</v>
      </c>
      <c r="C2038" s="35" t="s">
        <v>206</v>
      </c>
      <c r="D2038" s="35">
        <v>7</v>
      </c>
      <c r="E2038" s="35">
        <v>13</v>
      </c>
      <c r="F2038">
        <v>46895.629000000001</v>
      </c>
      <c r="G2038" t="s">
        <v>55</v>
      </c>
      <c r="H2038"/>
      <c r="I2038" s="55">
        <v>0.1237501237501</v>
      </c>
      <c r="J2038"/>
      <c r="K2038" s="61">
        <v>1.980001980002E-3</v>
      </c>
      <c r="L2038"/>
      <c r="M2038"/>
      <c r="N2038"/>
      <c r="O2038"/>
      <c r="P2038"/>
      <c r="Q2038"/>
      <c r="R2038" s="56">
        <v>404</v>
      </c>
      <c r="S2038"/>
      <c r="T2038" s="35">
        <v>40404</v>
      </c>
      <c r="U2038" s="57">
        <v>1.0002475002475E-2</v>
      </c>
    </row>
    <row r="2039" spans="1:21" x14ac:dyDescent="0.2">
      <c r="A2039" s="14" t="s">
        <v>467</v>
      </c>
      <c r="B2039" s="14" t="s">
        <v>443</v>
      </c>
      <c r="C2039" s="35" t="s">
        <v>207</v>
      </c>
      <c r="D2039" s="35">
        <v>7</v>
      </c>
      <c r="E2039" s="35">
        <v>14</v>
      </c>
      <c r="F2039">
        <v>62307.722999999998</v>
      </c>
      <c r="G2039" t="s">
        <v>55</v>
      </c>
      <c r="H2039"/>
      <c r="I2039" s="55">
        <v>0.1237501237501</v>
      </c>
      <c r="J2039"/>
      <c r="K2039" s="61">
        <v>1.980001980002E-3</v>
      </c>
      <c r="L2039"/>
      <c r="M2039"/>
      <c r="N2039"/>
      <c r="O2039"/>
      <c r="P2039"/>
      <c r="Q2039"/>
      <c r="R2039" s="56">
        <v>404</v>
      </c>
      <c r="S2039"/>
      <c r="T2039" s="35">
        <v>40404</v>
      </c>
      <c r="U2039" s="57">
        <v>1.0002475002475E-2</v>
      </c>
    </row>
    <row r="2040" spans="1:21" x14ac:dyDescent="0.2">
      <c r="A2040" s="14" t="s">
        <v>467</v>
      </c>
      <c r="B2040" s="14" t="s">
        <v>443</v>
      </c>
      <c r="C2040" s="35" t="s">
        <v>208</v>
      </c>
      <c r="D2040" s="35">
        <v>7</v>
      </c>
      <c r="E2040" s="35">
        <v>15</v>
      </c>
      <c r="F2040">
        <v>591.46799999999996</v>
      </c>
      <c r="G2040" s="62" t="s">
        <v>60</v>
      </c>
      <c r="H2040" s="63">
        <v>9.9990099990099992</v>
      </c>
      <c r="I2040"/>
      <c r="J2040"/>
      <c r="K2040"/>
      <c r="L2040"/>
      <c r="M2040"/>
      <c r="N2040"/>
      <c r="O2040"/>
      <c r="P2040" s="63">
        <v>9.9990099990099992</v>
      </c>
      <c r="Q2040"/>
      <c r="R2040" s="56">
        <v>363.6</v>
      </c>
      <c r="S2040"/>
      <c r="T2040" s="35">
        <v>40404</v>
      </c>
      <c r="U2040" s="57">
        <v>9.9990099990099994E-3</v>
      </c>
    </row>
    <row r="2041" spans="1:21" x14ac:dyDescent="0.2">
      <c r="A2041" s="14" t="s">
        <v>467</v>
      </c>
      <c r="B2041" s="14" t="s">
        <v>443</v>
      </c>
      <c r="C2041" s="35" t="s">
        <v>209</v>
      </c>
      <c r="D2041" s="35">
        <v>7</v>
      </c>
      <c r="E2041" s="35">
        <v>16</v>
      </c>
      <c r="F2041">
        <v>46835.027000000002</v>
      </c>
      <c r="G2041" s="14" t="s">
        <v>447</v>
      </c>
      <c r="H2041"/>
      <c r="I2041"/>
      <c r="J2041"/>
      <c r="K2041"/>
      <c r="L2041"/>
      <c r="M2041"/>
      <c r="N2041"/>
      <c r="O2041"/>
      <c r="P2041"/>
      <c r="Q2041"/>
      <c r="R2041" s="56">
        <v>430.8</v>
      </c>
      <c r="S2041" s="56">
        <v>2688</v>
      </c>
      <c r="T2041" s="35">
        <v>43118.879999999997</v>
      </c>
      <c r="U2041" s="57">
        <v>9.9909830682058508E-3</v>
      </c>
    </row>
    <row r="2042" spans="1:21" x14ac:dyDescent="0.2">
      <c r="A2042" s="14" t="s">
        <v>467</v>
      </c>
      <c r="B2042" s="14" t="s">
        <v>443</v>
      </c>
      <c r="C2042" s="35" t="s">
        <v>210</v>
      </c>
      <c r="D2042" s="35">
        <v>7</v>
      </c>
      <c r="E2042" s="35">
        <v>17</v>
      </c>
      <c r="F2042">
        <v>72360.25</v>
      </c>
      <c r="G2042" t="s">
        <v>446</v>
      </c>
      <c r="H2042"/>
      <c r="I2042"/>
      <c r="J2042"/>
      <c r="K2042"/>
      <c r="L2042"/>
      <c r="M2042"/>
      <c r="N2042"/>
      <c r="O2042"/>
      <c r="P2042"/>
      <c r="Q2042"/>
      <c r="R2042" s="56">
        <v>404</v>
      </c>
      <c r="S2042"/>
      <c r="T2042" s="35">
        <v>40404</v>
      </c>
      <c r="U2042" s="57">
        <v>9.9990099990099994E-3</v>
      </c>
    </row>
    <row r="2043" spans="1:21" x14ac:dyDescent="0.2">
      <c r="A2043" s="14" t="s">
        <v>467</v>
      </c>
      <c r="B2043" s="14" t="s">
        <v>443</v>
      </c>
      <c r="C2043" s="35" t="s">
        <v>211</v>
      </c>
      <c r="D2043" s="35">
        <v>7</v>
      </c>
      <c r="E2043" s="35">
        <v>18</v>
      </c>
      <c r="F2043">
        <v>66154.687000000005</v>
      </c>
      <c r="G2043" t="s">
        <v>446</v>
      </c>
      <c r="H2043"/>
      <c r="I2043"/>
      <c r="J2043"/>
      <c r="K2043"/>
      <c r="L2043"/>
      <c r="M2043"/>
      <c r="N2043"/>
      <c r="O2043"/>
      <c r="P2043"/>
      <c r="Q2043"/>
      <c r="R2043" s="56">
        <v>404</v>
      </c>
      <c r="S2043"/>
      <c r="T2043" s="35">
        <v>40404</v>
      </c>
      <c r="U2043" s="57">
        <v>9.9990099990099994E-3</v>
      </c>
    </row>
    <row r="2044" spans="1:21" x14ac:dyDescent="0.2">
      <c r="A2044" s="14" t="s">
        <v>467</v>
      </c>
      <c r="B2044" s="14" t="s">
        <v>443</v>
      </c>
      <c r="C2044" s="35" t="s">
        <v>212</v>
      </c>
      <c r="D2044" s="35">
        <v>7</v>
      </c>
      <c r="E2044" s="35">
        <v>19</v>
      </c>
      <c r="F2044">
        <v>64312.41</v>
      </c>
      <c r="G2044" s="64" t="s">
        <v>65</v>
      </c>
      <c r="H2044" s="65">
        <v>1.485001485001E-2</v>
      </c>
      <c r="I2044"/>
      <c r="J2044"/>
      <c r="K2044"/>
      <c r="L2044" s="65">
        <v>1.485001485001E-2</v>
      </c>
      <c r="M2044"/>
      <c r="N2044"/>
      <c r="O2044"/>
      <c r="P2044"/>
      <c r="Q2044"/>
      <c r="R2044" s="56">
        <v>404</v>
      </c>
      <c r="S2044"/>
      <c r="T2044" s="35">
        <v>40404</v>
      </c>
      <c r="U2044" s="57">
        <v>1.0000495000495E-2</v>
      </c>
    </row>
    <row r="2045" spans="1:21" x14ac:dyDescent="0.2">
      <c r="A2045" s="14" t="s">
        <v>467</v>
      </c>
      <c r="B2045" s="14" t="s">
        <v>443</v>
      </c>
      <c r="C2045" s="35" t="s">
        <v>213</v>
      </c>
      <c r="D2045" s="35">
        <v>7</v>
      </c>
      <c r="E2045" s="35">
        <v>20</v>
      </c>
      <c r="F2045">
        <v>58431.671999999999</v>
      </c>
      <c r="G2045" s="64" t="s">
        <v>65</v>
      </c>
      <c r="H2045" s="65">
        <v>1.485001485001E-2</v>
      </c>
      <c r="I2045"/>
      <c r="J2045"/>
      <c r="K2045"/>
      <c r="L2045" s="65">
        <v>1.485001485001E-2</v>
      </c>
      <c r="M2045"/>
      <c r="N2045"/>
      <c r="O2045"/>
      <c r="P2045"/>
      <c r="Q2045"/>
      <c r="R2045" s="56">
        <v>404</v>
      </c>
      <c r="S2045"/>
      <c r="T2045" s="35">
        <v>40404</v>
      </c>
      <c r="U2045" s="57">
        <v>1.0000495000495E-2</v>
      </c>
    </row>
    <row r="2046" spans="1:21" x14ac:dyDescent="0.2">
      <c r="A2046" s="14" t="s">
        <v>467</v>
      </c>
      <c r="B2046" s="14" t="s">
        <v>443</v>
      </c>
      <c r="C2046" s="35" t="s">
        <v>214</v>
      </c>
      <c r="D2046" s="35">
        <v>7</v>
      </c>
      <c r="E2046" s="35">
        <v>21</v>
      </c>
      <c r="F2046">
        <v>68331.483999999997</v>
      </c>
      <c r="G2046" s="66" t="s">
        <v>68</v>
      </c>
      <c r="H2046" s="67">
        <v>1.485001485001E-2</v>
      </c>
      <c r="I2046"/>
      <c r="J2046"/>
      <c r="K2046"/>
      <c r="L2046"/>
      <c r="M2046" s="67">
        <v>1.485001485001E-2</v>
      </c>
      <c r="N2046"/>
      <c r="O2046"/>
      <c r="P2046"/>
      <c r="Q2046"/>
      <c r="R2046" s="56">
        <v>404</v>
      </c>
      <c r="S2046"/>
      <c r="T2046" s="35">
        <v>40404</v>
      </c>
      <c r="U2046" s="57">
        <v>1.0000495000495E-2</v>
      </c>
    </row>
    <row r="2047" spans="1:21" x14ac:dyDescent="0.2">
      <c r="A2047" s="14" t="s">
        <v>467</v>
      </c>
      <c r="B2047" s="14" t="s">
        <v>443</v>
      </c>
      <c r="C2047" s="35" t="s">
        <v>215</v>
      </c>
      <c r="D2047" s="35">
        <v>7</v>
      </c>
      <c r="E2047" s="35">
        <v>22</v>
      </c>
      <c r="F2047">
        <v>74837.625</v>
      </c>
      <c r="G2047" s="66" t="s">
        <v>68</v>
      </c>
      <c r="H2047" s="67">
        <v>1.485001485001E-2</v>
      </c>
      <c r="I2047"/>
      <c r="J2047"/>
      <c r="K2047"/>
      <c r="L2047"/>
      <c r="M2047" s="67">
        <v>1.485001485001E-2</v>
      </c>
      <c r="N2047"/>
      <c r="O2047"/>
      <c r="P2047"/>
      <c r="Q2047"/>
      <c r="R2047" s="56">
        <v>404</v>
      </c>
      <c r="S2047"/>
      <c r="T2047" s="35">
        <v>40404</v>
      </c>
      <c r="U2047" s="57">
        <v>1.0000495000495E-2</v>
      </c>
    </row>
    <row r="2048" spans="1:21" x14ac:dyDescent="0.2">
      <c r="A2048" s="14" t="s">
        <v>467</v>
      </c>
      <c r="B2048" s="14" t="s">
        <v>443</v>
      </c>
      <c r="C2048" s="35" t="s">
        <v>216</v>
      </c>
      <c r="D2048" s="35">
        <v>7</v>
      </c>
      <c r="E2048" s="35">
        <v>23</v>
      </c>
      <c r="F2048">
        <v>30569.666000000001</v>
      </c>
      <c r="G2048" t="s">
        <v>71</v>
      </c>
      <c r="H2048"/>
      <c r="I2048"/>
      <c r="J2048"/>
      <c r="K2048"/>
      <c r="L2048" s="65">
        <v>0.17325017325020001</v>
      </c>
      <c r="M2048" s="67">
        <v>0.17325017325020001</v>
      </c>
      <c r="N2048"/>
      <c r="O2048"/>
      <c r="P2048"/>
      <c r="Q2048" s="68">
        <v>1.485001485001E-2</v>
      </c>
      <c r="R2048" s="56">
        <v>402.4</v>
      </c>
      <c r="S2048"/>
      <c r="T2048" s="35">
        <v>40404</v>
      </c>
      <c r="U2048" s="57">
        <v>9.9955449955449992E-3</v>
      </c>
    </row>
    <row r="2049" spans="1:21" x14ac:dyDescent="0.2">
      <c r="A2049" s="14" t="s">
        <v>467</v>
      </c>
      <c r="B2049" s="14" t="s">
        <v>443</v>
      </c>
      <c r="C2049" s="35" t="s">
        <v>217</v>
      </c>
      <c r="D2049" s="35">
        <v>7</v>
      </c>
      <c r="E2049" s="35">
        <v>24</v>
      </c>
      <c r="F2049">
        <v>30523.609</v>
      </c>
      <c r="G2049" t="s">
        <v>71</v>
      </c>
      <c r="H2049"/>
      <c r="I2049"/>
      <c r="J2049"/>
      <c r="K2049"/>
      <c r="L2049" s="65">
        <v>0.17325017325020001</v>
      </c>
      <c r="M2049" s="67">
        <v>0.17325017325020001</v>
      </c>
      <c r="N2049"/>
      <c r="O2049"/>
      <c r="P2049"/>
      <c r="Q2049" s="68">
        <v>1.485001485001E-2</v>
      </c>
      <c r="R2049" s="56">
        <v>402.4</v>
      </c>
      <c r="S2049"/>
      <c r="T2049" s="35">
        <v>40404</v>
      </c>
      <c r="U2049" s="57">
        <v>9.9955449955449992E-3</v>
      </c>
    </row>
    <row r="2050" spans="1:21" x14ac:dyDescent="0.2">
      <c r="A2050" s="14" t="s">
        <v>467</v>
      </c>
      <c r="B2050" s="14" t="s">
        <v>443</v>
      </c>
      <c r="C2050" s="35" t="s">
        <v>218</v>
      </c>
      <c r="D2050" s="35">
        <v>8</v>
      </c>
      <c r="E2050" s="35">
        <v>1</v>
      </c>
      <c r="F2050">
        <v>421.78399999999999</v>
      </c>
      <c r="G2050" t="s">
        <v>445</v>
      </c>
      <c r="H2050"/>
      <c r="I2050"/>
      <c r="J2050"/>
      <c r="K2050"/>
      <c r="L2050"/>
      <c r="M2050"/>
      <c r="N2050"/>
      <c r="O2050"/>
      <c r="P2050"/>
      <c r="Q2050"/>
      <c r="R2050"/>
      <c r="S2050"/>
    </row>
    <row r="2051" spans="1:21" x14ac:dyDescent="0.2">
      <c r="A2051" s="14" t="s">
        <v>467</v>
      </c>
      <c r="B2051" s="14" t="s">
        <v>443</v>
      </c>
      <c r="C2051" s="35" t="s">
        <v>219</v>
      </c>
      <c r="D2051" s="35">
        <v>8</v>
      </c>
      <c r="E2051" s="35">
        <v>2</v>
      </c>
      <c r="F2051">
        <v>69451.391000000003</v>
      </c>
      <c r="G2051" s="54" t="s">
        <v>43</v>
      </c>
      <c r="H2051" s="55">
        <v>2.475002475002E-2</v>
      </c>
      <c r="I2051" s="55">
        <v>2.475002475002E-2</v>
      </c>
      <c r="J2051"/>
      <c r="K2051"/>
      <c r="L2051"/>
      <c r="M2051"/>
      <c r="N2051"/>
      <c r="O2051"/>
      <c r="P2051"/>
      <c r="Q2051"/>
      <c r="R2051" s="56">
        <v>404</v>
      </c>
      <c r="S2051"/>
      <c r="T2051" s="35">
        <v>40404</v>
      </c>
      <c r="U2051" s="57">
        <v>9.9995049995050007E-3</v>
      </c>
    </row>
    <row r="2052" spans="1:21" x14ac:dyDescent="0.2">
      <c r="A2052" s="14" t="s">
        <v>467</v>
      </c>
      <c r="B2052" s="14" t="s">
        <v>443</v>
      </c>
      <c r="C2052" s="35" t="s">
        <v>220</v>
      </c>
      <c r="D2052" s="35">
        <v>8</v>
      </c>
      <c r="E2052" s="35">
        <v>3</v>
      </c>
      <c r="F2052">
        <v>83539.952999999994</v>
      </c>
      <c r="G2052" s="54" t="s">
        <v>43</v>
      </c>
      <c r="H2052" s="55">
        <v>2.475002475002E-2</v>
      </c>
      <c r="I2052" s="55">
        <v>2.475002475002E-2</v>
      </c>
      <c r="J2052"/>
      <c r="K2052"/>
      <c r="L2052"/>
      <c r="M2052"/>
      <c r="N2052"/>
      <c r="O2052"/>
      <c r="P2052"/>
      <c r="Q2052"/>
      <c r="R2052" s="56">
        <v>404</v>
      </c>
      <c r="S2052"/>
      <c r="T2052" s="35">
        <v>40404</v>
      </c>
      <c r="U2052" s="57">
        <v>9.9995049995050007E-3</v>
      </c>
    </row>
    <row r="2053" spans="1:21" x14ac:dyDescent="0.2">
      <c r="A2053" s="14" t="s">
        <v>467</v>
      </c>
      <c r="B2053" s="14" t="s">
        <v>443</v>
      </c>
      <c r="C2053" s="35" t="s">
        <v>221</v>
      </c>
      <c r="D2053" s="35">
        <v>8</v>
      </c>
      <c r="E2053" s="35">
        <v>4</v>
      </c>
      <c r="F2053">
        <v>57815.961000000003</v>
      </c>
      <c r="G2053" s="54" t="s">
        <v>43</v>
      </c>
      <c r="H2053" s="55">
        <v>2.475002475002E-2</v>
      </c>
      <c r="I2053" s="55">
        <v>2.475002475002E-2</v>
      </c>
      <c r="J2053"/>
      <c r="K2053"/>
      <c r="L2053"/>
      <c r="M2053"/>
      <c r="N2053"/>
      <c r="O2053"/>
      <c r="P2053"/>
      <c r="Q2053"/>
      <c r="R2053" s="56">
        <v>404</v>
      </c>
      <c r="S2053"/>
      <c r="T2053" s="35">
        <v>40404</v>
      </c>
      <c r="U2053" s="57">
        <v>9.9995049995050007E-3</v>
      </c>
    </row>
    <row r="2054" spans="1:21" x14ac:dyDescent="0.2">
      <c r="A2054" s="14" t="s">
        <v>467</v>
      </c>
      <c r="B2054" s="14" t="s">
        <v>443</v>
      </c>
      <c r="C2054" s="35" t="s">
        <v>222</v>
      </c>
      <c r="D2054" s="35">
        <v>8</v>
      </c>
      <c r="E2054" s="35">
        <v>5</v>
      </c>
      <c r="F2054">
        <v>51147.406000000003</v>
      </c>
      <c r="G2054" s="58" t="s">
        <v>47</v>
      </c>
      <c r="H2054" s="59">
        <v>1.0204345949820001E-2</v>
      </c>
      <c r="I2054"/>
      <c r="J2054" s="59">
        <v>1.0204345949820001E-2</v>
      </c>
      <c r="K2054"/>
      <c r="L2054"/>
      <c r="M2054"/>
      <c r="N2054"/>
      <c r="O2054"/>
      <c r="P2054"/>
      <c r="Q2054"/>
      <c r="R2054" s="56">
        <v>430.8</v>
      </c>
      <c r="S2054" s="56">
        <v>2688</v>
      </c>
      <c r="T2054" s="35">
        <v>43118.883088000002</v>
      </c>
      <c r="U2054" s="57">
        <v>9.9909823526920603E-3</v>
      </c>
    </row>
    <row r="2055" spans="1:21" x14ac:dyDescent="0.2">
      <c r="A2055" s="14" t="s">
        <v>467</v>
      </c>
      <c r="B2055" s="14" t="s">
        <v>443</v>
      </c>
      <c r="C2055" s="35" t="s">
        <v>223</v>
      </c>
      <c r="D2055" s="35">
        <v>8</v>
      </c>
      <c r="E2055" s="35">
        <v>6</v>
      </c>
      <c r="F2055">
        <v>44638.84</v>
      </c>
      <c r="G2055" s="58" t="s">
        <v>47</v>
      </c>
      <c r="H2055" s="59">
        <v>1.0204345949820001E-2</v>
      </c>
      <c r="I2055"/>
      <c r="J2055" s="59">
        <v>1.0204345949820001E-2</v>
      </c>
      <c r="K2055"/>
      <c r="L2055"/>
      <c r="M2055"/>
      <c r="N2055"/>
      <c r="O2055"/>
      <c r="P2055"/>
      <c r="Q2055"/>
      <c r="R2055" s="56">
        <v>430.8</v>
      </c>
      <c r="S2055" s="56">
        <v>2688</v>
      </c>
      <c r="T2055" s="35">
        <v>43118.883088000002</v>
      </c>
      <c r="U2055" s="57">
        <v>9.9909823526920603E-3</v>
      </c>
    </row>
    <row r="2056" spans="1:21" x14ac:dyDescent="0.2">
      <c r="A2056" s="14" t="s">
        <v>467</v>
      </c>
      <c r="B2056" s="14" t="s">
        <v>443</v>
      </c>
      <c r="C2056" s="35" t="s">
        <v>224</v>
      </c>
      <c r="D2056" s="35">
        <v>8</v>
      </c>
      <c r="E2056" s="35">
        <v>7</v>
      </c>
      <c r="F2056">
        <v>35594.714999999997</v>
      </c>
      <c r="G2056" s="58" t="s">
        <v>47</v>
      </c>
      <c r="H2056" s="59">
        <v>1.0204345949820001E-2</v>
      </c>
      <c r="I2056"/>
      <c r="J2056" s="59">
        <v>1.0204345949820001E-2</v>
      </c>
      <c r="K2056"/>
      <c r="L2056"/>
      <c r="M2056"/>
      <c r="N2056"/>
      <c r="O2056"/>
      <c r="P2056"/>
      <c r="Q2056"/>
      <c r="R2056" s="56">
        <v>430.8</v>
      </c>
      <c r="S2056" s="56">
        <v>2688</v>
      </c>
      <c r="T2056" s="35">
        <v>43118.883088000002</v>
      </c>
      <c r="U2056" s="57">
        <v>9.9909823526920603E-3</v>
      </c>
    </row>
    <row r="2057" spans="1:21" x14ac:dyDescent="0.2">
      <c r="A2057" s="14" t="s">
        <v>467</v>
      </c>
      <c r="B2057" s="14" t="s">
        <v>443</v>
      </c>
      <c r="C2057" s="35" t="s">
        <v>225</v>
      </c>
      <c r="D2057" s="35">
        <v>8</v>
      </c>
      <c r="E2057" s="35">
        <v>8</v>
      </c>
      <c r="F2057">
        <v>55527.66</v>
      </c>
      <c r="G2057" s="60" t="s">
        <v>51</v>
      </c>
      <c r="H2057" s="61">
        <v>6.435006435006E-4</v>
      </c>
      <c r="I2057"/>
      <c r="J2057"/>
      <c r="K2057" s="61">
        <v>6.435006435006E-4</v>
      </c>
      <c r="L2057"/>
      <c r="M2057"/>
      <c r="N2057"/>
      <c r="O2057"/>
      <c r="P2057"/>
      <c r="Q2057"/>
      <c r="R2057" s="56">
        <v>404</v>
      </c>
      <c r="S2057"/>
      <c r="T2057" s="35">
        <v>40404</v>
      </c>
      <c r="U2057" s="57">
        <v>9.9993317493317496E-3</v>
      </c>
    </row>
    <row r="2058" spans="1:21" x14ac:dyDescent="0.2">
      <c r="A2058" s="14" t="s">
        <v>467</v>
      </c>
      <c r="B2058" s="14" t="s">
        <v>443</v>
      </c>
      <c r="C2058" s="35" t="s">
        <v>226</v>
      </c>
      <c r="D2058" s="35">
        <v>8</v>
      </c>
      <c r="E2058" s="35">
        <v>9</v>
      </c>
      <c r="F2058">
        <v>72789.304999999993</v>
      </c>
      <c r="G2058" s="60" t="s">
        <v>51</v>
      </c>
      <c r="H2058" s="61">
        <v>6.435006435006E-4</v>
      </c>
      <c r="I2058"/>
      <c r="J2058"/>
      <c r="K2058" s="61">
        <v>6.435006435006E-4</v>
      </c>
      <c r="L2058"/>
      <c r="M2058"/>
      <c r="N2058"/>
      <c r="O2058"/>
      <c r="P2058"/>
      <c r="Q2058"/>
      <c r="R2058" s="56">
        <v>404</v>
      </c>
      <c r="S2058"/>
      <c r="T2058" s="35">
        <v>40404</v>
      </c>
      <c r="U2058" s="57">
        <v>9.9993317493317496E-3</v>
      </c>
    </row>
    <row r="2059" spans="1:21" x14ac:dyDescent="0.2">
      <c r="A2059" s="14" t="s">
        <v>467</v>
      </c>
      <c r="B2059" s="14" t="s">
        <v>443</v>
      </c>
      <c r="C2059" s="35" t="s">
        <v>227</v>
      </c>
      <c r="D2059" s="35">
        <v>8</v>
      </c>
      <c r="E2059" s="35">
        <v>10</v>
      </c>
      <c r="F2059">
        <v>33112.491999999998</v>
      </c>
      <c r="G2059" s="60" t="s">
        <v>51</v>
      </c>
      <c r="H2059" s="61">
        <v>6.435006435006E-4</v>
      </c>
      <c r="I2059"/>
      <c r="J2059"/>
      <c r="K2059" s="61">
        <v>6.435006435006E-4</v>
      </c>
      <c r="L2059"/>
      <c r="M2059"/>
      <c r="N2059"/>
      <c r="O2059"/>
      <c r="P2059"/>
      <c r="Q2059"/>
      <c r="R2059" s="56">
        <v>404</v>
      </c>
      <c r="S2059"/>
      <c r="T2059" s="35">
        <v>40404</v>
      </c>
      <c r="U2059" s="57">
        <v>9.9993317493317496E-3</v>
      </c>
    </row>
    <row r="2060" spans="1:21" x14ac:dyDescent="0.2">
      <c r="A2060" s="14" t="s">
        <v>467</v>
      </c>
      <c r="B2060" s="14" t="s">
        <v>443</v>
      </c>
      <c r="C2060" s="35" t="s">
        <v>228</v>
      </c>
      <c r="D2060" s="35">
        <v>8</v>
      </c>
      <c r="E2060" s="35">
        <v>11</v>
      </c>
      <c r="F2060">
        <v>47933.120999999999</v>
      </c>
      <c r="G2060" t="s">
        <v>55</v>
      </c>
      <c r="H2060"/>
      <c r="I2060" s="55">
        <v>2.3486315683779999E-2</v>
      </c>
      <c r="J2060" s="59">
        <v>1.033397890086E-2</v>
      </c>
      <c r="K2060"/>
      <c r="L2060"/>
      <c r="M2060"/>
      <c r="N2060"/>
      <c r="O2060"/>
      <c r="P2060"/>
      <c r="Q2060"/>
      <c r="R2060" s="56">
        <v>425.6</v>
      </c>
      <c r="S2060" s="56">
        <v>2152.64</v>
      </c>
      <c r="T2060" s="35">
        <v>42577.985132460002</v>
      </c>
      <c r="U2060" s="57">
        <v>9.9962456813284407E-3</v>
      </c>
    </row>
    <row r="2061" spans="1:21" x14ac:dyDescent="0.2">
      <c r="A2061" s="14" t="s">
        <v>467</v>
      </c>
      <c r="B2061" s="14" t="s">
        <v>443</v>
      </c>
      <c r="C2061" s="35" t="s">
        <v>229</v>
      </c>
      <c r="D2061" s="35">
        <v>8</v>
      </c>
      <c r="E2061" s="35">
        <v>12</v>
      </c>
      <c r="F2061">
        <v>49421.483999999997</v>
      </c>
      <c r="G2061" t="s">
        <v>55</v>
      </c>
      <c r="H2061"/>
      <c r="I2061" s="55">
        <v>2.3486315683779999E-2</v>
      </c>
      <c r="J2061" s="59">
        <v>1.033397890086E-2</v>
      </c>
      <c r="K2061"/>
      <c r="L2061"/>
      <c r="M2061"/>
      <c r="N2061"/>
      <c r="O2061"/>
      <c r="P2061"/>
      <c r="Q2061"/>
      <c r="R2061" s="56">
        <v>425.6</v>
      </c>
      <c r="S2061" s="56">
        <v>2152.64</v>
      </c>
      <c r="T2061" s="35">
        <v>42577.985132460002</v>
      </c>
      <c r="U2061" s="57">
        <v>9.9962456813284407E-3</v>
      </c>
    </row>
    <row r="2062" spans="1:21" x14ac:dyDescent="0.2">
      <c r="A2062" s="14" t="s">
        <v>467</v>
      </c>
      <c r="B2062" s="14" t="s">
        <v>443</v>
      </c>
      <c r="C2062" s="35" t="s">
        <v>230</v>
      </c>
      <c r="D2062" s="35">
        <v>8</v>
      </c>
      <c r="E2062" s="35">
        <v>13</v>
      </c>
      <c r="F2062">
        <v>62676.175999999999</v>
      </c>
      <c r="G2062" t="s">
        <v>55</v>
      </c>
      <c r="H2062"/>
      <c r="I2062" s="55">
        <v>2.475002475002E-2</v>
      </c>
      <c r="J2062"/>
      <c r="K2062" s="61">
        <v>6.435006435006E-4</v>
      </c>
      <c r="L2062"/>
      <c r="M2062"/>
      <c r="N2062"/>
      <c r="O2062"/>
      <c r="P2062"/>
      <c r="Q2062"/>
      <c r="R2062" s="56">
        <v>404</v>
      </c>
      <c r="S2062"/>
      <c r="T2062" s="35">
        <v>40404</v>
      </c>
      <c r="U2062" s="57">
        <v>9.9998267498267492E-3</v>
      </c>
    </row>
    <row r="2063" spans="1:21" x14ac:dyDescent="0.2">
      <c r="A2063" s="14" t="s">
        <v>467</v>
      </c>
      <c r="B2063" s="14" t="s">
        <v>443</v>
      </c>
      <c r="C2063" s="35" t="s">
        <v>231</v>
      </c>
      <c r="D2063" s="35">
        <v>8</v>
      </c>
      <c r="E2063" s="35">
        <v>14</v>
      </c>
      <c r="F2063">
        <v>49002.125</v>
      </c>
      <c r="G2063" t="s">
        <v>55</v>
      </c>
      <c r="H2063"/>
      <c r="I2063" s="55">
        <v>2.475002475002E-2</v>
      </c>
      <c r="J2063"/>
      <c r="K2063" s="61">
        <v>6.435006435006E-4</v>
      </c>
      <c r="L2063"/>
      <c r="M2063"/>
      <c r="N2063"/>
      <c r="O2063"/>
      <c r="P2063"/>
      <c r="Q2063"/>
      <c r="R2063" s="56">
        <v>404</v>
      </c>
      <c r="S2063"/>
      <c r="T2063" s="35">
        <v>40404</v>
      </c>
      <c r="U2063" s="57">
        <v>9.9998267498267492E-3</v>
      </c>
    </row>
    <row r="2064" spans="1:21" x14ac:dyDescent="0.2">
      <c r="A2064" s="14" t="s">
        <v>467</v>
      </c>
      <c r="B2064" s="14" t="s">
        <v>443</v>
      </c>
      <c r="C2064" s="35" t="s">
        <v>232</v>
      </c>
      <c r="D2064" s="35">
        <v>8</v>
      </c>
      <c r="E2064" s="35">
        <v>15</v>
      </c>
      <c r="F2064">
        <v>349.06299999999999</v>
      </c>
      <c r="G2064" s="62" t="s">
        <v>60</v>
      </c>
      <c r="H2064" s="63">
        <v>9.9990099990099992</v>
      </c>
      <c r="I2064"/>
      <c r="J2064"/>
      <c r="K2064"/>
      <c r="L2064"/>
      <c r="M2064"/>
      <c r="N2064"/>
      <c r="O2064"/>
      <c r="P2064" s="63">
        <v>9.9990099990099992</v>
      </c>
      <c r="Q2064"/>
      <c r="R2064" s="56">
        <v>363.6</v>
      </c>
      <c r="S2064"/>
      <c r="T2064" s="35">
        <v>40404</v>
      </c>
      <c r="U2064" s="57">
        <v>9.9990099990099994E-3</v>
      </c>
    </row>
    <row r="2065" spans="1:21" x14ac:dyDescent="0.2">
      <c r="A2065" s="14" t="s">
        <v>467</v>
      </c>
      <c r="B2065" s="14" t="s">
        <v>443</v>
      </c>
      <c r="C2065" s="35" t="s">
        <v>233</v>
      </c>
      <c r="D2065" s="35">
        <v>8</v>
      </c>
      <c r="E2065" s="35">
        <v>16</v>
      </c>
      <c r="F2065">
        <v>51040.75</v>
      </c>
      <c r="G2065" s="14" t="s">
        <v>447</v>
      </c>
      <c r="H2065"/>
      <c r="I2065"/>
      <c r="J2065"/>
      <c r="K2065"/>
      <c r="L2065"/>
      <c r="M2065"/>
      <c r="N2065"/>
      <c r="O2065"/>
      <c r="P2065"/>
      <c r="Q2065"/>
      <c r="R2065" s="56">
        <v>430.8</v>
      </c>
      <c r="S2065" s="56">
        <v>2688</v>
      </c>
      <c r="T2065" s="35">
        <v>43118.879999999997</v>
      </c>
      <c r="U2065" s="57">
        <v>9.9909830682058508E-3</v>
      </c>
    </row>
    <row r="2066" spans="1:21" x14ac:dyDescent="0.2">
      <c r="A2066" s="14" t="s">
        <v>467</v>
      </c>
      <c r="B2066" s="14" t="s">
        <v>443</v>
      </c>
      <c r="C2066" s="35" t="s">
        <v>234</v>
      </c>
      <c r="D2066" s="35">
        <v>8</v>
      </c>
      <c r="E2066" s="35">
        <v>17</v>
      </c>
      <c r="F2066">
        <v>58138.358999999997</v>
      </c>
      <c r="G2066" t="s">
        <v>446</v>
      </c>
      <c r="H2066"/>
      <c r="I2066"/>
      <c r="J2066"/>
      <c r="K2066"/>
      <c r="L2066"/>
      <c r="M2066"/>
      <c r="N2066"/>
      <c r="O2066"/>
      <c r="P2066"/>
      <c r="Q2066"/>
      <c r="R2066" s="56">
        <v>404</v>
      </c>
      <c r="S2066"/>
      <c r="T2066" s="35">
        <v>40404</v>
      </c>
      <c r="U2066" s="57">
        <v>9.9990099990099994E-3</v>
      </c>
    </row>
    <row r="2067" spans="1:21" x14ac:dyDescent="0.2">
      <c r="A2067" s="14" t="s">
        <v>467</v>
      </c>
      <c r="B2067" s="14" t="s">
        <v>443</v>
      </c>
      <c r="C2067" s="35" t="s">
        <v>235</v>
      </c>
      <c r="D2067" s="35">
        <v>8</v>
      </c>
      <c r="E2067" s="35">
        <v>18</v>
      </c>
      <c r="F2067">
        <v>72479.023000000001</v>
      </c>
      <c r="G2067" t="s">
        <v>446</v>
      </c>
      <c r="H2067"/>
      <c r="I2067"/>
      <c r="J2067"/>
      <c r="K2067"/>
      <c r="L2067"/>
      <c r="M2067"/>
      <c r="N2067"/>
      <c r="O2067"/>
      <c r="P2067"/>
      <c r="Q2067"/>
      <c r="R2067" s="56">
        <v>404</v>
      </c>
      <c r="S2067"/>
      <c r="T2067" s="35">
        <v>40404</v>
      </c>
      <c r="U2067" s="57">
        <v>9.9990099990099994E-3</v>
      </c>
    </row>
    <row r="2068" spans="1:21" x14ac:dyDescent="0.2">
      <c r="A2068" s="14" t="s">
        <v>467</v>
      </c>
      <c r="B2068" s="14" t="s">
        <v>443</v>
      </c>
      <c r="C2068" s="35" t="s">
        <v>236</v>
      </c>
      <c r="D2068" s="35">
        <v>8</v>
      </c>
      <c r="E2068" s="35">
        <v>19</v>
      </c>
      <c r="F2068">
        <v>48512.464999999997</v>
      </c>
      <c r="G2068" s="64" t="s">
        <v>65</v>
      </c>
      <c r="H2068" s="65">
        <v>4.950004950005E-3</v>
      </c>
      <c r="I2068"/>
      <c r="J2068"/>
      <c r="K2068"/>
      <c r="L2068" s="65">
        <v>4.950004950005E-3</v>
      </c>
      <c r="M2068"/>
      <c r="N2068"/>
      <c r="O2068"/>
      <c r="P2068"/>
      <c r="Q2068"/>
      <c r="R2068" s="56">
        <v>404</v>
      </c>
      <c r="S2068"/>
      <c r="T2068" s="35">
        <v>40404</v>
      </c>
      <c r="U2068" s="57">
        <v>9.9995049995050007E-3</v>
      </c>
    </row>
    <row r="2069" spans="1:21" x14ac:dyDescent="0.2">
      <c r="A2069" s="14" t="s">
        <v>467</v>
      </c>
      <c r="B2069" s="14" t="s">
        <v>443</v>
      </c>
      <c r="C2069" s="35" t="s">
        <v>237</v>
      </c>
      <c r="D2069" s="35">
        <v>8</v>
      </c>
      <c r="E2069" s="35">
        <v>20</v>
      </c>
      <c r="F2069">
        <v>48769.413999999997</v>
      </c>
      <c r="G2069" s="64" t="s">
        <v>65</v>
      </c>
      <c r="H2069" s="65">
        <v>4.950004950005E-3</v>
      </c>
      <c r="I2069"/>
      <c r="J2069"/>
      <c r="K2069"/>
      <c r="L2069" s="65">
        <v>4.950004950005E-3</v>
      </c>
      <c r="M2069"/>
      <c r="N2069"/>
      <c r="O2069"/>
      <c r="P2069"/>
      <c r="Q2069"/>
      <c r="R2069" s="56">
        <v>404</v>
      </c>
      <c r="S2069"/>
      <c r="T2069" s="35">
        <v>40404</v>
      </c>
      <c r="U2069" s="57">
        <v>9.9995049995050007E-3</v>
      </c>
    </row>
    <row r="2070" spans="1:21" x14ac:dyDescent="0.2">
      <c r="A2070" s="14" t="s">
        <v>467</v>
      </c>
      <c r="B2070" s="14" t="s">
        <v>443</v>
      </c>
      <c r="C2070" s="35" t="s">
        <v>238</v>
      </c>
      <c r="D2070" s="35">
        <v>8</v>
      </c>
      <c r="E2070" s="35">
        <v>21</v>
      </c>
      <c r="F2070">
        <v>45479.983999999997</v>
      </c>
      <c r="G2070" s="66" t="s">
        <v>68</v>
      </c>
      <c r="H2070" s="67">
        <v>4.950004950005E-3</v>
      </c>
      <c r="I2070"/>
      <c r="J2070"/>
      <c r="K2070"/>
      <c r="L2070"/>
      <c r="M2070" s="67">
        <v>4.950004950005E-3</v>
      </c>
      <c r="N2070"/>
      <c r="O2070"/>
      <c r="P2070"/>
      <c r="Q2070"/>
      <c r="R2070" s="56">
        <v>404</v>
      </c>
      <c r="S2070"/>
      <c r="T2070" s="35">
        <v>40404</v>
      </c>
      <c r="U2070" s="57">
        <v>9.9995049995050007E-3</v>
      </c>
    </row>
    <row r="2071" spans="1:21" x14ac:dyDescent="0.2">
      <c r="A2071" s="14" t="s">
        <v>467</v>
      </c>
      <c r="B2071" s="14" t="s">
        <v>443</v>
      </c>
      <c r="C2071" s="35" t="s">
        <v>239</v>
      </c>
      <c r="D2071" s="35">
        <v>8</v>
      </c>
      <c r="E2071" s="35">
        <v>22</v>
      </c>
      <c r="F2071">
        <v>54405.328000000001</v>
      </c>
      <c r="G2071" s="66" t="s">
        <v>68</v>
      </c>
      <c r="H2071" s="67">
        <v>4.950004950005E-3</v>
      </c>
      <c r="I2071"/>
      <c r="J2071"/>
      <c r="K2071"/>
      <c r="L2071"/>
      <c r="M2071" s="67">
        <v>4.950004950005E-3</v>
      </c>
      <c r="N2071"/>
      <c r="O2071"/>
      <c r="P2071"/>
      <c r="Q2071"/>
      <c r="R2071" s="56">
        <v>404</v>
      </c>
      <c r="S2071"/>
      <c r="T2071" s="35">
        <v>40404</v>
      </c>
      <c r="U2071" s="57">
        <v>9.9995049995050007E-3</v>
      </c>
    </row>
    <row r="2072" spans="1:21" x14ac:dyDescent="0.2">
      <c r="A2072" s="14" t="s">
        <v>467</v>
      </c>
      <c r="B2072" s="14" t="s">
        <v>443</v>
      </c>
      <c r="C2072" s="35" t="s">
        <v>240</v>
      </c>
      <c r="D2072" s="35">
        <v>8</v>
      </c>
      <c r="E2072" s="35">
        <v>23</v>
      </c>
      <c r="F2072">
        <v>35216.565999999999</v>
      </c>
      <c r="G2072" t="s">
        <v>71</v>
      </c>
      <c r="H2072"/>
      <c r="I2072"/>
      <c r="J2072"/>
      <c r="K2072"/>
      <c r="L2072" s="65">
        <v>0.17325017325020001</v>
      </c>
      <c r="M2072" s="67">
        <v>0.17325017325020001</v>
      </c>
      <c r="N2072"/>
      <c r="O2072"/>
      <c r="P2072"/>
      <c r="Q2072" s="68">
        <v>4.950004950005E-3</v>
      </c>
      <c r="R2072" s="56">
        <v>402.4</v>
      </c>
      <c r="S2072"/>
      <c r="T2072" s="35">
        <v>40404</v>
      </c>
      <c r="U2072" s="57">
        <v>9.9945549945550001E-3</v>
      </c>
    </row>
    <row r="2073" spans="1:21" x14ac:dyDescent="0.2">
      <c r="A2073" s="14" t="s">
        <v>467</v>
      </c>
      <c r="B2073" s="14" t="s">
        <v>443</v>
      </c>
      <c r="C2073" s="35" t="s">
        <v>241</v>
      </c>
      <c r="D2073" s="35">
        <v>8</v>
      </c>
      <c r="E2073" s="35">
        <v>24</v>
      </c>
      <c r="F2073">
        <v>43271.675999999999</v>
      </c>
      <c r="G2073" t="s">
        <v>71</v>
      </c>
      <c r="H2073"/>
      <c r="I2073"/>
      <c r="J2073"/>
      <c r="K2073"/>
      <c r="L2073" s="65">
        <v>0.17325017325020001</v>
      </c>
      <c r="M2073" s="67">
        <v>0.17325017325020001</v>
      </c>
      <c r="N2073"/>
      <c r="O2073"/>
      <c r="P2073"/>
      <c r="Q2073" s="68">
        <v>4.950004950005E-3</v>
      </c>
      <c r="R2073" s="56">
        <v>402.4</v>
      </c>
      <c r="S2073"/>
      <c r="T2073" s="35">
        <v>40404</v>
      </c>
      <c r="U2073" s="57">
        <v>9.9945549945550001E-3</v>
      </c>
    </row>
    <row r="2074" spans="1:21" x14ac:dyDescent="0.2">
      <c r="A2074" s="14" t="s">
        <v>467</v>
      </c>
      <c r="B2074" s="14" t="s">
        <v>443</v>
      </c>
      <c r="C2074" s="35" t="s">
        <v>242</v>
      </c>
      <c r="D2074" s="35">
        <v>9</v>
      </c>
      <c r="E2074" s="35">
        <v>1</v>
      </c>
      <c r="F2074">
        <v>12045.093000000001</v>
      </c>
      <c r="G2074" t="s">
        <v>55</v>
      </c>
      <c r="H2074"/>
      <c r="I2074"/>
      <c r="J2074"/>
      <c r="K2074"/>
      <c r="L2074" s="65">
        <v>19.998019998019998</v>
      </c>
      <c r="M2074" s="67">
        <v>19.998019998019998</v>
      </c>
      <c r="N2074"/>
      <c r="O2074"/>
      <c r="P2074"/>
      <c r="Q2074"/>
      <c r="R2074" s="56">
        <v>242.4</v>
      </c>
      <c r="S2074"/>
      <c r="T2074" s="35">
        <v>40404</v>
      </c>
      <c r="U2074" s="57">
        <v>9.9990099990099994E-3</v>
      </c>
    </row>
    <row r="2075" spans="1:21" x14ac:dyDescent="0.2">
      <c r="A2075" s="14" t="s">
        <v>467</v>
      </c>
      <c r="B2075" s="14" t="s">
        <v>443</v>
      </c>
      <c r="C2075" s="35" t="s">
        <v>243</v>
      </c>
      <c r="D2075" s="35">
        <v>9</v>
      </c>
      <c r="E2075" s="35">
        <v>2</v>
      </c>
      <c r="F2075">
        <v>19489.344000000001</v>
      </c>
      <c r="G2075" t="s">
        <v>55</v>
      </c>
      <c r="H2075"/>
      <c r="I2075"/>
      <c r="J2075"/>
      <c r="K2075"/>
      <c r="L2075" s="65">
        <v>19.998019998019998</v>
      </c>
      <c r="M2075" s="67">
        <v>19.998019998019998</v>
      </c>
      <c r="N2075"/>
      <c r="O2075"/>
      <c r="P2075"/>
      <c r="Q2075"/>
      <c r="R2075" s="56">
        <v>242.4</v>
      </c>
      <c r="S2075"/>
      <c r="T2075" s="35">
        <v>40404</v>
      </c>
      <c r="U2075" s="57">
        <v>9.9990099990099994E-3</v>
      </c>
    </row>
    <row r="2076" spans="1:21" x14ac:dyDescent="0.2">
      <c r="A2076" s="14" t="s">
        <v>467</v>
      </c>
      <c r="B2076" s="14" t="s">
        <v>443</v>
      </c>
      <c r="C2076" s="35" t="s">
        <v>244</v>
      </c>
      <c r="D2076" s="35">
        <v>9</v>
      </c>
      <c r="E2076" s="35">
        <v>3</v>
      </c>
      <c r="F2076">
        <v>719.94200000000001</v>
      </c>
      <c r="G2076" t="s">
        <v>55</v>
      </c>
      <c r="H2076"/>
      <c r="I2076"/>
      <c r="J2076"/>
      <c r="K2076"/>
      <c r="L2076" s="65">
        <v>19.998019998019998</v>
      </c>
      <c r="M2076"/>
      <c r="N2076" s="69">
        <v>19.998019998019998</v>
      </c>
      <c r="O2076"/>
      <c r="P2076"/>
      <c r="Q2076"/>
      <c r="R2076" s="56">
        <v>242.4</v>
      </c>
      <c r="S2076"/>
      <c r="T2076" s="35">
        <v>40404</v>
      </c>
      <c r="U2076" s="57">
        <v>9.9990099990099994E-3</v>
      </c>
    </row>
    <row r="2077" spans="1:21" x14ac:dyDescent="0.2">
      <c r="A2077" s="14" t="s">
        <v>467</v>
      </c>
      <c r="B2077" s="14" t="s">
        <v>443</v>
      </c>
      <c r="C2077" s="35" t="s">
        <v>245</v>
      </c>
      <c r="D2077" s="35">
        <v>9</v>
      </c>
      <c r="E2077" s="35">
        <v>4</v>
      </c>
      <c r="F2077">
        <v>2712.509</v>
      </c>
      <c r="G2077" t="s">
        <v>55</v>
      </c>
      <c r="H2077"/>
      <c r="I2077"/>
      <c r="J2077"/>
      <c r="K2077"/>
      <c r="L2077" s="65">
        <v>19.998019998019998</v>
      </c>
      <c r="M2077"/>
      <c r="N2077" s="69">
        <v>19.998019998019998</v>
      </c>
      <c r="O2077"/>
      <c r="P2077"/>
      <c r="Q2077"/>
      <c r="R2077" s="56">
        <v>242.4</v>
      </c>
      <c r="S2077"/>
      <c r="T2077" s="35">
        <v>40404</v>
      </c>
      <c r="U2077" s="57">
        <v>9.9990099990099994E-3</v>
      </c>
    </row>
    <row r="2078" spans="1:21" x14ac:dyDescent="0.2">
      <c r="A2078" s="14" t="s">
        <v>467</v>
      </c>
      <c r="B2078" s="14" t="s">
        <v>443</v>
      </c>
      <c r="C2078" s="35" t="s">
        <v>246</v>
      </c>
      <c r="D2078" s="35">
        <v>9</v>
      </c>
      <c r="E2078" s="35">
        <v>5</v>
      </c>
      <c r="F2078">
        <v>35003.25</v>
      </c>
      <c r="G2078" s="70" t="s">
        <v>247</v>
      </c>
      <c r="H2078" s="69">
        <v>19.998019998019998</v>
      </c>
      <c r="I2078"/>
      <c r="J2078"/>
      <c r="K2078"/>
      <c r="L2078"/>
      <c r="M2078"/>
      <c r="N2078" s="69">
        <v>19.998019998019998</v>
      </c>
      <c r="O2078"/>
      <c r="P2078"/>
      <c r="Q2078"/>
      <c r="R2078" s="56">
        <v>323.2</v>
      </c>
      <c r="S2078"/>
      <c r="T2078" s="35">
        <v>40404</v>
      </c>
      <c r="U2078" s="57">
        <v>9.9990099990099994E-3</v>
      </c>
    </row>
    <row r="2079" spans="1:21" x14ac:dyDescent="0.2">
      <c r="A2079" s="14" t="s">
        <v>467</v>
      </c>
      <c r="B2079" s="14" t="s">
        <v>443</v>
      </c>
      <c r="C2079" s="35" t="s">
        <v>248</v>
      </c>
      <c r="D2079" s="35">
        <v>9</v>
      </c>
      <c r="E2079" s="35">
        <v>6</v>
      </c>
      <c r="F2079">
        <v>53818.707000000002</v>
      </c>
      <c r="G2079" s="70" t="s">
        <v>247</v>
      </c>
      <c r="H2079" s="69">
        <v>19.998019998019998</v>
      </c>
      <c r="I2079"/>
      <c r="J2079"/>
      <c r="K2079"/>
      <c r="L2079"/>
      <c r="M2079"/>
      <c r="N2079" s="69">
        <v>19.998019998019998</v>
      </c>
      <c r="O2079"/>
      <c r="P2079"/>
      <c r="Q2079"/>
      <c r="R2079" s="56">
        <v>323.2</v>
      </c>
      <c r="S2079"/>
      <c r="T2079" s="35">
        <v>40404</v>
      </c>
      <c r="U2079" s="57">
        <v>9.9990099990099994E-3</v>
      </c>
    </row>
    <row r="2080" spans="1:21" x14ac:dyDescent="0.2">
      <c r="A2080" s="14" t="s">
        <v>467</v>
      </c>
      <c r="B2080" s="14" t="s">
        <v>443</v>
      </c>
      <c r="C2080" s="35" t="s">
        <v>249</v>
      </c>
      <c r="D2080" s="35">
        <v>9</v>
      </c>
      <c r="E2080" s="35">
        <v>7</v>
      </c>
      <c r="F2080">
        <v>10050.102000000001</v>
      </c>
      <c r="G2080" t="s">
        <v>55</v>
      </c>
      <c r="H2080"/>
      <c r="I2080"/>
      <c r="J2080"/>
      <c r="K2080"/>
      <c r="L2080"/>
      <c r="M2080" s="67">
        <v>19.998019998019998</v>
      </c>
      <c r="N2080" s="69">
        <v>19.998019998019998</v>
      </c>
      <c r="O2080"/>
      <c r="P2080"/>
      <c r="Q2080"/>
      <c r="R2080" s="56">
        <v>242.4</v>
      </c>
      <c r="S2080"/>
      <c r="T2080" s="35">
        <v>40404</v>
      </c>
      <c r="U2080" s="57">
        <v>9.9990099990099994E-3</v>
      </c>
    </row>
    <row r="2081" spans="1:21" x14ac:dyDescent="0.2">
      <c r="A2081" s="14" t="s">
        <v>467</v>
      </c>
      <c r="B2081" s="14" t="s">
        <v>443</v>
      </c>
      <c r="C2081" s="35" t="s">
        <v>250</v>
      </c>
      <c r="D2081" s="35">
        <v>9</v>
      </c>
      <c r="E2081" s="35">
        <v>8</v>
      </c>
      <c r="F2081">
        <v>10845.189</v>
      </c>
      <c r="G2081" t="s">
        <v>55</v>
      </c>
      <c r="H2081"/>
      <c r="I2081"/>
      <c r="J2081"/>
      <c r="K2081"/>
      <c r="L2081"/>
      <c r="M2081" s="67">
        <v>19.998019998019998</v>
      </c>
      <c r="N2081" s="69">
        <v>19.998019998019998</v>
      </c>
      <c r="O2081"/>
      <c r="P2081"/>
      <c r="Q2081"/>
      <c r="R2081" s="56">
        <v>242.4</v>
      </c>
      <c r="S2081"/>
      <c r="T2081" s="35">
        <v>40404</v>
      </c>
      <c r="U2081" s="57">
        <v>9.9990099990099994E-3</v>
      </c>
    </row>
    <row r="2082" spans="1:21" x14ac:dyDescent="0.2">
      <c r="A2082" s="14" t="s">
        <v>467</v>
      </c>
      <c r="B2082" s="14" t="s">
        <v>443</v>
      </c>
      <c r="C2082" s="35" t="s">
        <v>251</v>
      </c>
      <c r="D2082" s="35">
        <v>9</v>
      </c>
      <c r="E2082" s="35">
        <v>9</v>
      </c>
      <c r="F2082">
        <v>12168.72</v>
      </c>
      <c r="G2082" s="71" t="s">
        <v>252</v>
      </c>
      <c r="H2082" s="72">
        <v>19.998019998019998</v>
      </c>
      <c r="I2082"/>
      <c r="J2082"/>
      <c r="K2082"/>
      <c r="L2082"/>
      <c r="M2082"/>
      <c r="N2082"/>
      <c r="O2082" s="72">
        <v>19.998019998019998</v>
      </c>
      <c r="P2082"/>
      <c r="Q2082"/>
      <c r="R2082" s="56">
        <v>323.2</v>
      </c>
      <c r="S2082"/>
      <c r="T2082" s="35">
        <v>40404</v>
      </c>
      <c r="U2082" s="57">
        <v>9.9990099990099994E-3</v>
      </c>
    </row>
    <row r="2083" spans="1:21" x14ac:dyDescent="0.2">
      <c r="A2083" s="14" t="s">
        <v>467</v>
      </c>
      <c r="B2083" s="14" t="s">
        <v>443</v>
      </c>
      <c r="C2083" s="35" t="s">
        <v>253</v>
      </c>
      <c r="D2083" s="35">
        <v>9</v>
      </c>
      <c r="E2083" s="35">
        <v>10</v>
      </c>
      <c r="F2083">
        <v>10925.183000000001</v>
      </c>
      <c r="G2083" s="71" t="s">
        <v>252</v>
      </c>
      <c r="H2083" s="72">
        <v>19.998019998019998</v>
      </c>
      <c r="I2083"/>
      <c r="J2083"/>
      <c r="K2083"/>
      <c r="L2083"/>
      <c r="M2083"/>
      <c r="N2083"/>
      <c r="O2083" s="72">
        <v>19.998019998019998</v>
      </c>
      <c r="P2083"/>
      <c r="Q2083"/>
      <c r="R2083" s="56">
        <v>323.2</v>
      </c>
      <c r="S2083"/>
      <c r="T2083" s="35">
        <v>40404</v>
      </c>
      <c r="U2083" s="57">
        <v>9.9990099990099994E-3</v>
      </c>
    </row>
    <row r="2084" spans="1:21" x14ac:dyDescent="0.2">
      <c r="A2084" s="14" t="s">
        <v>467</v>
      </c>
      <c r="B2084" s="14" t="s">
        <v>443</v>
      </c>
      <c r="C2084" s="35" t="s">
        <v>254</v>
      </c>
      <c r="D2084" s="35">
        <v>9</v>
      </c>
      <c r="E2084" s="35">
        <v>11</v>
      </c>
      <c r="F2084">
        <v>1430.1880000000001</v>
      </c>
      <c r="G2084" t="s">
        <v>55</v>
      </c>
      <c r="H2084"/>
      <c r="I2084"/>
      <c r="J2084"/>
      <c r="K2084" s="61">
        <v>1.999801999802</v>
      </c>
      <c r="L2084"/>
      <c r="M2084"/>
      <c r="N2084"/>
      <c r="O2084" s="72">
        <v>19.998019998019998</v>
      </c>
      <c r="P2084"/>
      <c r="Q2084"/>
      <c r="R2084" s="56">
        <v>282.8</v>
      </c>
      <c r="S2084"/>
      <c r="T2084" s="35">
        <v>40404</v>
      </c>
      <c r="U2084" s="57">
        <v>9.9990099990099994E-3</v>
      </c>
    </row>
    <row r="2085" spans="1:21" x14ac:dyDescent="0.2">
      <c r="A2085" s="14" t="s">
        <v>467</v>
      </c>
      <c r="B2085" s="14" t="s">
        <v>443</v>
      </c>
      <c r="C2085" s="35" t="s">
        <v>255</v>
      </c>
      <c r="D2085" s="35">
        <v>9</v>
      </c>
      <c r="E2085" s="35">
        <v>12</v>
      </c>
      <c r="F2085">
        <v>952.65099999999995</v>
      </c>
      <c r="G2085" t="s">
        <v>55</v>
      </c>
      <c r="H2085"/>
      <c r="I2085"/>
      <c r="J2085"/>
      <c r="K2085" s="61">
        <v>1.999801999802</v>
      </c>
      <c r="L2085"/>
      <c r="M2085"/>
      <c r="N2085"/>
      <c r="O2085" s="72">
        <v>19.998019998019998</v>
      </c>
      <c r="P2085"/>
      <c r="Q2085"/>
      <c r="R2085" s="56">
        <v>282.8</v>
      </c>
      <c r="S2085"/>
      <c r="T2085" s="35">
        <v>40404</v>
      </c>
      <c r="U2085" s="57">
        <v>9.9990099990099994E-3</v>
      </c>
    </row>
    <row r="2086" spans="1:21" x14ac:dyDescent="0.2">
      <c r="A2086" s="14" t="s">
        <v>467</v>
      </c>
      <c r="B2086" s="14" t="s">
        <v>443</v>
      </c>
      <c r="C2086" s="35" t="s">
        <v>256</v>
      </c>
      <c r="D2086" s="35">
        <v>9</v>
      </c>
      <c r="E2086" s="35">
        <v>13</v>
      </c>
      <c r="F2086">
        <v>1085.973</v>
      </c>
      <c r="G2086" t="s">
        <v>55</v>
      </c>
      <c r="H2086"/>
      <c r="I2086" s="55">
        <v>1000.005</v>
      </c>
      <c r="J2086"/>
      <c r="K2086"/>
      <c r="L2086"/>
      <c r="M2086"/>
      <c r="N2086"/>
      <c r="O2086" s="72">
        <v>19.9512</v>
      </c>
      <c r="P2086"/>
      <c r="Q2086"/>
      <c r="R2086"/>
      <c r="S2086"/>
      <c r="T2086" s="35">
        <v>40899.795501020002</v>
      </c>
      <c r="U2086" s="57">
        <v>2.1995219999999999E-2</v>
      </c>
    </row>
    <row r="2087" spans="1:21" x14ac:dyDescent="0.2">
      <c r="A2087" s="14" t="s">
        <v>467</v>
      </c>
      <c r="B2087" s="14" t="s">
        <v>443</v>
      </c>
      <c r="C2087" s="35" t="s">
        <v>257</v>
      </c>
      <c r="D2087" s="35">
        <v>9</v>
      </c>
      <c r="E2087" s="35">
        <v>14</v>
      </c>
      <c r="F2087">
        <v>923.56200000000001</v>
      </c>
      <c r="G2087" t="s">
        <v>55</v>
      </c>
      <c r="H2087"/>
      <c r="I2087" s="55">
        <v>1000.005</v>
      </c>
      <c r="J2087"/>
      <c r="K2087"/>
      <c r="L2087"/>
      <c r="M2087"/>
      <c r="N2087"/>
      <c r="O2087" s="72">
        <v>19.9512</v>
      </c>
      <c r="P2087"/>
      <c r="Q2087"/>
      <c r="R2087"/>
      <c r="S2087"/>
      <c r="T2087" s="35">
        <v>40899.795501020002</v>
      </c>
      <c r="U2087" s="57">
        <v>2.1995219999999999E-2</v>
      </c>
    </row>
    <row r="2088" spans="1:21" x14ac:dyDescent="0.2">
      <c r="A2088" s="14" t="s">
        <v>467</v>
      </c>
      <c r="B2088" s="14" t="s">
        <v>443</v>
      </c>
      <c r="C2088" s="35" t="s">
        <v>258</v>
      </c>
      <c r="D2088" s="35">
        <v>9</v>
      </c>
      <c r="E2088" s="35">
        <v>15</v>
      </c>
      <c r="F2088">
        <v>106.658</v>
      </c>
      <c r="G2088" s="62" t="s">
        <v>60</v>
      </c>
      <c r="H2088" s="63">
        <v>19.998019998019998</v>
      </c>
      <c r="I2088"/>
      <c r="J2088"/>
      <c r="K2088"/>
      <c r="L2088"/>
      <c r="M2088"/>
      <c r="N2088"/>
      <c r="O2088"/>
      <c r="P2088" s="63">
        <v>19.998019998019998</v>
      </c>
      <c r="Q2088"/>
      <c r="R2088" s="56">
        <v>323.2</v>
      </c>
      <c r="S2088"/>
      <c r="T2088" s="35">
        <v>40404</v>
      </c>
      <c r="U2088" s="57">
        <v>9.9990099990099994E-3</v>
      </c>
    </row>
    <row r="2089" spans="1:21" x14ac:dyDescent="0.2">
      <c r="A2089" s="14" t="s">
        <v>467</v>
      </c>
      <c r="B2089" s="14" t="s">
        <v>443</v>
      </c>
      <c r="C2089" s="35" t="s">
        <v>259</v>
      </c>
      <c r="D2089" s="35">
        <v>9</v>
      </c>
      <c r="E2089" s="35">
        <v>16</v>
      </c>
      <c r="F2089">
        <v>135.74700000000001</v>
      </c>
      <c r="G2089" s="62" t="s">
        <v>60</v>
      </c>
      <c r="H2089" s="63">
        <v>19.998019998019998</v>
      </c>
      <c r="I2089"/>
      <c r="J2089"/>
      <c r="K2089"/>
      <c r="L2089"/>
      <c r="M2089"/>
      <c r="N2089"/>
      <c r="O2089"/>
      <c r="P2089" s="63">
        <v>19.998019998019998</v>
      </c>
      <c r="Q2089"/>
      <c r="R2089" s="56">
        <v>323.2</v>
      </c>
      <c r="S2089"/>
      <c r="T2089" s="35">
        <v>40404</v>
      </c>
      <c r="U2089" s="57">
        <v>9.9990099990099994E-3</v>
      </c>
    </row>
    <row r="2090" spans="1:21" x14ac:dyDescent="0.2">
      <c r="A2090" s="14" t="s">
        <v>467</v>
      </c>
      <c r="B2090" s="14" t="s">
        <v>443</v>
      </c>
      <c r="C2090" s="35" t="s">
        <v>260</v>
      </c>
      <c r="D2090" s="35">
        <v>9</v>
      </c>
      <c r="E2090" s="35">
        <v>17</v>
      </c>
      <c r="F2090">
        <v>145.44300000000001</v>
      </c>
      <c r="G2090" t="s">
        <v>55</v>
      </c>
      <c r="H2090"/>
      <c r="I2090"/>
      <c r="J2090"/>
      <c r="K2090"/>
      <c r="L2090"/>
      <c r="M2090"/>
      <c r="N2090" s="69">
        <v>19.998019998019998</v>
      </c>
      <c r="O2090"/>
      <c r="P2090" s="63">
        <v>19.998019998019998</v>
      </c>
      <c r="Q2090"/>
      <c r="R2090" s="56">
        <v>242.4</v>
      </c>
      <c r="S2090"/>
      <c r="T2090" s="35">
        <v>40404</v>
      </c>
      <c r="U2090" s="57">
        <v>9.9990099990099994E-3</v>
      </c>
    </row>
    <row r="2091" spans="1:21" x14ac:dyDescent="0.2">
      <c r="A2091" s="14" t="s">
        <v>467</v>
      </c>
      <c r="B2091" s="14" t="s">
        <v>443</v>
      </c>
      <c r="C2091" s="35" t="s">
        <v>261</v>
      </c>
      <c r="D2091" s="35">
        <v>9</v>
      </c>
      <c r="E2091" s="35">
        <v>18</v>
      </c>
      <c r="F2091">
        <v>121.202</v>
      </c>
      <c r="G2091" t="s">
        <v>55</v>
      </c>
      <c r="H2091"/>
      <c r="I2091"/>
      <c r="J2091"/>
      <c r="K2091"/>
      <c r="L2091"/>
      <c r="M2091"/>
      <c r="N2091" s="69">
        <v>19.998019998019998</v>
      </c>
      <c r="O2091"/>
      <c r="P2091" s="63">
        <v>19.998019998019998</v>
      </c>
      <c r="Q2091"/>
      <c r="R2091" s="56">
        <v>242.4</v>
      </c>
      <c r="S2091"/>
      <c r="T2091" s="35">
        <v>40404</v>
      </c>
      <c r="U2091" s="57">
        <v>9.9990099990099994E-3</v>
      </c>
    </row>
    <row r="2092" spans="1:21" x14ac:dyDescent="0.2">
      <c r="A2092" s="14" t="s">
        <v>467</v>
      </c>
      <c r="B2092" s="14" t="s">
        <v>443</v>
      </c>
      <c r="C2092" s="35" t="s">
        <v>262</v>
      </c>
      <c r="D2092" s="35">
        <v>9</v>
      </c>
      <c r="E2092" s="35">
        <v>19</v>
      </c>
      <c r="F2092">
        <v>206.04400000000001</v>
      </c>
      <c r="G2092" t="s">
        <v>55</v>
      </c>
      <c r="H2092"/>
      <c r="I2092"/>
      <c r="J2092"/>
      <c r="K2092"/>
      <c r="L2092"/>
      <c r="M2092"/>
      <c r="N2092"/>
      <c r="O2092"/>
      <c r="P2092" s="63">
        <v>19.998019998019998</v>
      </c>
      <c r="Q2092" s="68">
        <v>19.998019998019998</v>
      </c>
      <c r="R2092" s="56">
        <v>242.4</v>
      </c>
      <c r="S2092"/>
      <c r="T2092" s="35">
        <v>40404</v>
      </c>
      <c r="U2092" s="57">
        <v>9.9990099990099994E-3</v>
      </c>
    </row>
    <row r="2093" spans="1:21" x14ac:dyDescent="0.2">
      <c r="A2093" s="14" t="s">
        <v>467</v>
      </c>
      <c r="B2093" s="14" t="s">
        <v>443</v>
      </c>
      <c r="C2093" s="35" t="s">
        <v>263</v>
      </c>
      <c r="D2093" s="35">
        <v>9</v>
      </c>
      <c r="E2093" s="35">
        <v>20</v>
      </c>
      <c r="F2093">
        <v>191.5</v>
      </c>
      <c r="G2093" t="s">
        <v>55</v>
      </c>
      <c r="H2093"/>
      <c r="I2093"/>
      <c r="J2093"/>
      <c r="K2093"/>
      <c r="L2093"/>
      <c r="M2093"/>
      <c r="N2093"/>
      <c r="O2093"/>
      <c r="P2093" s="63">
        <v>19.998019998019998</v>
      </c>
      <c r="Q2093" s="68">
        <v>19.998019998019998</v>
      </c>
      <c r="R2093" s="56">
        <v>242.4</v>
      </c>
      <c r="S2093"/>
      <c r="T2093" s="35">
        <v>40404</v>
      </c>
      <c r="U2093" s="57">
        <v>9.9990099990099994E-3</v>
      </c>
    </row>
    <row r="2094" spans="1:21" x14ac:dyDescent="0.2">
      <c r="A2094" s="14" t="s">
        <v>467</v>
      </c>
      <c r="B2094" s="14" t="s">
        <v>443</v>
      </c>
      <c r="C2094" s="35" t="s">
        <v>264</v>
      </c>
      <c r="D2094" s="35">
        <v>9</v>
      </c>
      <c r="E2094" s="35">
        <v>21</v>
      </c>
      <c r="F2094">
        <v>16738.048999999999</v>
      </c>
      <c r="G2094" s="73" t="s">
        <v>265</v>
      </c>
      <c r="H2094" s="68">
        <v>19.998019998019998</v>
      </c>
      <c r="I2094"/>
      <c r="J2094"/>
      <c r="K2094"/>
      <c r="L2094"/>
      <c r="M2094"/>
      <c r="N2094"/>
      <c r="O2094"/>
      <c r="P2094"/>
      <c r="Q2094" s="68">
        <v>19.998019998019998</v>
      </c>
      <c r="R2094" s="56">
        <v>323.2</v>
      </c>
      <c r="S2094"/>
      <c r="T2094" s="35">
        <v>40404</v>
      </c>
      <c r="U2094" s="57">
        <v>9.9990099990099994E-3</v>
      </c>
    </row>
    <row r="2095" spans="1:21" x14ac:dyDescent="0.2">
      <c r="A2095" s="14" t="s">
        <v>467</v>
      </c>
      <c r="B2095" s="14" t="s">
        <v>443</v>
      </c>
      <c r="C2095" s="35" t="s">
        <v>266</v>
      </c>
      <c r="D2095" s="35">
        <v>9</v>
      </c>
      <c r="E2095" s="35">
        <v>22</v>
      </c>
      <c r="F2095">
        <v>19911.127</v>
      </c>
      <c r="G2095" s="73" t="s">
        <v>265</v>
      </c>
      <c r="H2095" s="68">
        <v>19.998019998019998</v>
      </c>
      <c r="I2095"/>
      <c r="J2095"/>
      <c r="K2095"/>
      <c r="L2095"/>
      <c r="M2095"/>
      <c r="N2095"/>
      <c r="O2095"/>
      <c r="P2095"/>
      <c r="Q2095" s="68">
        <v>19.998019998019998</v>
      </c>
      <c r="R2095" s="56">
        <v>323.2</v>
      </c>
      <c r="S2095"/>
      <c r="T2095" s="35">
        <v>40404</v>
      </c>
      <c r="U2095" s="57">
        <v>9.9990099990099994E-3</v>
      </c>
    </row>
    <row r="2096" spans="1:21" x14ac:dyDescent="0.2">
      <c r="A2096" s="14" t="s">
        <v>467</v>
      </c>
      <c r="B2096" s="14" t="s">
        <v>443</v>
      </c>
      <c r="C2096" s="35" t="s">
        <v>267</v>
      </c>
      <c r="D2096" s="35">
        <v>9</v>
      </c>
      <c r="E2096" s="35">
        <v>23</v>
      </c>
      <c r="F2096">
        <v>2019.232</v>
      </c>
      <c r="G2096" t="s">
        <v>55</v>
      </c>
      <c r="H2096"/>
      <c r="I2096"/>
      <c r="J2096"/>
      <c r="K2096"/>
      <c r="L2096"/>
      <c r="M2096"/>
      <c r="N2096" s="69">
        <v>19.998019998019998</v>
      </c>
      <c r="O2096"/>
      <c r="P2096"/>
      <c r="Q2096" s="68">
        <v>19.998019998019998</v>
      </c>
      <c r="R2096" s="56">
        <v>242.4</v>
      </c>
      <c r="S2096"/>
      <c r="T2096" s="35">
        <v>40404</v>
      </c>
      <c r="U2096" s="57">
        <v>9.9990099990099994E-3</v>
      </c>
    </row>
    <row r="2097" spans="1:21" x14ac:dyDescent="0.2">
      <c r="A2097" s="14" t="s">
        <v>467</v>
      </c>
      <c r="B2097" s="14" t="s">
        <v>443</v>
      </c>
      <c r="C2097" s="35" t="s">
        <v>268</v>
      </c>
      <c r="D2097" s="35">
        <v>9</v>
      </c>
      <c r="E2097" s="35">
        <v>24</v>
      </c>
      <c r="F2097">
        <v>3917.261</v>
      </c>
      <c r="G2097" t="s">
        <v>55</v>
      </c>
      <c r="H2097"/>
      <c r="I2097"/>
      <c r="J2097"/>
      <c r="K2097"/>
      <c r="L2097"/>
      <c r="M2097"/>
      <c r="N2097" s="69">
        <v>19.998019998019998</v>
      </c>
      <c r="O2097"/>
      <c r="P2097"/>
      <c r="Q2097" s="68">
        <v>19.998019998019998</v>
      </c>
      <c r="R2097" s="56">
        <v>242.4</v>
      </c>
      <c r="S2097"/>
      <c r="T2097" s="35">
        <v>40404</v>
      </c>
      <c r="U2097" s="57">
        <v>9.9990099990099994E-3</v>
      </c>
    </row>
    <row r="2098" spans="1:21" x14ac:dyDescent="0.2">
      <c r="A2098" s="14" t="s">
        <v>467</v>
      </c>
      <c r="B2098" s="14" t="s">
        <v>443</v>
      </c>
      <c r="C2098" s="35" t="s">
        <v>269</v>
      </c>
      <c r="D2098" s="35">
        <v>10</v>
      </c>
      <c r="E2098" s="35">
        <v>1</v>
      </c>
      <c r="F2098">
        <v>49307.555</v>
      </c>
      <c r="G2098" t="s">
        <v>55</v>
      </c>
      <c r="H2098"/>
      <c r="I2098"/>
      <c r="J2098"/>
      <c r="K2098"/>
      <c r="L2098" s="65">
        <v>6.1380061380060003</v>
      </c>
      <c r="M2098" s="67">
        <v>6.1380061380060003</v>
      </c>
      <c r="N2098"/>
      <c r="O2098"/>
      <c r="P2098"/>
      <c r="Q2098"/>
      <c r="R2098" s="56">
        <v>354.4</v>
      </c>
      <c r="S2098"/>
      <c r="T2098" s="35">
        <v>40404</v>
      </c>
      <c r="U2098" s="57">
        <v>9.9990099990099994E-3</v>
      </c>
    </row>
    <row r="2099" spans="1:21" x14ac:dyDescent="0.2">
      <c r="A2099" s="14" t="s">
        <v>467</v>
      </c>
      <c r="B2099" s="14" t="s">
        <v>443</v>
      </c>
      <c r="C2099" s="35" t="s">
        <v>270</v>
      </c>
      <c r="D2099" s="35">
        <v>10</v>
      </c>
      <c r="E2099" s="35">
        <v>2</v>
      </c>
      <c r="F2099">
        <v>44680.046999999999</v>
      </c>
      <c r="G2099" t="s">
        <v>55</v>
      </c>
      <c r="H2099"/>
      <c r="I2099"/>
      <c r="J2099"/>
      <c r="K2099"/>
      <c r="L2099" s="65">
        <v>6.1380061380060003</v>
      </c>
      <c r="M2099" s="67">
        <v>6.1380061380060003</v>
      </c>
      <c r="N2099"/>
      <c r="O2099"/>
      <c r="P2099"/>
      <c r="Q2099"/>
      <c r="R2099" s="56">
        <v>354.4</v>
      </c>
      <c r="S2099"/>
      <c r="T2099" s="35">
        <v>40404</v>
      </c>
      <c r="U2099" s="57">
        <v>9.9990099990099994E-3</v>
      </c>
    </row>
    <row r="2100" spans="1:21" x14ac:dyDescent="0.2">
      <c r="A2100" s="14" t="s">
        <v>467</v>
      </c>
      <c r="B2100" s="14" t="s">
        <v>443</v>
      </c>
      <c r="C2100" s="35" t="s">
        <v>271</v>
      </c>
      <c r="D2100" s="35">
        <v>10</v>
      </c>
      <c r="E2100" s="35">
        <v>3</v>
      </c>
      <c r="F2100">
        <v>55993.078000000001</v>
      </c>
      <c r="G2100" t="s">
        <v>55</v>
      </c>
      <c r="H2100"/>
      <c r="I2100"/>
      <c r="J2100"/>
      <c r="K2100"/>
      <c r="L2100" s="65">
        <v>6.1380061380060003</v>
      </c>
      <c r="M2100"/>
      <c r="N2100" s="69">
        <v>6.1380061380060003</v>
      </c>
      <c r="O2100"/>
      <c r="P2100"/>
      <c r="Q2100"/>
      <c r="R2100" s="56">
        <v>354.4</v>
      </c>
      <c r="S2100"/>
      <c r="T2100" s="35">
        <v>40404</v>
      </c>
      <c r="U2100" s="57">
        <v>9.9990099990099994E-3</v>
      </c>
    </row>
    <row r="2101" spans="1:21" x14ac:dyDescent="0.2">
      <c r="A2101" s="14" t="s">
        <v>467</v>
      </c>
      <c r="B2101" s="14" t="s">
        <v>443</v>
      </c>
      <c r="C2101" s="35" t="s">
        <v>272</v>
      </c>
      <c r="D2101" s="35">
        <v>10</v>
      </c>
      <c r="E2101" s="35">
        <v>4</v>
      </c>
      <c r="F2101">
        <v>29527.324000000001</v>
      </c>
      <c r="G2101" t="s">
        <v>55</v>
      </c>
      <c r="H2101"/>
      <c r="I2101"/>
      <c r="J2101"/>
      <c r="K2101"/>
      <c r="L2101" s="65">
        <v>6.1380061380060003</v>
      </c>
      <c r="M2101"/>
      <c r="N2101" s="69">
        <v>6.1380061380060003</v>
      </c>
      <c r="O2101"/>
      <c r="P2101"/>
      <c r="Q2101"/>
      <c r="R2101" s="56">
        <v>354.4</v>
      </c>
      <c r="S2101"/>
      <c r="T2101" s="35">
        <v>40404</v>
      </c>
      <c r="U2101" s="57">
        <v>9.9990099990099994E-3</v>
      </c>
    </row>
    <row r="2102" spans="1:21" x14ac:dyDescent="0.2">
      <c r="A2102" s="14" t="s">
        <v>467</v>
      </c>
      <c r="B2102" s="14" t="s">
        <v>443</v>
      </c>
      <c r="C2102" s="35" t="s">
        <v>273</v>
      </c>
      <c r="D2102" s="35">
        <v>10</v>
      </c>
      <c r="E2102" s="35">
        <v>5</v>
      </c>
      <c r="F2102">
        <v>36896.43</v>
      </c>
      <c r="G2102" s="70" t="s">
        <v>247</v>
      </c>
      <c r="H2102" s="69">
        <v>6.1380061380060003</v>
      </c>
      <c r="I2102"/>
      <c r="J2102"/>
      <c r="K2102"/>
      <c r="L2102"/>
      <c r="M2102"/>
      <c r="N2102" s="69">
        <v>6.1380061380060003</v>
      </c>
      <c r="O2102"/>
      <c r="P2102"/>
      <c r="Q2102"/>
      <c r="R2102" s="56">
        <v>379.2</v>
      </c>
      <c r="S2102"/>
      <c r="T2102" s="35">
        <v>40404</v>
      </c>
      <c r="U2102" s="57">
        <v>9.9990099990099994E-3</v>
      </c>
    </row>
    <row r="2103" spans="1:21" x14ac:dyDescent="0.2">
      <c r="A2103" s="14" t="s">
        <v>467</v>
      </c>
      <c r="B2103" s="14" t="s">
        <v>443</v>
      </c>
      <c r="C2103" s="35" t="s">
        <v>274</v>
      </c>
      <c r="D2103" s="35">
        <v>10</v>
      </c>
      <c r="E2103" s="35">
        <v>6</v>
      </c>
      <c r="F2103">
        <v>44561.27</v>
      </c>
      <c r="G2103" s="70" t="s">
        <v>247</v>
      </c>
      <c r="H2103" s="69">
        <v>6.1380061380060003</v>
      </c>
      <c r="I2103"/>
      <c r="J2103"/>
      <c r="K2103"/>
      <c r="L2103"/>
      <c r="M2103"/>
      <c r="N2103" s="69">
        <v>6.1380061380060003</v>
      </c>
      <c r="O2103"/>
      <c r="P2103"/>
      <c r="Q2103"/>
      <c r="R2103" s="56">
        <v>379.2</v>
      </c>
      <c r="S2103"/>
      <c r="T2103" s="35">
        <v>40404</v>
      </c>
      <c r="U2103" s="57">
        <v>9.9990099990099994E-3</v>
      </c>
    </row>
    <row r="2104" spans="1:21" x14ac:dyDescent="0.2">
      <c r="A2104" s="14" t="s">
        <v>467</v>
      </c>
      <c r="B2104" s="14" t="s">
        <v>443</v>
      </c>
      <c r="C2104" s="35" t="s">
        <v>275</v>
      </c>
      <c r="D2104" s="35">
        <v>10</v>
      </c>
      <c r="E2104" s="35">
        <v>7</v>
      </c>
      <c r="F2104">
        <v>32096.815999999999</v>
      </c>
      <c r="G2104" t="s">
        <v>55</v>
      </c>
      <c r="H2104"/>
      <c r="I2104"/>
      <c r="J2104"/>
      <c r="K2104"/>
      <c r="L2104"/>
      <c r="M2104" s="67">
        <v>6.1380061380060003</v>
      </c>
      <c r="N2104" s="69">
        <v>6.1380061380060003</v>
      </c>
      <c r="O2104"/>
      <c r="P2104"/>
      <c r="Q2104"/>
      <c r="R2104" s="56">
        <v>354.4</v>
      </c>
      <c r="S2104"/>
      <c r="T2104" s="35">
        <v>40404</v>
      </c>
      <c r="U2104" s="57">
        <v>9.9990099990099994E-3</v>
      </c>
    </row>
    <row r="2105" spans="1:21" x14ac:dyDescent="0.2">
      <c r="A2105" s="14" t="s">
        <v>467</v>
      </c>
      <c r="B2105" s="14" t="s">
        <v>443</v>
      </c>
      <c r="C2105" s="35" t="s">
        <v>276</v>
      </c>
      <c r="D2105" s="35">
        <v>10</v>
      </c>
      <c r="E2105" s="35">
        <v>8</v>
      </c>
      <c r="F2105">
        <v>27944.421999999999</v>
      </c>
      <c r="G2105" t="s">
        <v>55</v>
      </c>
      <c r="H2105"/>
      <c r="I2105"/>
      <c r="J2105"/>
      <c r="K2105"/>
      <c r="L2105"/>
      <c r="M2105" s="67">
        <v>6.1380061380060003</v>
      </c>
      <c r="N2105" s="69">
        <v>6.1380061380060003</v>
      </c>
      <c r="O2105"/>
      <c r="P2105"/>
      <c r="Q2105"/>
      <c r="R2105" s="56">
        <v>354.4</v>
      </c>
      <c r="S2105"/>
      <c r="T2105" s="35">
        <v>40404</v>
      </c>
      <c r="U2105" s="57">
        <v>9.9990099990099994E-3</v>
      </c>
    </row>
    <row r="2106" spans="1:21" x14ac:dyDescent="0.2">
      <c r="A2106" s="14" t="s">
        <v>467</v>
      </c>
      <c r="B2106" s="14" t="s">
        <v>443</v>
      </c>
      <c r="C2106" s="35" t="s">
        <v>277</v>
      </c>
      <c r="D2106" s="35">
        <v>10</v>
      </c>
      <c r="E2106" s="35">
        <v>9</v>
      </c>
      <c r="F2106">
        <v>10098.583000000001</v>
      </c>
      <c r="G2106" s="71" t="s">
        <v>252</v>
      </c>
      <c r="H2106" s="72">
        <v>6.1380061380060003</v>
      </c>
      <c r="I2106"/>
      <c r="J2106"/>
      <c r="K2106"/>
      <c r="L2106"/>
      <c r="M2106"/>
      <c r="N2106"/>
      <c r="O2106" s="72">
        <v>6.1380061380060003</v>
      </c>
      <c r="P2106"/>
      <c r="Q2106"/>
      <c r="R2106" s="56">
        <v>379.2</v>
      </c>
      <c r="S2106"/>
      <c r="T2106" s="35">
        <v>40404</v>
      </c>
      <c r="U2106" s="57">
        <v>9.9990099990099994E-3</v>
      </c>
    </row>
    <row r="2107" spans="1:21" x14ac:dyDescent="0.2">
      <c r="A2107" s="14" t="s">
        <v>467</v>
      </c>
      <c r="B2107" s="14" t="s">
        <v>443</v>
      </c>
      <c r="C2107" s="35" t="s">
        <v>278</v>
      </c>
      <c r="D2107" s="35">
        <v>10</v>
      </c>
      <c r="E2107" s="35">
        <v>10</v>
      </c>
      <c r="F2107">
        <v>12878.966</v>
      </c>
      <c r="G2107" s="71" t="s">
        <v>252</v>
      </c>
      <c r="H2107" s="72">
        <v>6.1380061380060003</v>
      </c>
      <c r="I2107"/>
      <c r="J2107"/>
      <c r="K2107"/>
      <c r="L2107"/>
      <c r="M2107"/>
      <c r="N2107"/>
      <c r="O2107" s="72">
        <v>6.1380061380060003</v>
      </c>
      <c r="P2107"/>
      <c r="Q2107"/>
      <c r="R2107" s="56">
        <v>379.2</v>
      </c>
      <c r="S2107"/>
      <c r="T2107" s="35">
        <v>40404</v>
      </c>
      <c r="U2107" s="57">
        <v>9.9990099990099994E-3</v>
      </c>
    </row>
    <row r="2108" spans="1:21" x14ac:dyDescent="0.2">
      <c r="A2108" s="14" t="s">
        <v>467</v>
      </c>
      <c r="B2108" s="14" t="s">
        <v>443</v>
      </c>
      <c r="C2108" s="35" t="s">
        <v>279</v>
      </c>
      <c r="D2108" s="35">
        <v>10</v>
      </c>
      <c r="E2108" s="35">
        <v>11</v>
      </c>
      <c r="F2108">
        <v>1825.308</v>
      </c>
      <c r="G2108" t="s">
        <v>55</v>
      </c>
      <c r="H2108"/>
      <c r="I2108"/>
      <c r="J2108"/>
      <c r="K2108" s="61">
        <v>0.63360063360060004</v>
      </c>
      <c r="L2108"/>
      <c r="M2108"/>
      <c r="N2108"/>
      <c r="O2108" s="72">
        <v>6.1380061380060003</v>
      </c>
      <c r="P2108"/>
      <c r="Q2108"/>
      <c r="R2108" s="56">
        <v>366.4</v>
      </c>
      <c r="S2108"/>
      <c r="T2108" s="35">
        <v>40404</v>
      </c>
      <c r="U2108" s="57">
        <v>9.9990099990099994E-3</v>
      </c>
    </row>
    <row r="2109" spans="1:21" x14ac:dyDescent="0.2">
      <c r="A2109" s="14" t="s">
        <v>467</v>
      </c>
      <c r="B2109" s="14" t="s">
        <v>443</v>
      </c>
      <c r="C2109" s="35" t="s">
        <v>280</v>
      </c>
      <c r="D2109" s="35">
        <v>10</v>
      </c>
      <c r="E2109" s="35">
        <v>12</v>
      </c>
      <c r="F2109">
        <v>3187.623</v>
      </c>
      <c r="G2109" t="s">
        <v>55</v>
      </c>
      <c r="H2109"/>
      <c r="I2109"/>
      <c r="J2109"/>
      <c r="K2109" s="61">
        <v>0.63360063360060004</v>
      </c>
      <c r="L2109"/>
      <c r="M2109"/>
      <c r="N2109"/>
      <c r="O2109" s="72">
        <v>6.1380061380060003</v>
      </c>
      <c r="P2109"/>
      <c r="Q2109"/>
      <c r="R2109" s="56">
        <v>366.4</v>
      </c>
      <c r="S2109"/>
      <c r="T2109" s="35">
        <v>40404</v>
      </c>
      <c r="U2109" s="57">
        <v>9.9990099990099994E-3</v>
      </c>
    </row>
    <row r="2110" spans="1:21" x14ac:dyDescent="0.2">
      <c r="A2110" s="14" t="s">
        <v>467</v>
      </c>
      <c r="B2110" s="14" t="s">
        <v>443</v>
      </c>
      <c r="C2110" s="35" t="s">
        <v>281</v>
      </c>
      <c r="D2110" s="35">
        <v>10</v>
      </c>
      <c r="E2110" s="35">
        <v>13</v>
      </c>
      <c r="F2110">
        <v>4280.8680000000004</v>
      </c>
      <c r="G2110" t="s">
        <v>55</v>
      </c>
      <c r="H2110"/>
      <c r="I2110" s="55">
        <v>221.26522126520001</v>
      </c>
      <c r="J2110"/>
      <c r="K2110"/>
      <c r="L2110"/>
      <c r="M2110"/>
      <c r="N2110"/>
      <c r="O2110" s="72">
        <v>6.1380061380060003</v>
      </c>
      <c r="P2110"/>
      <c r="Q2110"/>
      <c r="R2110" s="56">
        <v>200.4</v>
      </c>
      <c r="S2110"/>
      <c r="T2110" s="35">
        <v>40404</v>
      </c>
      <c r="U2110" s="57">
        <v>9.9990099990099907E-3</v>
      </c>
    </row>
    <row r="2111" spans="1:21" x14ac:dyDescent="0.2">
      <c r="A2111" s="14" t="s">
        <v>467</v>
      </c>
      <c r="B2111" s="14" t="s">
        <v>443</v>
      </c>
      <c r="C2111" s="35" t="s">
        <v>282</v>
      </c>
      <c r="D2111" s="35">
        <v>10</v>
      </c>
      <c r="E2111" s="35">
        <v>14</v>
      </c>
      <c r="F2111">
        <v>3975.4380000000001</v>
      </c>
      <c r="G2111" t="s">
        <v>55</v>
      </c>
      <c r="H2111"/>
      <c r="I2111" s="55">
        <v>221.26522126520001</v>
      </c>
      <c r="J2111"/>
      <c r="K2111"/>
      <c r="L2111"/>
      <c r="M2111"/>
      <c r="N2111"/>
      <c r="O2111" s="72">
        <v>6.1380061380060003</v>
      </c>
      <c r="P2111"/>
      <c r="Q2111"/>
      <c r="R2111" s="56">
        <v>200.4</v>
      </c>
      <c r="S2111"/>
      <c r="T2111" s="35">
        <v>40404</v>
      </c>
      <c r="U2111" s="57">
        <v>9.9990099990099907E-3</v>
      </c>
    </row>
    <row r="2112" spans="1:21" x14ac:dyDescent="0.2">
      <c r="A2112" s="14" t="s">
        <v>467</v>
      </c>
      <c r="B2112" s="14" t="s">
        <v>443</v>
      </c>
      <c r="C2112" s="35" t="s">
        <v>283</v>
      </c>
      <c r="D2112" s="35">
        <v>10</v>
      </c>
      <c r="E2112" s="35">
        <v>15</v>
      </c>
      <c r="F2112">
        <v>4661.4440000000004</v>
      </c>
      <c r="G2112" s="62" t="s">
        <v>60</v>
      </c>
      <c r="H2112" s="63">
        <v>6.1380061380060003</v>
      </c>
      <c r="I2112"/>
      <c r="J2112"/>
      <c r="K2112"/>
      <c r="L2112"/>
      <c r="M2112"/>
      <c r="N2112"/>
      <c r="O2112"/>
      <c r="P2112" s="63">
        <v>6.1380061380060003</v>
      </c>
      <c r="Q2112"/>
      <c r="R2112" s="56">
        <v>379.2</v>
      </c>
      <c r="S2112"/>
      <c r="T2112" s="35">
        <v>40404</v>
      </c>
      <c r="U2112" s="57">
        <v>9.9990099990099994E-3</v>
      </c>
    </row>
    <row r="2113" spans="1:21" x14ac:dyDescent="0.2">
      <c r="A2113" s="14" t="s">
        <v>467</v>
      </c>
      <c r="B2113" s="14" t="s">
        <v>443</v>
      </c>
      <c r="C2113" s="35" t="s">
        <v>284</v>
      </c>
      <c r="D2113" s="35">
        <v>10</v>
      </c>
      <c r="E2113" s="35">
        <v>16</v>
      </c>
      <c r="F2113">
        <v>6792.1819999999998</v>
      </c>
      <c r="G2113" s="62" t="s">
        <v>60</v>
      </c>
      <c r="H2113" s="63">
        <v>6.1380061380060003</v>
      </c>
      <c r="I2113"/>
      <c r="J2113"/>
      <c r="K2113"/>
      <c r="L2113"/>
      <c r="M2113"/>
      <c r="N2113"/>
      <c r="O2113"/>
      <c r="P2113" s="63">
        <v>6.1380061380060003</v>
      </c>
      <c r="Q2113"/>
      <c r="R2113" s="56">
        <v>379.2</v>
      </c>
      <c r="S2113"/>
      <c r="T2113" s="35">
        <v>40404</v>
      </c>
      <c r="U2113" s="57">
        <v>9.9990099990099994E-3</v>
      </c>
    </row>
    <row r="2114" spans="1:21" x14ac:dyDescent="0.2">
      <c r="A2114" s="14" t="s">
        <v>467</v>
      </c>
      <c r="B2114" s="14" t="s">
        <v>443</v>
      </c>
      <c r="C2114" s="35" t="s">
        <v>285</v>
      </c>
      <c r="D2114" s="35">
        <v>10</v>
      </c>
      <c r="E2114" s="35">
        <v>17</v>
      </c>
      <c r="F2114">
        <v>276.34100000000001</v>
      </c>
      <c r="G2114" t="s">
        <v>55</v>
      </c>
      <c r="H2114"/>
      <c r="I2114"/>
      <c r="J2114"/>
      <c r="K2114"/>
      <c r="L2114"/>
      <c r="M2114"/>
      <c r="N2114" s="69">
        <v>6.1380061380060003</v>
      </c>
      <c r="O2114"/>
      <c r="P2114" s="63">
        <v>6.1380061380060003</v>
      </c>
      <c r="Q2114"/>
      <c r="R2114" s="56">
        <v>354.4</v>
      </c>
      <c r="S2114"/>
      <c r="T2114" s="35">
        <v>40404</v>
      </c>
      <c r="U2114" s="57">
        <v>9.9990099990099994E-3</v>
      </c>
    </row>
    <row r="2115" spans="1:21" x14ac:dyDescent="0.2">
      <c r="A2115" s="14" t="s">
        <v>467</v>
      </c>
      <c r="B2115" s="14" t="s">
        <v>443</v>
      </c>
      <c r="C2115" s="35" t="s">
        <v>286</v>
      </c>
      <c r="D2115" s="35">
        <v>10</v>
      </c>
      <c r="E2115" s="35">
        <v>18</v>
      </c>
      <c r="F2115">
        <v>193.92400000000001</v>
      </c>
      <c r="G2115" t="s">
        <v>55</v>
      </c>
      <c r="H2115"/>
      <c r="I2115"/>
      <c r="J2115"/>
      <c r="K2115"/>
      <c r="L2115"/>
      <c r="M2115"/>
      <c r="N2115" s="69">
        <v>6.1380061380060003</v>
      </c>
      <c r="O2115"/>
      <c r="P2115" s="63">
        <v>6.1380061380060003</v>
      </c>
      <c r="Q2115"/>
      <c r="R2115" s="56">
        <v>354.4</v>
      </c>
      <c r="S2115"/>
      <c r="T2115" s="35">
        <v>40404</v>
      </c>
      <c r="U2115" s="57">
        <v>9.9990099990099994E-3</v>
      </c>
    </row>
    <row r="2116" spans="1:21" x14ac:dyDescent="0.2">
      <c r="A2116" s="14" t="s">
        <v>467</v>
      </c>
      <c r="B2116" s="14" t="s">
        <v>443</v>
      </c>
      <c r="C2116" s="35" t="s">
        <v>287</v>
      </c>
      <c r="D2116" s="35">
        <v>10</v>
      </c>
      <c r="E2116" s="35">
        <v>19</v>
      </c>
      <c r="F2116">
        <v>174.53100000000001</v>
      </c>
      <c r="G2116" t="s">
        <v>55</v>
      </c>
      <c r="H2116"/>
      <c r="I2116"/>
      <c r="J2116"/>
      <c r="K2116"/>
      <c r="L2116"/>
      <c r="M2116"/>
      <c r="N2116"/>
      <c r="O2116"/>
      <c r="P2116" s="63">
        <v>6.1380061380060003</v>
      </c>
      <c r="Q2116" s="68">
        <v>6.1380061380060003</v>
      </c>
      <c r="R2116" s="56">
        <v>354.4</v>
      </c>
      <c r="S2116"/>
      <c r="T2116" s="35">
        <v>40404</v>
      </c>
      <c r="U2116" s="57">
        <v>9.9990099990099994E-3</v>
      </c>
    </row>
    <row r="2117" spans="1:21" x14ac:dyDescent="0.2">
      <c r="A2117" s="14" t="s">
        <v>467</v>
      </c>
      <c r="B2117" s="14" t="s">
        <v>443</v>
      </c>
      <c r="C2117" s="35" t="s">
        <v>288</v>
      </c>
      <c r="D2117" s="35">
        <v>10</v>
      </c>
      <c r="E2117" s="35">
        <v>20</v>
      </c>
      <c r="F2117">
        <v>213.316</v>
      </c>
      <c r="G2117" t="s">
        <v>55</v>
      </c>
      <c r="H2117"/>
      <c r="I2117"/>
      <c r="J2117"/>
      <c r="K2117"/>
      <c r="L2117"/>
      <c r="M2117"/>
      <c r="N2117"/>
      <c r="O2117"/>
      <c r="P2117" s="63">
        <v>6.1380061380060003</v>
      </c>
      <c r="Q2117" s="68">
        <v>6.1380061380060003</v>
      </c>
      <c r="R2117" s="56">
        <v>354.4</v>
      </c>
      <c r="S2117"/>
      <c r="T2117" s="35">
        <v>40404</v>
      </c>
      <c r="U2117" s="57">
        <v>9.9990099990099994E-3</v>
      </c>
    </row>
    <row r="2118" spans="1:21" x14ac:dyDescent="0.2">
      <c r="A2118" s="14" t="s">
        <v>467</v>
      </c>
      <c r="B2118" s="14" t="s">
        <v>443</v>
      </c>
      <c r="C2118" s="35" t="s">
        <v>289</v>
      </c>
      <c r="D2118" s="35">
        <v>10</v>
      </c>
      <c r="E2118" s="35">
        <v>21</v>
      </c>
      <c r="F2118">
        <v>19305.115000000002</v>
      </c>
      <c r="G2118" s="73" t="s">
        <v>265</v>
      </c>
      <c r="H2118" s="68">
        <v>6.1380061380060003</v>
      </c>
      <c r="I2118"/>
      <c r="J2118"/>
      <c r="K2118"/>
      <c r="L2118"/>
      <c r="M2118"/>
      <c r="N2118"/>
      <c r="O2118"/>
      <c r="P2118"/>
      <c r="Q2118" s="68">
        <v>6.1380061380060003</v>
      </c>
      <c r="R2118" s="56">
        <v>379.2</v>
      </c>
      <c r="S2118"/>
      <c r="T2118" s="35">
        <v>40404</v>
      </c>
      <c r="U2118" s="57">
        <v>9.9990099990099994E-3</v>
      </c>
    </row>
    <row r="2119" spans="1:21" x14ac:dyDescent="0.2">
      <c r="A2119" s="14" t="s">
        <v>467</v>
      </c>
      <c r="B2119" s="14" t="s">
        <v>443</v>
      </c>
      <c r="C2119" s="35" t="s">
        <v>290</v>
      </c>
      <c r="D2119" s="35">
        <v>10</v>
      </c>
      <c r="E2119" s="35">
        <v>22</v>
      </c>
      <c r="F2119">
        <v>15521.178</v>
      </c>
      <c r="G2119" s="73" t="s">
        <v>265</v>
      </c>
      <c r="H2119" s="68">
        <v>6.1380061380060003</v>
      </c>
      <c r="I2119"/>
      <c r="J2119"/>
      <c r="K2119"/>
      <c r="L2119"/>
      <c r="M2119"/>
      <c r="N2119"/>
      <c r="O2119"/>
      <c r="P2119"/>
      <c r="Q2119" s="68">
        <v>6.1380061380060003</v>
      </c>
      <c r="R2119" s="56">
        <v>379.2</v>
      </c>
      <c r="S2119"/>
      <c r="T2119" s="35">
        <v>40404</v>
      </c>
      <c r="U2119" s="57">
        <v>9.9990099990099994E-3</v>
      </c>
    </row>
    <row r="2120" spans="1:21" x14ac:dyDescent="0.2">
      <c r="A2120" s="14" t="s">
        <v>467</v>
      </c>
      <c r="B2120" s="14" t="s">
        <v>443</v>
      </c>
      <c r="C2120" s="35" t="s">
        <v>291</v>
      </c>
      <c r="D2120" s="35">
        <v>10</v>
      </c>
      <c r="E2120" s="35">
        <v>23</v>
      </c>
      <c r="F2120">
        <v>11393.023999999999</v>
      </c>
      <c r="G2120" t="s">
        <v>55</v>
      </c>
      <c r="H2120"/>
      <c r="I2120"/>
      <c r="J2120"/>
      <c r="K2120"/>
      <c r="L2120"/>
      <c r="M2120"/>
      <c r="N2120" s="69">
        <v>6.1380061380060003</v>
      </c>
      <c r="O2120"/>
      <c r="P2120"/>
      <c r="Q2120" s="68">
        <v>6.1380061380060003</v>
      </c>
      <c r="R2120" s="56">
        <v>354.4</v>
      </c>
      <c r="S2120"/>
      <c r="T2120" s="35">
        <v>40404</v>
      </c>
      <c r="U2120" s="57">
        <v>9.9990099990099994E-3</v>
      </c>
    </row>
    <row r="2121" spans="1:21" x14ac:dyDescent="0.2">
      <c r="A2121" s="14" t="s">
        <v>467</v>
      </c>
      <c r="B2121" s="14" t="s">
        <v>443</v>
      </c>
      <c r="C2121" s="35" t="s">
        <v>292</v>
      </c>
      <c r="D2121" s="35">
        <v>10</v>
      </c>
      <c r="E2121" s="35">
        <v>24</v>
      </c>
      <c r="F2121">
        <v>8358.116</v>
      </c>
      <c r="G2121" t="s">
        <v>55</v>
      </c>
      <c r="H2121"/>
      <c r="I2121"/>
      <c r="J2121"/>
      <c r="K2121"/>
      <c r="L2121"/>
      <c r="M2121"/>
      <c r="N2121" s="69">
        <v>6.1380061380060003</v>
      </c>
      <c r="O2121"/>
      <c r="P2121"/>
      <c r="Q2121" s="68">
        <v>6.1380061380060003</v>
      </c>
      <c r="R2121" s="56">
        <v>354.4</v>
      </c>
      <c r="S2121"/>
      <c r="T2121" s="35">
        <v>40404</v>
      </c>
      <c r="U2121" s="57">
        <v>9.9990099990099994E-3</v>
      </c>
    </row>
    <row r="2122" spans="1:21" x14ac:dyDescent="0.2">
      <c r="A2122" s="14" t="s">
        <v>467</v>
      </c>
      <c r="B2122" s="14" t="s">
        <v>443</v>
      </c>
      <c r="C2122" s="35" t="s">
        <v>293</v>
      </c>
      <c r="D2122" s="35">
        <v>11</v>
      </c>
      <c r="E2122" s="35">
        <v>1</v>
      </c>
      <c r="F2122">
        <v>70023.468999999997</v>
      </c>
      <c r="G2122" t="s">
        <v>55</v>
      </c>
      <c r="H2122"/>
      <c r="I2122"/>
      <c r="J2122"/>
      <c r="K2122"/>
      <c r="L2122" s="65">
        <v>1.8810018810019999</v>
      </c>
      <c r="M2122" s="67">
        <v>1.8810018810019999</v>
      </c>
      <c r="N2122"/>
      <c r="O2122"/>
      <c r="P2122"/>
      <c r="Q2122"/>
      <c r="R2122" s="56">
        <v>388.8</v>
      </c>
      <c r="S2122"/>
      <c r="T2122" s="35">
        <v>40404</v>
      </c>
      <c r="U2122" s="57">
        <v>9.9990099990099994E-3</v>
      </c>
    </row>
    <row r="2123" spans="1:21" x14ac:dyDescent="0.2">
      <c r="A2123" s="14" t="s">
        <v>467</v>
      </c>
      <c r="B2123" s="14" t="s">
        <v>443</v>
      </c>
      <c r="C2123" s="35" t="s">
        <v>294</v>
      </c>
      <c r="D2123" s="35">
        <v>11</v>
      </c>
      <c r="E2123" s="35">
        <v>2</v>
      </c>
      <c r="F2123">
        <v>57818.387000000002</v>
      </c>
      <c r="G2123" t="s">
        <v>55</v>
      </c>
      <c r="H2123"/>
      <c r="I2123"/>
      <c r="J2123"/>
      <c r="K2123"/>
      <c r="L2123" s="65">
        <v>1.8810018810019999</v>
      </c>
      <c r="M2123" s="67">
        <v>1.8810018810019999</v>
      </c>
      <c r="N2123"/>
      <c r="O2123"/>
      <c r="P2123"/>
      <c r="Q2123"/>
      <c r="R2123" s="56">
        <v>388.8</v>
      </c>
      <c r="S2123"/>
      <c r="T2123" s="35">
        <v>40404</v>
      </c>
      <c r="U2123" s="57">
        <v>9.9990099990099994E-3</v>
      </c>
    </row>
    <row r="2124" spans="1:21" x14ac:dyDescent="0.2">
      <c r="A2124" s="14" t="s">
        <v>467</v>
      </c>
      <c r="B2124" s="14" t="s">
        <v>443</v>
      </c>
      <c r="C2124" s="35" t="s">
        <v>295</v>
      </c>
      <c r="D2124" s="35">
        <v>11</v>
      </c>
      <c r="E2124" s="35">
        <v>3</v>
      </c>
      <c r="F2124">
        <v>81038.335999999996</v>
      </c>
      <c r="G2124" t="s">
        <v>55</v>
      </c>
      <c r="H2124"/>
      <c r="I2124"/>
      <c r="J2124"/>
      <c r="K2124"/>
      <c r="L2124" s="65">
        <v>1.8810018810019999</v>
      </c>
      <c r="M2124"/>
      <c r="N2124" s="69">
        <v>1.8810018810019999</v>
      </c>
      <c r="O2124"/>
      <c r="P2124"/>
      <c r="Q2124"/>
      <c r="R2124" s="56">
        <v>388.8</v>
      </c>
      <c r="S2124"/>
      <c r="T2124" s="35">
        <v>40404</v>
      </c>
      <c r="U2124" s="57">
        <v>9.9990099990099994E-3</v>
      </c>
    </row>
    <row r="2125" spans="1:21" x14ac:dyDescent="0.2">
      <c r="A2125" s="14" t="s">
        <v>467</v>
      </c>
      <c r="B2125" s="14" t="s">
        <v>443</v>
      </c>
      <c r="C2125" s="35" t="s">
        <v>296</v>
      </c>
      <c r="D2125" s="35">
        <v>11</v>
      </c>
      <c r="E2125" s="35">
        <v>4</v>
      </c>
      <c r="F2125">
        <v>57714.152000000002</v>
      </c>
      <c r="G2125" t="s">
        <v>55</v>
      </c>
      <c r="H2125"/>
      <c r="I2125"/>
      <c r="J2125"/>
      <c r="K2125"/>
      <c r="L2125" s="65">
        <v>1.8810018810019999</v>
      </c>
      <c r="M2125"/>
      <c r="N2125" s="69">
        <v>1.8810018810019999</v>
      </c>
      <c r="O2125"/>
      <c r="P2125"/>
      <c r="Q2125"/>
      <c r="R2125" s="56">
        <v>388.8</v>
      </c>
      <c r="S2125"/>
      <c r="T2125" s="35">
        <v>40404</v>
      </c>
      <c r="U2125" s="57">
        <v>9.9990099990099994E-3</v>
      </c>
    </row>
    <row r="2126" spans="1:21" x14ac:dyDescent="0.2">
      <c r="A2126" s="14" t="s">
        <v>467</v>
      </c>
      <c r="B2126" s="14" t="s">
        <v>443</v>
      </c>
      <c r="C2126" s="35" t="s">
        <v>297</v>
      </c>
      <c r="D2126" s="35">
        <v>11</v>
      </c>
      <c r="E2126" s="35">
        <v>5</v>
      </c>
      <c r="F2126">
        <v>78762.156000000003</v>
      </c>
      <c r="G2126" s="70" t="s">
        <v>247</v>
      </c>
      <c r="H2126" s="69">
        <v>1.8810018810019999</v>
      </c>
      <c r="I2126"/>
      <c r="J2126"/>
      <c r="K2126"/>
      <c r="L2126"/>
      <c r="M2126"/>
      <c r="N2126" s="69">
        <v>1.8810018810019999</v>
      </c>
      <c r="O2126"/>
      <c r="P2126"/>
      <c r="Q2126"/>
      <c r="R2126" s="56">
        <v>396.4</v>
      </c>
      <c r="S2126"/>
      <c r="T2126" s="35">
        <v>40404</v>
      </c>
      <c r="U2126" s="57">
        <v>9.9990099990099994E-3</v>
      </c>
    </row>
    <row r="2127" spans="1:21" x14ac:dyDescent="0.2">
      <c r="A2127" s="14" t="s">
        <v>467</v>
      </c>
      <c r="B2127" s="14" t="s">
        <v>443</v>
      </c>
      <c r="C2127" s="35" t="s">
        <v>298</v>
      </c>
      <c r="D2127" s="35">
        <v>11</v>
      </c>
      <c r="E2127" s="35">
        <v>6</v>
      </c>
      <c r="F2127">
        <v>71269.429999999993</v>
      </c>
      <c r="G2127" s="70" t="s">
        <v>247</v>
      </c>
      <c r="H2127" s="69">
        <v>1.8810018810019999</v>
      </c>
      <c r="I2127"/>
      <c r="J2127"/>
      <c r="K2127"/>
      <c r="L2127"/>
      <c r="M2127"/>
      <c r="N2127" s="69">
        <v>1.8810018810019999</v>
      </c>
      <c r="O2127"/>
      <c r="P2127"/>
      <c r="Q2127"/>
      <c r="R2127" s="56">
        <v>396.4</v>
      </c>
      <c r="S2127"/>
      <c r="T2127" s="35">
        <v>40404</v>
      </c>
      <c r="U2127" s="57">
        <v>9.9990099990099994E-3</v>
      </c>
    </row>
    <row r="2128" spans="1:21" x14ac:dyDescent="0.2">
      <c r="A2128" s="14" t="s">
        <v>467</v>
      </c>
      <c r="B2128" s="14" t="s">
        <v>443</v>
      </c>
      <c r="C2128" s="35" t="s">
        <v>299</v>
      </c>
      <c r="D2128" s="35">
        <v>11</v>
      </c>
      <c r="E2128" s="35">
        <v>7</v>
      </c>
      <c r="F2128">
        <v>61490.815999999999</v>
      </c>
      <c r="G2128" t="s">
        <v>55</v>
      </c>
      <c r="H2128"/>
      <c r="I2128"/>
      <c r="J2128"/>
      <c r="K2128"/>
      <c r="L2128"/>
      <c r="M2128" s="67">
        <v>1.8810018810019999</v>
      </c>
      <c r="N2128" s="69">
        <v>1.8810018810019999</v>
      </c>
      <c r="O2128"/>
      <c r="P2128"/>
      <c r="Q2128"/>
      <c r="R2128" s="56">
        <v>388.8</v>
      </c>
      <c r="S2128"/>
      <c r="T2128" s="35">
        <v>40404</v>
      </c>
      <c r="U2128" s="57">
        <v>9.9990099990099994E-3</v>
      </c>
    </row>
    <row r="2129" spans="1:21" x14ac:dyDescent="0.2">
      <c r="A2129" s="14" t="s">
        <v>467</v>
      </c>
      <c r="B2129" s="14" t="s">
        <v>443</v>
      </c>
      <c r="C2129" s="35" t="s">
        <v>300</v>
      </c>
      <c r="D2129" s="35">
        <v>11</v>
      </c>
      <c r="E2129" s="35">
        <v>8</v>
      </c>
      <c r="F2129">
        <v>44253.413999999997</v>
      </c>
      <c r="G2129" t="s">
        <v>55</v>
      </c>
      <c r="H2129"/>
      <c r="I2129"/>
      <c r="J2129"/>
      <c r="K2129"/>
      <c r="L2129"/>
      <c r="M2129" s="67">
        <v>1.8810018810019999</v>
      </c>
      <c r="N2129" s="69">
        <v>1.8810018810019999</v>
      </c>
      <c r="O2129"/>
      <c r="P2129"/>
      <c r="Q2129"/>
      <c r="R2129" s="56">
        <v>388.8</v>
      </c>
      <c r="S2129"/>
      <c r="T2129" s="35">
        <v>40404</v>
      </c>
      <c r="U2129" s="57">
        <v>9.9990099990099994E-3</v>
      </c>
    </row>
    <row r="2130" spans="1:21" x14ac:dyDescent="0.2">
      <c r="A2130" s="14" t="s">
        <v>467</v>
      </c>
      <c r="B2130" s="14" t="s">
        <v>443</v>
      </c>
      <c r="C2130" s="35" t="s">
        <v>301</v>
      </c>
      <c r="D2130" s="35">
        <v>11</v>
      </c>
      <c r="E2130" s="35">
        <v>9</v>
      </c>
      <c r="F2130">
        <v>42401.440999999999</v>
      </c>
      <c r="G2130" s="71" t="s">
        <v>252</v>
      </c>
      <c r="H2130" s="72">
        <v>1.8810018810019999</v>
      </c>
      <c r="I2130"/>
      <c r="J2130"/>
      <c r="K2130"/>
      <c r="L2130"/>
      <c r="M2130"/>
      <c r="N2130"/>
      <c r="O2130" s="72">
        <v>1.8810018810019999</v>
      </c>
      <c r="P2130"/>
      <c r="Q2130"/>
      <c r="R2130" s="56">
        <v>396.4</v>
      </c>
      <c r="S2130"/>
      <c r="T2130" s="35">
        <v>40404</v>
      </c>
      <c r="U2130" s="57">
        <v>9.9990099990099994E-3</v>
      </c>
    </row>
    <row r="2131" spans="1:21" x14ac:dyDescent="0.2">
      <c r="A2131" s="14" t="s">
        <v>467</v>
      </c>
      <c r="B2131" s="14" t="s">
        <v>443</v>
      </c>
      <c r="C2131" s="35" t="s">
        <v>302</v>
      </c>
      <c r="D2131" s="35">
        <v>11</v>
      </c>
      <c r="E2131" s="35">
        <v>10</v>
      </c>
      <c r="F2131">
        <v>29234.016</v>
      </c>
      <c r="G2131" s="71" t="s">
        <v>252</v>
      </c>
      <c r="H2131" s="72">
        <v>1.8810018810019999</v>
      </c>
      <c r="I2131"/>
      <c r="J2131"/>
      <c r="K2131"/>
      <c r="L2131"/>
      <c r="M2131"/>
      <c r="N2131"/>
      <c r="O2131" s="72">
        <v>1.8810018810019999</v>
      </c>
      <c r="P2131"/>
      <c r="Q2131"/>
      <c r="R2131" s="56">
        <v>396.4</v>
      </c>
      <c r="S2131"/>
      <c r="T2131" s="35">
        <v>40404</v>
      </c>
      <c r="U2131" s="57">
        <v>9.9990099990099994E-3</v>
      </c>
    </row>
    <row r="2132" spans="1:21" x14ac:dyDescent="0.2">
      <c r="A2132" s="14" t="s">
        <v>467</v>
      </c>
      <c r="B2132" s="14" t="s">
        <v>443</v>
      </c>
      <c r="C2132" s="35" t="s">
        <v>303</v>
      </c>
      <c r="D2132" s="35">
        <v>11</v>
      </c>
      <c r="E2132" s="35">
        <v>11</v>
      </c>
      <c r="F2132">
        <v>2940.37</v>
      </c>
      <c r="G2132" t="s">
        <v>55</v>
      </c>
      <c r="H2132"/>
      <c r="I2132"/>
      <c r="J2132"/>
      <c r="K2132" s="61">
        <v>0.1980001980002</v>
      </c>
      <c r="L2132"/>
      <c r="M2132"/>
      <c r="N2132"/>
      <c r="O2132" s="72">
        <v>1.8810018810019999</v>
      </c>
      <c r="P2132"/>
      <c r="Q2132"/>
      <c r="R2132" s="56">
        <v>392.4</v>
      </c>
      <c r="S2132"/>
      <c r="T2132" s="35">
        <v>40404</v>
      </c>
      <c r="U2132" s="57">
        <v>9.9990099990099994E-3</v>
      </c>
    </row>
    <row r="2133" spans="1:21" x14ac:dyDescent="0.2">
      <c r="A2133" s="14" t="s">
        <v>467</v>
      </c>
      <c r="B2133" s="14" t="s">
        <v>443</v>
      </c>
      <c r="C2133" s="35" t="s">
        <v>304</v>
      </c>
      <c r="D2133" s="35">
        <v>11</v>
      </c>
      <c r="E2133" s="35">
        <v>12</v>
      </c>
      <c r="F2133">
        <v>2033.7760000000001</v>
      </c>
      <c r="G2133" t="s">
        <v>55</v>
      </c>
      <c r="H2133"/>
      <c r="I2133"/>
      <c r="J2133"/>
      <c r="K2133" s="61">
        <v>0.1980001980002</v>
      </c>
      <c r="L2133"/>
      <c r="M2133"/>
      <c r="N2133"/>
      <c r="O2133" s="72">
        <v>1.8810018810019999</v>
      </c>
      <c r="P2133"/>
      <c r="Q2133"/>
      <c r="R2133" s="56">
        <v>392.4</v>
      </c>
      <c r="S2133"/>
      <c r="T2133" s="35">
        <v>40404</v>
      </c>
      <c r="U2133" s="57">
        <v>9.9990099990099994E-3</v>
      </c>
    </row>
    <row r="2134" spans="1:21" x14ac:dyDescent="0.2">
      <c r="A2134" s="14" t="s">
        <v>467</v>
      </c>
      <c r="B2134" s="14" t="s">
        <v>443</v>
      </c>
      <c r="C2134" s="35" t="s">
        <v>305</v>
      </c>
      <c r="D2134" s="35">
        <v>11</v>
      </c>
      <c r="E2134" s="35">
        <v>13</v>
      </c>
      <c r="F2134">
        <v>26872.991999999998</v>
      </c>
      <c r="G2134" t="s">
        <v>55</v>
      </c>
      <c r="H2134"/>
      <c r="I2134" s="55">
        <v>49.005049005049997</v>
      </c>
      <c r="J2134"/>
      <c r="K2134"/>
      <c r="L2134"/>
      <c r="M2134"/>
      <c r="N2134"/>
      <c r="O2134" s="72">
        <v>1.8810018810019999</v>
      </c>
      <c r="P2134"/>
      <c r="Q2134"/>
      <c r="R2134" s="56">
        <v>356.8</v>
      </c>
      <c r="S2134"/>
      <c r="T2134" s="35">
        <v>40404</v>
      </c>
      <c r="U2134" s="57">
        <v>9.9990099990099994E-3</v>
      </c>
    </row>
    <row r="2135" spans="1:21" x14ac:dyDescent="0.2">
      <c r="A2135" s="14" t="s">
        <v>467</v>
      </c>
      <c r="B2135" s="14" t="s">
        <v>443</v>
      </c>
      <c r="C2135" s="35" t="s">
        <v>306</v>
      </c>
      <c r="D2135" s="35">
        <v>11</v>
      </c>
      <c r="E2135" s="35">
        <v>14</v>
      </c>
      <c r="F2135">
        <v>16793.803</v>
      </c>
      <c r="G2135" t="s">
        <v>55</v>
      </c>
      <c r="H2135"/>
      <c r="I2135" s="55">
        <v>49.005049005049997</v>
      </c>
      <c r="J2135"/>
      <c r="K2135"/>
      <c r="L2135"/>
      <c r="M2135"/>
      <c r="N2135"/>
      <c r="O2135" s="72">
        <v>1.8810018810019999</v>
      </c>
      <c r="P2135"/>
      <c r="Q2135"/>
      <c r="R2135" s="56">
        <v>356.8</v>
      </c>
      <c r="S2135"/>
      <c r="T2135" s="35">
        <v>40404</v>
      </c>
      <c r="U2135" s="57">
        <v>9.9990099990099994E-3</v>
      </c>
    </row>
    <row r="2136" spans="1:21" x14ac:dyDescent="0.2">
      <c r="A2136" s="14" t="s">
        <v>467</v>
      </c>
      <c r="B2136" s="14" t="s">
        <v>443</v>
      </c>
      <c r="C2136" s="35" t="s">
        <v>307</v>
      </c>
      <c r="D2136" s="35">
        <v>11</v>
      </c>
      <c r="E2136" s="35">
        <v>15</v>
      </c>
      <c r="F2136">
        <v>57937.163999999997</v>
      </c>
      <c r="G2136" s="62" t="s">
        <v>60</v>
      </c>
      <c r="H2136" s="63">
        <v>1.8810018810019999</v>
      </c>
      <c r="I2136"/>
      <c r="J2136"/>
      <c r="K2136"/>
      <c r="L2136"/>
      <c r="M2136"/>
      <c r="N2136"/>
      <c r="O2136"/>
      <c r="P2136" s="63">
        <v>1.8810018810019999</v>
      </c>
      <c r="Q2136"/>
      <c r="R2136" s="56">
        <v>396.4</v>
      </c>
      <c r="S2136"/>
      <c r="T2136" s="35">
        <v>40404</v>
      </c>
      <c r="U2136" s="57">
        <v>9.9990099990099994E-3</v>
      </c>
    </row>
    <row r="2137" spans="1:21" x14ac:dyDescent="0.2">
      <c r="A2137" s="14" t="s">
        <v>467</v>
      </c>
      <c r="B2137" s="14" t="s">
        <v>443</v>
      </c>
      <c r="C2137" s="35" t="s">
        <v>308</v>
      </c>
      <c r="D2137" s="35">
        <v>11</v>
      </c>
      <c r="E2137" s="35">
        <v>16</v>
      </c>
      <c r="F2137">
        <v>53855.065999999999</v>
      </c>
      <c r="G2137" s="62" t="s">
        <v>60</v>
      </c>
      <c r="H2137" s="63">
        <v>1.8810018810019999</v>
      </c>
      <c r="I2137"/>
      <c r="J2137"/>
      <c r="K2137"/>
      <c r="L2137"/>
      <c r="M2137"/>
      <c r="N2137"/>
      <c r="O2137"/>
      <c r="P2137" s="63">
        <v>1.8810018810019999</v>
      </c>
      <c r="Q2137"/>
      <c r="R2137" s="56">
        <v>396.4</v>
      </c>
      <c r="S2137"/>
      <c r="T2137" s="35">
        <v>40404</v>
      </c>
      <c r="U2137" s="57">
        <v>9.9990099990099994E-3</v>
      </c>
    </row>
    <row r="2138" spans="1:21" x14ac:dyDescent="0.2">
      <c r="A2138" s="14" t="s">
        <v>467</v>
      </c>
      <c r="B2138" s="14" t="s">
        <v>443</v>
      </c>
      <c r="C2138" s="35" t="s">
        <v>309</v>
      </c>
      <c r="D2138" s="35">
        <v>11</v>
      </c>
      <c r="E2138" s="35">
        <v>17</v>
      </c>
      <c r="F2138">
        <v>20325.641</v>
      </c>
      <c r="G2138" t="s">
        <v>55</v>
      </c>
      <c r="H2138"/>
      <c r="I2138"/>
      <c r="J2138"/>
      <c r="K2138"/>
      <c r="L2138"/>
      <c r="M2138"/>
      <c r="N2138" s="69">
        <v>1.8810018810019999</v>
      </c>
      <c r="O2138"/>
      <c r="P2138" s="63">
        <v>1.8810018810019999</v>
      </c>
      <c r="Q2138"/>
      <c r="R2138" s="56">
        <v>388.8</v>
      </c>
      <c r="S2138"/>
      <c r="T2138" s="35">
        <v>40404</v>
      </c>
      <c r="U2138" s="57">
        <v>9.9990099990099994E-3</v>
      </c>
    </row>
    <row r="2139" spans="1:21" x14ac:dyDescent="0.2">
      <c r="A2139" s="14" t="s">
        <v>467</v>
      </c>
      <c r="B2139" s="14" t="s">
        <v>443</v>
      </c>
      <c r="C2139" s="35" t="s">
        <v>310</v>
      </c>
      <c r="D2139" s="35">
        <v>11</v>
      </c>
      <c r="E2139" s="35">
        <v>18</v>
      </c>
      <c r="F2139">
        <v>23602.953000000001</v>
      </c>
      <c r="G2139" t="s">
        <v>55</v>
      </c>
      <c r="H2139"/>
      <c r="I2139"/>
      <c r="J2139"/>
      <c r="K2139"/>
      <c r="L2139"/>
      <c r="M2139"/>
      <c r="N2139" s="69">
        <v>1.8810018810019999</v>
      </c>
      <c r="O2139"/>
      <c r="P2139" s="63">
        <v>1.8810018810019999</v>
      </c>
      <c r="Q2139"/>
      <c r="R2139" s="56">
        <v>388.8</v>
      </c>
      <c r="S2139"/>
      <c r="T2139" s="35">
        <v>40404</v>
      </c>
      <c r="U2139" s="57">
        <v>9.9990099990099994E-3</v>
      </c>
    </row>
    <row r="2140" spans="1:21" x14ac:dyDescent="0.2">
      <c r="A2140" s="14" t="s">
        <v>467</v>
      </c>
      <c r="B2140" s="14" t="s">
        <v>443</v>
      </c>
      <c r="C2140" s="35" t="s">
        <v>311</v>
      </c>
      <c r="D2140" s="35">
        <v>11</v>
      </c>
      <c r="E2140" s="35">
        <v>19</v>
      </c>
      <c r="F2140">
        <v>312.702</v>
      </c>
      <c r="G2140" t="s">
        <v>55</v>
      </c>
      <c r="H2140"/>
      <c r="I2140"/>
      <c r="J2140"/>
      <c r="K2140"/>
      <c r="L2140"/>
      <c r="M2140"/>
      <c r="N2140"/>
      <c r="O2140"/>
      <c r="P2140" s="63">
        <v>1.8810018810019999</v>
      </c>
      <c r="Q2140" s="68">
        <v>1.8810018810019999</v>
      </c>
      <c r="R2140" s="56">
        <v>388.8</v>
      </c>
      <c r="S2140"/>
      <c r="T2140" s="35">
        <v>40404</v>
      </c>
      <c r="U2140" s="57">
        <v>9.9990099990099994E-3</v>
      </c>
    </row>
    <row r="2141" spans="1:21" x14ac:dyDescent="0.2">
      <c r="A2141" s="14" t="s">
        <v>467</v>
      </c>
      <c r="B2141" s="14" t="s">
        <v>443</v>
      </c>
      <c r="C2141" s="35" t="s">
        <v>312</v>
      </c>
      <c r="D2141" s="35">
        <v>11</v>
      </c>
      <c r="E2141" s="35">
        <v>20</v>
      </c>
      <c r="F2141">
        <v>319.97399999999999</v>
      </c>
      <c r="G2141" t="s">
        <v>55</v>
      </c>
      <c r="H2141"/>
      <c r="I2141"/>
      <c r="J2141"/>
      <c r="K2141"/>
      <c r="L2141"/>
      <c r="M2141"/>
      <c r="N2141"/>
      <c r="O2141"/>
      <c r="P2141" s="63">
        <v>1.8810018810019999</v>
      </c>
      <c r="Q2141" s="68">
        <v>1.8810018810019999</v>
      </c>
      <c r="R2141" s="56">
        <v>388.8</v>
      </c>
      <c r="S2141"/>
      <c r="T2141" s="35">
        <v>40404</v>
      </c>
      <c r="U2141" s="57">
        <v>9.9990099990099994E-3</v>
      </c>
    </row>
    <row r="2142" spans="1:21" x14ac:dyDescent="0.2">
      <c r="A2142" s="14" t="s">
        <v>467</v>
      </c>
      <c r="B2142" s="14" t="s">
        <v>443</v>
      </c>
      <c r="C2142" s="35" t="s">
        <v>313</v>
      </c>
      <c r="D2142" s="35">
        <v>11</v>
      </c>
      <c r="E2142" s="35">
        <v>21</v>
      </c>
      <c r="F2142">
        <v>23602.953000000001</v>
      </c>
      <c r="G2142" s="73" t="s">
        <v>265</v>
      </c>
      <c r="H2142" s="68">
        <v>1.8810018810019999</v>
      </c>
      <c r="I2142"/>
      <c r="J2142"/>
      <c r="K2142"/>
      <c r="L2142"/>
      <c r="M2142"/>
      <c r="N2142"/>
      <c r="O2142"/>
      <c r="P2142"/>
      <c r="Q2142" s="68">
        <v>1.8810018810019999</v>
      </c>
      <c r="R2142" s="56">
        <v>396.4</v>
      </c>
      <c r="S2142"/>
      <c r="T2142" s="35">
        <v>40404</v>
      </c>
      <c r="U2142" s="57">
        <v>9.9990099990099994E-3</v>
      </c>
    </row>
    <row r="2143" spans="1:21" x14ac:dyDescent="0.2">
      <c r="A2143" s="14" t="s">
        <v>467</v>
      </c>
      <c r="B2143" s="14" t="s">
        <v>443</v>
      </c>
      <c r="C2143" s="35" t="s">
        <v>314</v>
      </c>
      <c r="D2143" s="35">
        <v>11</v>
      </c>
      <c r="E2143" s="35">
        <v>22</v>
      </c>
      <c r="F2143">
        <v>21743.706999999999</v>
      </c>
      <c r="G2143" s="73" t="s">
        <v>265</v>
      </c>
      <c r="H2143" s="68">
        <v>1.8810018810019999</v>
      </c>
      <c r="I2143"/>
      <c r="J2143"/>
      <c r="K2143"/>
      <c r="L2143"/>
      <c r="M2143"/>
      <c r="N2143"/>
      <c r="O2143"/>
      <c r="P2143"/>
      <c r="Q2143" s="68">
        <v>1.8810018810019999</v>
      </c>
      <c r="R2143" s="56">
        <v>396.4</v>
      </c>
      <c r="S2143"/>
      <c r="T2143" s="35">
        <v>40404</v>
      </c>
      <c r="U2143" s="57">
        <v>9.9990099990099994E-3</v>
      </c>
    </row>
    <row r="2144" spans="1:21" x14ac:dyDescent="0.2">
      <c r="A2144" s="14" t="s">
        <v>467</v>
      </c>
      <c r="B2144" s="14" t="s">
        <v>443</v>
      </c>
      <c r="C2144" s="35" t="s">
        <v>315</v>
      </c>
      <c r="D2144" s="35">
        <v>11</v>
      </c>
      <c r="E2144" s="35">
        <v>23</v>
      </c>
      <c r="F2144">
        <v>16793.803</v>
      </c>
      <c r="G2144" t="s">
        <v>55</v>
      </c>
      <c r="H2144"/>
      <c r="I2144"/>
      <c r="J2144"/>
      <c r="K2144"/>
      <c r="L2144"/>
      <c r="M2144"/>
      <c r="N2144" s="69">
        <v>1.8810018810019999</v>
      </c>
      <c r="O2144"/>
      <c r="P2144"/>
      <c r="Q2144" s="68">
        <v>1.8810018810019999</v>
      </c>
      <c r="R2144" s="56">
        <v>388.8</v>
      </c>
      <c r="S2144"/>
      <c r="T2144" s="35">
        <v>40404</v>
      </c>
      <c r="U2144" s="57">
        <v>9.9990099990099994E-3</v>
      </c>
    </row>
    <row r="2145" spans="1:21" x14ac:dyDescent="0.2">
      <c r="A2145" s="14" t="s">
        <v>467</v>
      </c>
      <c r="B2145" s="14" t="s">
        <v>443</v>
      </c>
      <c r="C2145" s="35" t="s">
        <v>316</v>
      </c>
      <c r="D2145" s="35">
        <v>11</v>
      </c>
      <c r="E2145" s="35">
        <v>24</v>
      </c>
      <c r="F2145">
        <v>16922.276999999998</v>
      </c>
      <c r="G2145" t="s">
        <v>55</v>
      </c>
      <c r="H2145"/>
      <c r="I2145"/>
      <c r="J2145"/>
      <c r="K2145"/>
      <c r="L2145"/>
      <c r="M2145"/>
      <c r="N2145" s="69">
        <v>1.8810018810019999</v>
      </c>
      <c r="O2145"/>
      <c r="P2145"/>
      <c r="Q2145" s="68">
        <v>1.8810018810019999</v>
      </c>
      <c r="R2145" s="56">
        <v>388.8</v>
      </c>
      <c r="S2145"/>
      <c r="T2145" s="35">
        <v>40404</v>
      </c>
      <c r="U2145" s="57">
        <v>9.9990099990099994E-3</v>
      </c>
    </row>
    <row r="2146" spans="1:21" x14ac:dyDescent="0.2">
      <c r="A2146" s="14" t="s">
        <v>467</v>
      </c>
      <c r="B2146" s="14" t="s">
        <v>443</v>
      </c>
      <c r="C2146" s="35" t="s">
        <v>317</v>
      </c>
      <c r="D2146" s="35">
        <v>12</v>
      </c>
      <c r="E2146" s="35">
        <v>1</v>
      </c>
      <c r="F2146">
        <v>76042.375</v>
      </c>
      <c r="G2146" t="s">
        <v>55</v>
      </c>
      <c r="H2146"/>
      <c r="I2146"/>
      <c r="J2146"/>
      <c r="K2146"/>
      <c r="L2146" s="65">
        <v>0.5742005742006</v>
      </c>
      <c r="M2146" s="67">
        <v>0.5742005742006</v>
      </c>
      <c r="N2146"/>
      <c r="O2146"/>
      <c r="P2146"/>
      <c r="Q2146"/>
      <c r="R2146" s="56">
        <v>399.2</v>
      </c>
      <c r="S2146"/>
      <c r="T2146" s="35">
        <v>40404</v>
      </c>
      <c r="U2146" s="57">
        <v>9.9950499950499996E-3</v>
      </c>
    </row>
    <row r="2147" spans="1:21" x14ac:dyDescent="0.2">
      <c r="A2147" s="14" t="s">
        <v>467</v>
      </c>
      <c r="B2147" s="14" t="s">
        <v>443</v>
      </c>
      <c r="C2147" s="35" t="s">
        <v>318</v>
      </c>
      <c r="D2147" s="35">
        <v>12</v>
      </c>
      <c r="E2147" s="35">
        <v>2</v>
      </c>
      <c r="F2147">
        <v>72260.858999999997</v>
      </c>
      <c r="G2147" t="s">
        <v>55</v>
      </c>
      <c r="H2147"/>
      <c r="I2147"/>
      <c r="J2147"/>
      <c r="K2147"/>
      <c r="L2147" s="65">
        <v>0.5742005742006</v>
      </c>
      <c r="M2147" s="67">
        <v>0.5742005742006</v>
      </c>
      <c r="N2147"/>
      <c r="O2147"/>
      <c r="P2147"/>
      <c r="Q2147"/>
      <c r="R2147" s="56">
        <v>399.2</v>
      </c>
      <c r="S2147"/>
      <c r="T2147" s="35">
        <v>40404</v>
      </c>
      <c r="U2147" s="57">
        <v>9.9950499950499996E-3</v>
      </c>
    </row>
    <row r="2148" spans="1:21" x14ac:dyDescent="0.2">
      <c r="A2148" s="14" t="s">
        <v>467</v>
      </c>
      <c r="B2148" s="14" t="s">
        <v>443</v>
      </c>
      <c r="C2148" s="35" t="s">
        <v>319</v>
      </c>
      <c r="D2148" s="35">
        <v>12</v>
      </c>
      <c r="E2148" s="35">
        <v>3</v>
      </c>
      <c r="F2148">
        <v>55610.078000000001</v>
      </c>
      <c r="G2148" t="s">
        <v>55</v>
      </c>
      <c r="H2148"/>
      <c r="I2148"/>
      <c r="J2148"/>
      <c r="K2148"/>
      <c r="L2148" s="65">
        <v>0.5742005742006</v>
      </c>
      <c r="M2148"/>
      <c r="N2148" s="69">
        <v>0.5742005742006</v>
      </c>
      <c r="O2148"/>
      <c r="P2148"/>
      <c r="Q2148"/>
      <c r="R2148" s="56">
        <v>399.2</v>
      </c>
      <c r="S2148"/>
      <c r="T2148" s="35">
        <v>40404</v>
      </c>
      <c r="U2148" s="57">
        <v>9.9950499950499996E-3</v>
      </c>
    </row>
    <row r="2149" spans="1:21" x14ac:dyDescent="0.2">
      <c r="A2149" s="14" t="s">
        <v>467</v>
      </c>
      <c r="B2149" s="14" t="s">
        <v>443</v>
      </c>
      <c r="C2149" s="35" t="s">
        <v>320</v>
      </c>
      <c r="D2149" s="35">
        <v>12</v>
      </c>
      <c r="E2149" s="35">
        <v>4</v>
      </c>
      <c r="F2149">
        <v>78716.101999999999</v>
      </c>
      <c r="G2149" t="s">
        <v>55</v>
      </c>
      <c r="H2149"/>
      <c r="I2149"/>
      <c r="J2149"/>
      <c r="K2149"/>
      <c r="L2149" s="65">
        <v>0.5742005742006</v>
      </c>
      <c r="M2149"/>
      <c r="N2149" s="69">
        <v>0.5742005742006</v>
      </c>
      <c r="O2149"/>
      <c r="P2149"/>
      <c r="Q2149"/>
      <c r="R2149" s="56">
        <v>399.2</v>
      </c>
      <c r="S2149"/>
      <c r="T2149" s="35">
        <v>40404</v>
      </c>
      <c r="U2149" s="57">
        <v>9.9950499950499996E-3</v>
      </c>
    </row>
    <row r="2150" spans="1:21" x14ac:dyDescent="0.2">
      <c r="A2150" s="14" t="s">
        <v>467</v>
      </c>
      <c r="B2150" s="14" t="s">
        <v>443</v>
      </c>
      <c r="C2150" s="35" t="s">
        <v>321</v>
      </c>
      <c r="D2150" s="35">
        <v>12</v>
      </c>
      <c r="E2150" s="35">
        <v>5</v>
      </c>
      <c r="F2150">
        <v>72122.695000000007</v>
      </c>
      <c r="G2150" s="70" t="s">
        <v>247</v>
      </c>
      <c r="H2150" s="69">
        <v>0.5742005742006</v>
      </c>
      <c r="I2150"/>
      <c r="J2150"/>
      <c r="K2150"/>
      <c r="L2150"/>
      <c r="M2150"/>
      <c r="N2150" s="69">
        <v>0.5742005742006</v>
      </c>
      <c r="O2150"/>
      <c r="P2150"/>
      <c r="Q2150"/>
      <c r="R2150" s="56">
        <v>401.6</v>
      </c>
      <c r="S2150"/>
      <c r="T2150" s="35">
        <v>40404</v>
      </c>
      <c r="U2150" s="57">
        <v>9.9970299970299995E-3</v>
      </c>
    </row>
    <row r="2151" spans="1:21" x14ac:dyDescent="0.2">
      <c r="A2151" s="14" t="s">
        <v>467</v>
      </c>
      <c r="B2151" s="14" t="s">
        <v>443</v>
      </c>
      <c r="C2151" s="35" t="s">
        <v>322</v>
      </c>
      <c r="D2151" s="35">
        <v>12</v>
      </c>
      <c r="E2151" s="35">
        <v>6</v>
      </c>
      <c r="F2151">
        <v>70905.820000000007</v>
      </c>
      <c r="G2151" s="70" t="s">
        <v>247</v>
      </c>
      <c r="H2151" s="69">
        <v>0.5742005742006</v>
      </c>
      <c r="I2151"/>
      <c r="J2151"/>
      <c r="K2151"/>
      <c r="L2151"/>
      <c r="M2151"/>
      <c r="N2151" s="69">
        <v>0.5742005742006</v>
      </c>
      <c r="O2151"/>
      <c r="P2151"/>
      <c r="Q2151"/>
      <c r="R2151" s="56">
        <v>401.6</v>
      </c>
      <c r="S2151"/>
      <c r="T2151" s="35">
        <v>40404</v>
      </c>
      <c r="U2151" s="57">
        <v>9.9970299970299995E-3</v>
      </c>
    </row>
    <row r="2152" spans="1:21" x14ac:dyDescent="0.2">
      <c r="A2152" s="14" t="s">
        <v>467</v>
      </c>
      <c r="B2152" s="14" t="s">
        <v>443</v>
      </c>
      <c r="C2152" s="35" t="s">
        <v>323</v>
      </c>
      <c r="D2152" s="35">
        <v>12</v>
      </c>
      <c r="E2152" s="35">
        <v>7</v>
      </c>
      <c r="F2152">
        <v>56693.629000000001</v>
      </c>
      <c r="G2152" t="s">
        <v>55</v>
      </c>
      <c r="H2152"/>
      <c r="I2152"/>
      <c r="J2152"/>
      <c r="K2152"/>
      <c r="L2152"/>
      <c r="M2152" s="67">
        <v>0.5742005742006</v>
      </c>
      <c r="N2152" s="69">
        <v>0.5742005742006</v>
      </c>
      <c r="O2152"/>
      <c r="P2152"/>
      <c r="Q2152"/>
      <c r="R2152" s="56">
        <v>399.2</v>
      </c>
      <c r="S2152"/>
      <c r="T2152" s="35">
        <v>40404</v>
      </c>
      <c r="U2152" s="57">
        <v>9.9950499950499996E-3</v>
      </c>
    </row>
    <row r="2153" spans="1:21" x14ac:dyDescent="0.2">
      <c r="A2153" s="14" t="s">
        <v>467</v>
      </c>
      <c r="B2153" s="14" t="s">
        <v>443</v>
      </c>
      <c r="C2153" s="35" t="s">
        <v>324</v>
      </c>
      <c r="D2153" s="35">
        <v>12</v>
      </c>
      <c r="E2153" s="35">
        <v>8</v>
      </c>
      <c r="F2153">
        <v>63973.042999999998</v>
      </c>
      <c r="G2153" t="s">
        <v>55</v>
      </c>
      <c r="H2153"/>
      <c r="I2153"/>
      <c r="J2153"/>
      <c r="K2153"/>
      <c r="L2153"/>
      <c r="M2153" s="67">
        <v>0.5742005742006</v>
      </c>
      <c r="N2153" s="69">
        <v>0.5742005742006</v>
      </c>
      <c r="O2153"/>
      <c r="P2153"/>
      <c r="Q2153"/>
      <c r="R2153" s="56">
        <v>399.2</v>
      </c>
      <c r="S2153"/>
      <c r="T2153" s="35">
        <v>40404</v>
      </c>
      <c r="U2153" s="57">
        <v>9.9950499950499996E-3</v>
      </c>
    </row>
    <row r="2154" spans="1:21" x14ac:dyDescent="0.2">
      <c r="A2154" s="14" t="s">
        <v>467</v>
      </c>
      <c r="B2154" s="14" t="s">
        <v>443</v>
      </c>
      <c r="C2154" s="35" t="s">
        <v>325</v>
      </c>
      <c r="D2154" s="35">
        <v>12</v>
      </c>
      <c r="E2154" s="35">
        <v>9</v>
      </c>
      <c r="F2154">
        <v>31495.651999999998</v>
      </c>
      <c r="G2154" s="71" t="s">
        <v>252</v>
      </c>
      <c r="H2154" s="72">
        <v>0.5742005742006</v>
      </c>
      <c r="I2154"/>
      <c r="J2154"/>
      <c r="K2154"/>
      <c r="L2154"/>
      <c r="M2154"/>
      <c r="N2154"/>
      <c r="O2154" s="72">
        <v>0.5742005742006</v>
      </c>
      <c r="P2154"/>
      <c r="Q2154"/>
      <c r="R2154" s="56">
        <v>401.6</v>
      </c>
      <c r="S2154"/>
      <c r="T2154" s="35">
        <v>40404</v>
      </c>
      <c r="U2154" s="57">
        <v>9.9970299970299995E-3</v>
      </c>
    </row>
    <row r="2155" spans="1:21" x14ac:dyDescent="0.2">
      <c r="A2155" s="14" t="s">
        <v>467</v>
      </c>
      <c r="B2155" s="14" t="s">
        <v>443</v>
      </c>
      <c r="C2155" s="35" t="s">
        <v>326</v>
      </c>
      <c r="D2155" s="35">
        <v>12</v>
      </c>
      <c r="E2155" s="35">
        <v>10</v>
      </c>
      <c r="F2155">
        <v>35841.968999999997</v>
      </c>
      <c r="G2155" s="71" t="s">
        <v>252</v>
      </c>
      <c r="H2155" s="72">
        <v>0.5742005742006</v>
      </c>
      <c r="I2155"/>
      <c r="J2155"/>
      <c r="K2155"/>
      <c r="L2155"/>
      <c r="M2155"/>
      <c r="N2155"/>
      <c r="O2155" s="72">
        <v>0.5742005742006</v>
      </c>
      <c r="P2155"/>
      <c r="Q2155"/>
      <c r="R2155" s="56">
        <v>401.6</v>
      </c>
      <c r="S2155"/>
      <c r="T2155" s="35">
        <v>40404</v>
      </c>
      <c r="U2155" s="57">
        <v>9.9970299970299995E-3</v>
      </c>
    </row>
    <row r="2156" spans="1:21" x14ac:dyDescent="0.2">
      <c r="A2156" s="14" t="s">
        <v>467</v>
      </c>
      <c r="B2156" s="14" t="s">
        <v>443</v>
      </c>
      <c r="C2156" s="35" t="s">
        <v>327</v>
      </c>
      <c r="D2156" s="35">
        <v>12</v>
      </c>
      <c r="E2156" s="35">
        <v>11</v>
      </c>
      <c r="F2156">
        <v>4210.5709999999999</v>
      </c>
      <c r="G2156" t="s">
        <v>55</v>
      </c>
      <c r="H2156"/>
      <c r="I2156"/>
      <c r="J2156"/>
      <c r="K2156" s="61">
        <v>6.4350064350059993E-2</v>
      </c>
      <c r="L2156"/>
      <c r="M2156"/>
      <c r="N2156"/>
      <c r="O2156" s="72">
        <v>0.5742005742006</v>
      </c>
      <c r="P2156"/>
      <c r="Q2156"/>
      <c r="R2156" s="56">
        <v>400.4</v>
      </c>
      <c r="S2156"/>
      <c r="T2156" s="35">
        <v>40404</v>
      </c>
      <c r="U2156" s="57">
        <v>9.9995049995050007E-3</v>
      </c>
    </row>
    <row r="2157" spans="1:21" x14ac:dyDescent="0.2">
      <c r="A2157" s="14" t="s">
        <v>467</v>
      </c>
      <c r="B2157" s="14" t="s">
        <v>443</v>
      </c>
      <c r="C2157" s="35" t="s">
        <v>328</v>
      </c>
      <c r="D2157" s="35">
        <v>12</v>
      </c>
      <c r="E2157" s="35">
        <v>12</v>
      </c>
      <c r="F2157">
        <v>4232.3869999999997</v>
      </c>
      <c r="G2157" t="s">
        <v>55</v>
      </c>
      <c r="H2157"/>
      <c r="I2157"/>
      <c r="J2157"/>
      <c r="K2157" s="61">
        <v>6.4350064350059993E-2</v>
      </c>
      <c r="L2157"/>
      <c r="M2157"/>
      <c r="N2157"/>
      <c r="O2157" s="72">
        <v>0.5742005742006</v>
      </c>
      <c r="P2157"/>
      <c r="Q2157"/>
      <c r="R2157" s="56">
        <v>400.4</v>
      </c>
      <c r="S2157"/>
      <c r="T2157" s="35">
        <v>40404</v>
      </c>
      <c r="U2157" s="57">
        <v>9.9995049995050007E-3</v>
      </c>
    </row>
    <row r="2158" spans="1:21" x14ac:dyDescent="0.2">
      <c r="A2158" s="14" t="s">
        <v>467</v>
      </c>
      <c r="B2158" s="14" t="s">
        <v>443</v>
      </c>
      <c r="C2158" s="35" t="s">
        <v>329</v>
      </c>
      <c r="D2158" s="35">
        <v>12</v>
      </c>
      <c r="E2158" s="35">
        <v>13</v>
      </c>
      <c r="F2158">
        <v>26962.684000000001</v>
      </c>
      <c r="G2158" t="s">
        <v>55</v>
      </c>
      <c r="H2158"/>
      <c r="I2158" s="55">
        <v>10.89001089001</v>
      </c>
      <c r="J2158"/>
      <c r="K2158"/>
      <c r="L2158"/>
      <c r="M2158"/>
      <c r="N2158"/>
      <c r="O2158" s="72">
        <v>0.5742005742006</v>
      </c>
      <c r="P2158"/>
      <c r="Q2158"/>
      <c r="R2158" s="56">
        <v>392.8</v>
      </c>
      <c r="S2158"/>
      <c r="T2158" s="35">
        <v>40404</v>
      </c>
      <c r="U2158" s="57">
        <v>9.9970299970299995E-3</v>
      </c>
    </row>
    <row r="2159" spans="1:21" x14ac:dyDescent="0.2">
      <c r="A2159" s="14" t="s">
        <v>467</v>
      </c>
      <c r="B2159" s="14" t="s">
        <v>443</v>
      </c>
      <c r="C2159" s="35" t="s">
        <v>330</v>
      </c>
      <c r="D2159" s="35">
        <v>12</v>
      </c>
      <c r="E2159" s="35">
        <v>14</v>
      </c>
      <c r="F2159">
        <v>30169.697</v>
      </c>
      <c r="G2159" t="s">
        <v>55</v>
      </c>
      <c r="H2159"/>
      <c r="I2159" s="55">
        <v>10.89001089001</v>
      </c>
      <c r="J2159"/>
      <c r="K2159"/>
      <c r="L2159"/>
      <c r="M2159"/>
      <c r="N2159"/>
      <c r="O2159" s="72">
        <v>0.5742005742006</v>
      </c>
      <c r="P2159"/>
      <c r="Q2159"/>
      <c r="R2159" s="56">
        <v>392.8</v>
      </c>
      <c r="S2159"/>
      <c r="T2159" s="35">
        <v>40404</v>
      </c>
      <c r="U2159" s="57">
        <v>9.9970299970299995E-3</v>
      </c>
    </row>
    <row r="2160" spans="1:21" x14ac:dyDescent="0.2">
      <c r="A2160" s="14" t="s">
        <v>467</v>
      </c>
      <c r="B2160" s="14" t="s">
        <v>443</v>
      </c>
      <c r="C2160" s="35" t="s">
        <v>331</v>
      </c>
      <c r="D2160" s="35">
        <v>12</v>
      </c>
      <c r="E2160" s="35">
        <v>15</v>
      </c>
      <c r="F2160">
        <v>65480.800999999999</v>
      </c>
      <c r="G2160" s="62" t="s">
        <v>60</v>
      </c>
      <c r="H2160" s="63">
        <v>0.5742005742006</v>
      </c>
      <c r="I2160"/>
      <c r="J2160"/>
      <c r="K2160"/>
      <c r="L2160"/>
      <c r="M2160"/>
      <c r="N2160"/>
      <c r="O2160"/>
      <c r="P2160" s="63">
        <v>0.5742005742006</v>
      </c>
      <c r="Q2160"/>
      <c r="R2160" s="56">
        <v>401.6</v>
      </c>
      <c r="S2160"/>
      <c r="T2160" s="35">
        <v>40404</v>
      </c>
      <c r="U2160" s="57">
        <v>9.9970299970299995E-3</v>
      </c>
    </row>
    <row r="2161" spans="1:21" x14ac:dyDescent="0.2">
      <c r="A2161" s="14" t="s">
        <v>467</v>
      </c>
      <c r="B2161" s="14" t="s">
        <v>443</v>
      </c>
      <c r="C2161" s="35" t="s">
        <v>332</v>
      </c>
      <c r="D2161" s="35">
        <v>12</v>
      </c>
      <c r="E2161" s="35">
        <v>16</v>
      </c>
      <c r="F2161">
        <v>59507.945</v>
      </c>
      <c r="G2161" s="62" t="s">
        <v>60</v>
      </c>
      <c r="H2161" s="63">
        <v>0.5742005742006</v>
      </c>
      <c r="I2161"/>
      <c r="J2161"/>
      <c r="K2161"/>
      <c r="L2161"/>
      <c r="M2161"/>
      <c r="N2161"/>
      <c r="O2161"/>
      <c r="P2161" s="63">
        <v>0.5742005742006</v>
      </c>
      <c r="Q2161"/>
      <c r="R2161" s="56">
        <v>401.6</v>
      </c>
      <c r="S2161"/>
      <c r="T2161" s="35">
        <v>40404</v>
      </c>
      <c r="U2161" s="57">
        <v>9.9970299970299995E-3</v>
      </c>
    </row>
    <row r="2162" spans="1:21" x14ac:dyDescent="0.2">
      <c r="A2162" s="14" t="s">
        <v>467</v>
      </c>
      <c r="B2162" s="14" t="s">
        <v>443</v>
      </c>
      <c r="C2162" s="35" t="s">
        <v>333</v>
      </c>
      <c r="D2162" s="35">
        <v>12</v>
      </c>
      <c r="E2162" s="35">
        <v>17</v>
      </c>
      <c r="F2162">
        <v>64164.542999999998</v>
      </c>
      <c r="G2162" t="s">
        <v>55</v>
      </c>
      <c r="H2162"/>
      <c r="I2162"/>
      <c r="J2162"/>
      <c r="K2162"/>
      <c r="L2162"/>
      <c r="M2162"/>
      <c r="N2162" s="69">
        <v>0.5742005742006</v>
      </c>
      <c r="O2162"/>
      <c r="P2162" s="63">
        <v>0.5742005742006</v>
      </c>
      <c r="Q2162"/>
      <c r="R2162" s="56">
        <v>399.2</v>
      </c>
      <c r="S2162"/>
      <c r="T2162" s="35">
        <v>40404</v>
      </c>
      <c r="U2162" s="57">
        <v>9.9950499950499996E-3</v>
      </c>
    </row>
    <row r="2163" spans="1:21" x14ac:dyDescent="0.2">
      <c r="A2163" s="14" t="s">
        <v>467</v>
      </c>
      <c r="B2163" s="14" t="s">
        <v>443</v>
      </c>
      <c r="C2163" s="35" t="s">
        <v>334</v>
      </c>
      <c r="D2163" s="35">
        <v>12</v>
      </c>
      <c r="E2163" s="35">
        <v>18</v>
      </c>
      <c r="F2163">
        <v>48960.913999999997</v>
      </c>
      <c r="G2163" t="s">
        <v>55</v>
      </c>
      <c r="H2163"/>
      <c r="I2163"/>
      <c r="J2163"/>
      <c r="K2163"/>
      <c r="L2163"/>
      <c r="M2163"/>
      <c r="N2163" s="69">
        <v>0.5742005742006</v>
      </c>
      <c r="O2163"/>
      <c r="P2163" s="63">
        <v>0.5742005742006</v>
      </c>
      <c r="Q2163"/>
      <c r="R2163" s="56">
        <v>399.2</v>
      </c>
      <c r="S2163"/>
      <c r="T2163" s="35">
        <v>40404</v>
      </c>
      <c r="U2163" s="57">
        <v>9.9950499950499996E-3</v>
      </c>
    </row>
    <row r="2164" spans="1:21" x14ac:dyDescent="0.2">
      <c r="A2164" s="14" t="s">
        <v>467</v>
      </c>
      <c r="B2164" s="14" t="s">
        <v>443</v>
      </c>
      <c r="C2164" s="35" t="s">
        <v>335</v>
      </c>
      <c r="D2164" s="35">
        <v>12</v>
      </c>
      <c r="E2164" s="35">
        <v>19</v>
      </c>
      <c r="F2164">
        <v>1396.251</v>
      </c>
      <c r="G2164" t="s">
        <v>55</v>
      </c>
      <c r="H2164"/>
      <c r="I2164"/>
      <c r="J2164"/>
      <c r="K2164"/>
      <c r="L2164"/>
      <c r="M2164"/>
      <c r="N2164"/>
      <c r="O2164"/>
      <c r="P2164" s="63">
        <v>0.5742005742006</v>
      </c>
      <c r="Q2164" s="68">
        <v>0.5742005742006</v>
      </c>
      <c r="R2164" s="56">
        <v>399.2</v>
      </c>
      <c r="S2164"/>
      <c r="T2164" s="35">
        <v>40404</v>
      </c>
      <c r="U2164" s="57">
        <v>9.9950499950499996E-3</v>
      </c>
    </row>
    <row r="2165" spans="1:21" x14ac:dyDescent="0.2">
      <c r="A2165" s="14" t="s">
        <v>467</v>
      </c>
      <c r="B2165" s="14" t="s">
        <v>443</v>
      </c>
      <c r="C2165" s="35" t="s">
        <v>336</v>
      </c>
      <c r="D2165" s="35">
        <v>12</v>
      </c>
      <c r="E2165" s="35">
        <v>20</v>
      </c>
      <c r="F2165">
        <v>1102.942</v>
      </c>
      <c r="G2165" t="s">
        <v>55</v>
      </c>
      <c r="H2165"/>
      <c r="I2165"/>
      <c r="J2165"/>
      <c r="K2165"/>
      <c r="L2165"/>
      <c r="M2165"/>
      <c r="N2165"/>
      <c r="O2165"/>
      <c r="P2165" s="63">
        <v>0.5742005742006</v>
      </c>
      <c r="Q2165" s="68">
        <v>0.5742005742006</v>
      </c>
      <c r="R2165" s="56">
        <v>399.2</v>
      </c>
      <c r="S2165"/>
      <c r="T2165" s="35">
        <v>40404</v>
      </c>
      <c r="U2165" s="57">
        <v>9.9950499950499996E-3</v>
      </c>
    </row>
    <row r="2166" spans="1:21" x14ac:dyDescent="0.2">
      <c r="A2166" s="14" t="s">
        <v>467</v>
      </c>
      <c r="B2166" s="14" t="s">
        <v>443</v>
      </c>
      <c r="C2166" s="35" t="s">
        <v>337</v>
      </c>
      <c r="D2166" s="35">
        <v>12</v>
      </c>
      <c r="E2166" s="35">
        <v>21</v>
      </c>
      <c r="F2166">
        <v>30443.615000000002</v>
      </c>
      <c r="G2166" s="73" t="s">
        <v>265</v>
      </c>
      <c r="H2166" s="68">
        <v>0.5742005742006</v>
      </c>
      <c r="I2166"/>
      <c r="J2166"/>
      <c r="K2166"/>
      <c r="L2166"/>
      <c r="M2166"/>
      <c r="N2166"/>
      <c r="O2166"/>
      <c r="P2166"/>
      <c r="Q2166" s="68">
        <v>0.5742005742006</v>
      </c>
      <c r="R2166" s="56">
        <v>401.6</v>
      </c>
      <c r="S2166"/>
      <c r="T2166" s="35">
        <v>40404</v>
      </c>
      <c r="U2166" s="57">
        <v>9.9970299970299995E-3</v>
      </c>
    </row>
    <row r="2167" spans="1:21" x14ac:dyDescent="0.2">
      <c r="A2167" s="14" t="s">
        <v>467</v>
      </c>
      <c r="B2167" s="14" t="s">
        <v>443</v>
      </c>
      <c r="C2167" s="35" t="s">
        <v>338</v>
      </c>
      <c r="D2167" s="35">
        <v>12</v>
      </c>
      <c r="E2167" s="35">
        <v>22</v>
      </c>
      <c r="F2167">
        <v>30795.101999999999</v>
      </c>
      <c r="G2167" s="73" t="s">
        <v>265</v>
      </c>
      <c r="H2167" s="68">
        <v>0.5742005742006</v>
      </c>
      <c r="I2167"/>
      <c r="J2167"/>
      <c r="K2167"/>
      <c r="L2167"/>
      <c r="M2167"/>
      <c r="N2167"/>
      <c r="O2167"/>
      <c r="P2167"/>
      <c r="Q2167" s="68">
        <v>0.5742005742006</v>
      </c>
      <c r="R2167" s="56">
        <v>401.6</v>
      </c>
      <c r="S2167"/>
      <c r="T2167" s="35">
        <v>40404</v>
      </c>
      <c r="U2167" s="57">
        <v>9.9970299970299995E-3</v>
      </c>
    </row>
    <row r="2168" spans="1:21" x14ac:dyDescent="0.2">
      <c r="A2168" s="14" t="s">
        <v>467</v>
      </c>
      <c r="B2168" s="14" t="s">
        <v>443</v>
      </c>
      <c r="C2168" s="35" t="s">
        <v>339</v>
      </c>
      <c r="D2168" s="35">
        <v>12</v>
      </c>
      <c r="E2168" s="35">
        <v>23</v>
      </c>
      <c r="F2168">
        <v>25614.912</v>
      </c>
      <c r="G2168" t="s">
        <v>55</v>
      </c>
      <c r="H2168"/>
      <c r="I2168"/>
      <c r="J2168"/>
      <c r="K2168"/>
      <c r="L2168"/>
      <c r="M2168"/>
      <c r="N2168" s="69">
        <v>0.5742005742006</v>
      </c>
      <c r="O2168"/>
      <c r="P2168"/>
      <c r="Q2168" s="68">
        <v>0.5742005742006</v>
      </c>
      <c r="R2168" s="56">
        <v>399.2</v>
      </c>
      <c r="S2168"/>
      <c r="T2168" s="35">
        <v>40404</v>
      </c>
      <c r="U2168" s="57">
        <v>9.9950499950499996E-3</v>
      </c>
    </row>
    <row r="2169" spans="1:21" x14ac:dyDescent="0.2">
      <c r="A2169" s="14" t="s">
        <v>467</v>
      </c>
      <c r="B2169" s="14" t="s">
        <v>443</v>
      </c>
      <c r="C2169" s="35" t="s">
        <v>340</v>
      </c>
      <c r="D2169" s="35">
        <v>12</v>
      </c>
      <c r="E2169" s="35">
        <v>24</v>
      </c>
      <c r="F2169">
        <v>24509.546999999999</v>
      </c>
      <c r="G2169" t="s">
        <v>55</v>
      </c>
      <c r="H2169"/>
      <c r="I2169"/>
      <c r="J2169"/>
      <c r="K2169"/>
      <c r="L2169"/>
      <c r="M2169"/>
      <c r="N2169" s="69">
        <v>0.5742005742006</v>
      </c>
      <c r="O2169"/>
      <c r="P2169"/>
      <c r="Q2169" s="68">
        <v>0.5742005742006</v>
      </c>
      <c r="R2169" s="56">
        <v>399.2</v>
      </c>
      <c r="S2169"/>
      <c r="T2169" s="35">
        <v>40404</v>
      </c>
      <c r="U2169" s="57">
        <v>9.9950499950499996E-3</v>
      </c>
    </row>
    <row r="2170" spans="1:21" x14ac:dyDescent="0.2">
      <c r="A2170" s="14" t="s">
        <v>467</v>
      </c>
      <c r="B2170" s="14" t="s">
        <v>443</v>
      </c>
      <c r="C2170" s="35" t="s">
        <v>341</v>
      </c>
      <c r="D2170" s="35">
        <v>13</v>
      </c>
      <c r="E2170" s="35">
        <v>1</v>
      </c>
      <c r="F2170">
        <v>41533.633000000002</v>
      </c>
      <c r="G2170" t="s">
        <v>55</v>
      </c>
      <c r="H2170"/>
      <c r="I2170"/>
      <c r="J2170"/>
      <c r="K2170"/>
      <c r="L2170" s="65">
        <v>0.17325017325020001</v>
      </c>
      <c r="M2170" s="67">
        <v>0.17325017325020001</v>
      </c>
      <c r="N2170"/>
      <c r="O2170"/>
      <c r="P2170"/>
      <c r="Q2170"/>
      <c r="R2170" s="56">
        <v>402.4</v>
      </c>
      <c r="S2170"/>
      <c r="T2170" s="35">
        <v>40404</v>
      </c>
      <c r="U2170" s="57">
        <v>9.9940599940599902E-3</v>
      </c>
    </row>
    <row r="2171" spans="1:21" x14ac:dyDescent="0.2">
      <c r="A2171" s="14" t="s">
        <v>467</v>
      </c>
      <c r="B2171" s="14" t="s">
        <v>443</v>
      </c>
      <c r="C2171" s="35" t="s">
        <v>342</v>
      </c>
      <c r="D2171" s="35">
        <v>13</v>
      </c>
      <c r="E2171" s="35">
        <v>2</v>
      </c>
      <c r="F2171">
        <v>51690.394999999997</v>
      </c>
      <c r="G2171" t="s">
        <v>55</v>
      </c>
      <c r="H2171"/>
      <c r="I2171"/>
      <c r="J2171"/>
      <c r="K2171"/>
      <c r="L2171" s="65">
        <v>0.17325017325020001</v>
      </c>
      <c r="M2171" s="67">
        <v>0.17325017325020001</v>
      </c>
      <c r="N2171"/>
      <c r="O2171"/>
      <c r="P2171"/>
      <c r="Q2171"/>
      <c r="R2171" s="56">
        <v>402.4</v>
      </c>
      <c r="S2171"/>
      <c r="T2171" s="35">
        <v>40404</v>
      </c>
      <c r="U2171" s="57">
        <v>9.9940599940599902E-3</v>
      </c>
    </row>
    <row r="2172" spans="1:21" x14ac:dyDescent="0.2">
      <c r="A2172" s="14" t="s">
        <v>467</v>
      </c>
      <c r="B2172" s="14" t="s">
        <v>443</v>
      </c>
      <c r="C2172" s="35" t="s">
        <v>343</v>
      </c>
      <c r="D2172" s="35">
        <v>13</v>
      </c>
      <c r="E2172" s="35">
        <v>3</v>
      </c>
      <c r="F2172">
        <v>55275.559000000001</v>
      </c>
      <c r="G2172" t="s">
        <v>55</v>
      </c>
      <c r="H2172"/>
      <c r="I2172"/>
      <c r="J2172"/>
      <c r="K2172"/>
      <c r="L2172" s="65">
        <v>0.17325017325020001</v>
      </c>
      <c r="M2172"/>
      <c r="N2172" s="69">
        <v>0.17325017325020001</v>
      </c>
      <c r="O2172"/>
      <c r="P2172"/>
      <c r="Q2172"/>
      <c r="R2172" s="56">
        <v>402.4</v>
      </c>
      <c r="S2172"/>
      <c r="T2172" s="35">
        <v>40404</v>
      </c>
      <c r="U2172" s="57">
        <v>9.9940599940599902E-3</v>
      </c>
    </row>
    <row r="2173" spans="1:21" x14ac:dyDescent="0.2">
      <c r="A2173" s="14" t="s">
        <v>467</v>
      </c>
      <c r="B2173" s="14" t="s">
        <v>443</v>
      </c>
      <c r="C2173" s="35" t="s">
        <v>344</v>
      </c>
      <c r="D2173" s="35">
        <v>13</v>
      </c>
      <c r="E2173" s="35">
        <v>4</v>
      </c>
      <c r="F2173">
        <v>44120.093999999997</v>
      </c>
      <c r="G2173" t="s">
        <v>55</v>
      </c>
      <c r="H2173"/>
      <c r="I2173"/>
      <c r="J2173"/>
      <c r="K2173"/>
      <c r="L2173" s="65">
        <v>0.17325017325020001</v>
      </c>
      <c r="M2173"/>
      <c r="N2173" s="69">
        <v>0.17325017325020001</v>
      </c>
      <c r="O2173"/>
      <c r="P2173"/>
      <c r="Q2173"/>
      <c r="R2173" s="56">
        <v>402.4</v>
      </c>
      <c r="S2173"/>
      <c r="T2173" s="35">
        <v>40404</v>
      </c>
      <c r="U2173" s="57">
        <v>9.9940599940599902E-3</v>
      </c>
    </row>
    <row r="2174" spans="1:21" x14ac:dyDescent="0.2">
      <c r="A2174" s="14" t="s">
        <v>467</v>
      </c>
      <c r="B2174" s="14" t="s">
        <v>443</v>
      </c>
      <c r="C2174" s="35" t="s">
        <v>345</v>
      </c>
      <c r="D2174" s="35">
        <v>13</v>
      </c>
      <c r="E2174" s="35">
        <v>5</v>
      </c>
      <c r="F2174">
        <v>64554.815999999999</v>
      </c>
      <c r="G2174" s="70" t="s">
        <v>247</v>
      </c>
      <c r="H2174" s="69">
        <v>0.17325017325020001</v>
      </c>
      <c r="I2174"/>
      <c r="J2174"/>
      <c r="K2174"/>
      <c r="L2174"/>
      <c r="M2174"/>
      <c r="N2174" s="69">
        <v>0.17325017325020001</v>
      </c>
      <c r="O2174"/>
      <c r="P2174"/>
      <c r="Q2174"/>
      <c r="R2174" s="56">
        <v>403.2</v>
      </c>
      <c r="S2174"/>
      <c r="T2174" s="35">
        <v>40404</v>
      </c>
      <c r="U2174" s="57">
        <v>9.996534996535E-3</v>
      </c>
    </row>
    <row r="2175" spans="1:21" x14ac:dyDescent="0.2">
      <c r="A2175" s="14" t="s">
        <v>467</v>
      </c>
      <c r="B2175" s="14" t="s">
        <v>443</v>
      </c>
      <c r="C2175" s="35" t="s">
        <v>346</v>
      </c>
      <c r="D2175" s="35">
        <v>13</v>
      </c>
      <c r="E2175" s="35">
        <v>6</v>
      </c>
      <c r="F2175">
        <v>45169.703000000001</v>
      </c>
      <c r="G2175" s="70" t="s">
        <v>247</v>
      </c>
      <c r="H2175" s="69">
        <v>0.17325017325020001</v>
      </c>
      <c r="I2175"/>
      <c r="J2175"/>
      <c r="K2175"/>
      <c r="L2175"/>
      <c r="M2175"/>
      <c r="N2175" s="69">
        <v>0.17325017325020001</v>
      </c>
      <c r="O2175"/>
      <c r="P2175"/>
      <c r="Q2175"/>
      <c r="R2175" s="56">
        <v>403.2</v>
      </c>
      <c r="S2175"/>
      <c r="T2175" s="35">
        <v>40404</v>
      </c>
      <c r="U2175" s="57">
        <v>9.996534996535E-3</v>
      </c>
    </row>
    <row r="2176" spans="1:21" x14ac:dyDescent="0.2">
      <c r="A2176" s="14" t="s">
        <v>467</v>
      </c>
      <c r="B2176" s="14" t="s">
        <v>443</v>
      </c>
      <c r="C2176" s="35" t="s">
        <v>347</v>
      </c>
      <c r="D2176" s="35">
        <v>13</v>
      </c>
      <c r="E2176" s="35">
        <v>7</v>
      </c>
      <c r="F2176">
        <v>55050.125</v>
      </c>
      <c r="G2176" t="s">
        <v>55</v>
      </c>
      <c r="H2176"/>
      <c r="I2176"/>
      <c r="J2176"/>
      <c r="K2176"/>
      <c r="L2176"/>
      <c r="M2176" s="67">
        <v>0.17325017325020001</v>
      </c>
      <c r="N2176" s="69">
        <v>0.17325017325020001</v>
      </c>
      <c r="O2176"/>
      <c r="P2176"/>
      <c r="Q2176"/>
      <c r="R2176" s="56">
        <v>402.4</v>
      </c>
      <c r="S2176"/>
      <c r="T2176" s="35">
        <v>40404</v>
      </c>
      <c r="U2176" s="57">
        <v>9.9940599940599902E-3</v>
      </c>
    </row>
    <row r="2177" spans="1:21" x14ac:dyDescent="0.2">
      <c r="A2177" s="14" t="s">
        <v>467</v>
      </c>
      <c r="B2177" s="14" t="s">
        <v>443</v>
      </c>
      <c r="C2177" s="35" t="s">
        <v>348</v>
      </c>
      <c r="D2177" s="35">
        <v>13</v>
      </c>
      <c r="E2177" s="35">
        <v>8</v>
      </c>
      <c r="F2177">
        <v>41797.855000000003</v>
      </c>
      <c r="G2177" t="s">
        <v>55</v>
      </c>
      <c r="H2177"/>
      <c r="I2177"/>
      <c r="J2177"/>
      <c r="K2177"/>
      <c r="L2177"/>
      <c r="M2177" s="67">
        <v>0.17325017325020001</v>
      </c>
      <c r="N2177" s="69">
        <v>0.17325017325020001</v>
      </c>
      <c r="O2177"/>
      <c r="P2177"/>
      <c r="Q2177"/>
      <c r="R2177" s="56">
        <v>402.4</v>
      </c>
      <c r="S2177"/>
      <c r="T2177" s="35">
        <v>40404</v>
      </c>
      <c r="U2177" s="57">
        <v>9.9940599940599902E-3</v>
      </c>
    </row>
    <row r="2178" spans="1:21" x14ac:dyDescent="0.2">
      <c r="A2178" s="14" t="s">
        <v>467</v>
      </c>
      <c r="B2178" s="14" t="s">
        <v>443</v>
      </c>
      <c r="C2178" s="35" t="s">
        <v>349</v>
      </c>
      <c r="D2178" s="35">
        <v>13</v>
      </c>
      <c r="E2178" s="35">
        <v>9</v>
      </c>
      <c r="F2178">
        <v>29003.73</v>
      </c>
      <c r="G2178" s="71" t="s">
        <v>252</v>
      </c>
      <c r="H2178" s="72">
        <v>0.17325017325020001</v>
      </c>
      <c r="I2178"/>
      <c r="J2178"/>
      <c r="K2178"/>
      <c r="L2178"/>
      <c r="M2178"/>
      <c r="N2178"/>
      <c r="O2178" s="72">
        <v>0.17325017325020001</v>
      </c>
      <c r="P2178"/>
      <c r="Q2178"/>
      <c r="R2178" s="56">
        <v>403.2</v>
      </c>
      <c r="S2178"/>
      <c r="T2178" s="35">
        <v>40404</v>
      </c>
      <c r="U2178" s="57">
        <v>9.996534996535E-3</v>
      </c>
    </row>
    <row r="2179" spans="1:21" x14ac:dyDescent="0.2">
      <c r="A2179" s="14" t="s">
        <v>467</v>
      </c>
      <c r="B2179" s="14" t="s">
        <v>443</v>
      </c>
      <c r="C2179" s="35" t="s">
        <v>350</v>
      </c>
      <c r="D2179" s="35">
        <v>13</v>
      </c>
      <c r="E2179" s="35">
        <v>10</v>
      </c>
      <c r="F2179">
        <v>41485.152000000002</v>
      </c>
      <c r="G2179" s="71" t="s">
        <v>252</v>
      </c>
      <c r="H2179" s="72">
        <v>0.17325017325020001</v>
      </c>
      <c r="I2179"/>
      <c r="J2179"/>
      <c r="K2179"/>
      <c r="L2179"/>
      <c r="M2179"/>
      <c r="N2179"/>
      <c r="O2179" s="72">
        <v>0.17325017325020001</v>
      </c>
      <c r="P2179"/>
      <c r="Q2179"/>
      <c r="R2179" s="56">
        <v>403.2</v>
      </c>
      <c r="S2179"/>
      <c r="T2179" s="35">
        <v>40404</v>
      </c>
      <c r="U2179" s="57">
        <v>9.996534996535E-3</v>
      </c>
    </row>
    <row r="2180" spans="1:21" x14ac:dyDescent="0.2">
      <c r="A2180" s="14" t="s">
        <v>467</v>
      </c>
      <c r="B2180" s="14" t="s">
        <v>443</v>
      </c>
      <c r="C2180" s="35" t="s">
        <v>351</v>
      </c>
      <c r="D2180" s="35">
        <v>13</v>
      </c>
      <c r="E2180" s="35">
        <v>11</v>
      </c>
      <c r="F2180">
        <v>4457.8239999999996</v>
      </c>
      <c r="G2180" t="s">
        <v>55</v>
      </c>
      <c r="H2180"/>
      <c r="I2180"/>
      <c r="J2180"/>
      <c r="K2180" s="61">
        <v>2.079002079002E-2</v>
      </c>
      <c r="L2180"/>
      <c r="M2180"/>
      <c r="N2180"/>
      <c r="O2180" s="72">
        <v>0.17325017325020001</v>
      </c>
      <c r="P2180"/>
      <c r="Q2180"/>
      <c r="R2180" s="56">
        <v>402.8</v>
      </c>
      <c r="S2180"/>
      <c r="T2180" s="35">
        <v>40404</v>
      </c>
      <c r="U2180" s="57">
        <v>9.9970299970299995E-3</v>
      </c>
    </row>
    <row r="2181" spans="1:21" x14ac:dyDescent="0.2">
      <c r="A2181" s="14" t="s">
        <v>467</v>
      </c>
      <c r="B2181" s="14" t="s">
        <v>443</v>
      </c>
      <c r="C2181" s="35" t="s">
        <v>352</v>
      </c>
      <c r="D2181" s="35">
        <v>13</v>
      </c>
      <c r="E2181" s="35">
        <v>12</v>
      </c>
      <c r="F2181">
        <v>4208.1469999999999</v>
      </c>
      <c r="G2181" t="s">
        <v>55</v>
      </c>
      <c r="H2181"/>
      <c r="I2181"/>
      <c r="J2181"/>
      <c r="K2181" s="61">
        <v>2.079002079002E-2</v>
      </c>
      <c r="L2181"/>
      <c r="M2181"/>
      <c r="N2181"/>
      <c r="O2181" s="72">
        <v>0.17325017325020001</v>
      </c>
      <c r="P2181"/>
      <c r="Q2181"/>
      <c r="R2181" s="56">
        <v>402.8</v>
      </c>
      <c r="S2181"/>
      <c r="T2181" s="35">
        <v>40404</v>
      </c>
      <c r="U2181" s="57">
        <v>9.9970299970299995E-3</v>
      </c>
    </row>
    <row r="2182" spans="1:21" x14ac:dyDescent="0.2">
      <c r="A2182" s="14" t="s">
        <v>467</v>
      </c>
      <c r="B2182" s="14" t="s">
        <v>443</v>
      </c>
      <c r="C2182" s="35" t="s">
        <v>353</v>
      </c>
      <c r="D2182" s="35">
        <v>13</v>
      </c>
      <c r="E2182" s="35">
        <v>13</v>
      </c>
      <c r="F2182">
        <v>14095.838</v>
      </c>
      <c r="G2182" t="s">
        <v>55</v>
      </c>
      <c r="H2182"/>
      <c r="I2182" s="55">
        <v>2.4007524007519998</v>
      </c>
      <c r="J2182"/>
      <c r="K2182"/>
      <c r="L2182"/>
      <c r="M2182"/>
      <c r="N2182"/>
      <c r="O2182" s="72">
        <v>0.17325017325020001</v>
      </c>
      <c r="P2182"/>
      <c r="Q2182"/>
      <c r="R2182" s="56">
        <v>401.2</v>
      </c>
      <c r="S2182"/>
      <c r="T2182" s="35">
        <v>40404</v>
      </c>
      <c r="U2182" s="57">
        <v>9.9950499950499892E-3</v>
      </c>
    </row>
    <row r="2183" spans="1:21" x14ac:dyDescent="0.2">
      <c r="A2183" s="14" t="s">
        <v>467</v>
      </c>
      <c r="B2183" s="14" t="s">
        <v>443</v>
      </c>
      <c r="C2183" s="35" t="s">
        <v>354</v>
      </c>
      <c r="D2183" s="35">
        <v>13</v>
      </c>
      <c r="E2183" s="35">
        <v>14</v>
      </c>
      <c r="F2183">
        <v>17758.574000000001</v>
      </c>
      <c r="G2183" t="s">
        <v>55</v>
      </c>
      <c r="H2183"/>
      <c r="I2183" s="55">
        <v>2.4007524007519998</v>
      </c>
      <c r="J2183"/>
      <c r="K2183"/>
      <c r="L2183"/>
      <c r="M2183"/>
      <c r="N2183"/>
      <c r="O2183" s="72">
        <v>0.17325017325020001</v>
      </c>
      <c r="P2183"/>
      <c r="Q2183"/>
      <c r="R2183" s="56">
        <v>401.2</v>
      </c>
      <c r="S2183"/>
      <c r="T2183" s="35">
        <v>40404</v>
      </c>
      <c r="U2183" s="57">
        <v>9.9950499950499892E-3</v>
      </c>
    </row>
    <row r="2184" spans="1:21" x14ac:dyDescent="0.2">
      <c r="A2184" s="14" t="s">
        <v>467</v>
      </c>
      <c r="B2184" s="14" t="s">
        <v>443</v>
      </c>
      <c r="C2184" s="35" t="s">
        <v>355</v>
      </c>
      <c r="D2184" s="35">
        <v>13</v>
      </c>
      <c r="E2184" s="35">
        <v>15</v>
      </c>
      <c r="F2184">
        <v>47276.203000000001</v>
      </c>
      <c r="G2184" s="62" t="s">
        <v>60</v>
      </c>
      <c r="H2184" s="63">
        <v>0.17325017325020001</v>
      </c>
      <c r="I2184"/>
      <c r="J2184"/>
      <c r="K2184"/>
      <c r="L2184"/>
      <c r="M2184"/>
      <c r="N2184"/>
      <c r="O2184"/>
      <c r="P2184" s="63">
        <v>0.17325017325020001</v>
      </c>
      <c r="Q2184"/>
      <c r="R2184" s="56">
        <v>403.2</v>
      </c>
      <c r="S2184"/>
      <c r="T2184" s="35">
        <v>40404</v>
      </c>
      <c r="U2184" s="57">
        <v>9.996534996535E-3</v>
      </c>
    </row>
    <row r="2185" spans="1:21" x14ac:dyDescent="0.2">
      <c r="A2185" s="14" t="s">
        <v>467</v>
      </c>
      <c r="B2185" s="14" t="s">
        <v>443</v>
      </c>
      <c r="C2185" s="35" t="s">
        <v>356</v>
      </c>
      <c r="D2185" s="35">
        <v>13</v>
      </c>
      <c r="E2185" s="35">
        <v>16</v>
      </c>
      <c r="F2185">
        <v>30904.184000000001</v>
      </c>
      <c r="G2185" s="62" t="s">
        <v>60</v>
      </c>
      <c r="H2185" s="63">
        <v>0.17325017325020001</v>
      </c>
      <c r="I2185"/>
      <c r="J2185"/>
      <c r="K2185"/>
      <c r="L2185"/>
      <c r="M2185"/>
      <c r="N2185"/>
      <c r="O2185"/>
      <c r="P2185" s="63">
        <v>0.17325017325020001</v>
      </c>
      <c r="Q2185"/>
      <c r="R2185" s="56">
        <v>403.2</v>
      </c>
      <c r="S2185"/>
      <c r="T2185" s="35">
        <v>40404</v>
      </c>
      <c r="U2185" s="57">
        <v>9.996534996535E-3</v>
      </c>
    </row>
    <row r="2186" spans="1:21" x14ac:dyDescent="0.2">
      <c r="A2186" s="14" t="s">
        <v>467</v>
      </c>
      <c r="B2186" s="14" t="s">
        <v>443</v>
      </c>
      <c r="C2186" s="35" t="s">
        <v>357</v>
      </c>
      <c r="D2186" s="35">
        <v>13</v>
      </c>
      <c r="E2186" s="35">
        <v>17</v>
      </c>
      <c r="F2186">
        <v>64937.811999999998</v>
      </c>
      <c r="G2186" t="s">
        <v>55</v>
      </c>
      <c r="H2186"/>
      <c r="I2186"/>
      <c r="J2186"/>
      <c r="K2186"/>
      <c r="L2186"/>
      <c r="M2186"/>
      <c r="N2186" s="69">
        <v>0.17325017325020001</v>
      </c>
      <c r="O2186"/>
      <c r="P2186" s="63">
        <v>0.17325017325020001</v>
      </c>
      <c r="Q2186"/>
      <c r="R2186" s="56">
        <v>402.4</v>
      </c>
      <c r="S2186"/>
      <c r="T2186" s="35">
        <v>40404</v>
      </c>
      <c r="U2186" s="57">
        <v>9.9940599940599902E-3</v>
      </c>
    </row>
    <row r="2187" spans="1:21" x14ac:dyDescent="0.2">
      <c r="A2187" s="14" t="s">
        <v>467</v>
      </c>
      <c r="B2187" s="14" t="s">
        <v>443</v>
      </c>
      <c r="C2187" s="35" t="s">
        <v>358</v>
      </c>
      <c r="D2187" s="35">
        <v>13</v>
      </c>
      <c r="E2187" s="35">
        <v>18</v>
      </c>
      <c r="F2187">
        <v>36074.68</v>
      </c>
      <c r="G2187" t="s">
        <v>55</v>
      </c>
      <c r="H2187"/>
      <c r="I2187"/>
      <c r="J2187"/>
      <c r="K2187"/>
      <c r="L2187"/>
      <c r="M2187"/>
      <c r="N2187" s="69">
        <v>0.17325017325020001</v>
      </c>
      <c r="O2187"/>
      <c r="P2187" s="63">
        <v>0.17325017325020001</v>
      </c>
      <c r="Q2187"/>
      <c r="R2187" s="56">
        <v>402.4</v>
      </c>
      <c r="S2187"/>
      <c r="T2187" s="35">
        <v>40404</v>
      </c>
      <c r="U2187" s="57">
        <v>9.9940599940599902E-3</v>
      </c>
    </row>
    <row r="2188" spans="1:21" x14ac:dyDescent="0.2">
      <c r="A2188" s="14" t="s">
        <v>467</v>
      </c>
      <c r="B2188" s="14" t="s">
        <v>443</v>
      </c>
      <c r="C2188" s="35" t="s">
        <v>359</v>
      </c>
      <c r="D2188" s="35">
        <v>13</v>
      </c>
      <c r="E2188" s="35">
        <v>19</v>
      </c>
      <c r="F2188">
        <v>3837.268</v>
      </c>
      <c r="G2188" t="s">
        <v>55</v>
      </c>
      <c r="H2188"/>
      <c r="I2188"/>
      <c r="J2188"/>
      <c r="K2188"/>
      <c r="L2188"/>
      <c r="M2188"/>
      <c r="N2188"/>
      <c r="O2188"/>
      <c r="P2188" s="63">
        <v>0.17325017325020001</v>
      </c>
      <c r="Q2188" s="68">
        <v>0.17325017325020001</v>
      </c>
      <c r="R2188" s="56">
        <v>402.4</v>
      </c>
      <c r="S2188"/>
      <c r="T2188" s="35">
        <v>40404</v>
      </c>
      <c r="U2188" s="57">
        <v>9.9940599940599902E-3</v>
      </c>
    </row>
    <row r="2189" spans="1:21" x14ac:dyDescent="0.2">
      <c r="A2189" s="14" t="s">
        <v>467</v>
      </c>
      <c r="B2189" s="14" t="s">
        <v>443</v>
      </c>
      <c r="C2189" s="35" t="s">
        <v>360</v>
      </c>
      <c r="D2189" s="35">
        <v>13</v>
      </c>
      <c r="E2189" s="35">
        <v>20</v>
      </c>
      <c r="F2189">
        <v>7761.8010000000004</v>
      </c>
      <c r="G2189" t="s">
        <v>55</v>
      </c>
      <c r="H2189"/>
      <c r="I2189"/>
      <c r="J2189"/>
      <c r="K2189"/>
      <c r="L2189"/>
      <c r="M2189"/>
      <c r="N2189"/>
      <c r="O2189"/>
      <c r="P2189" s="63">
        <v>0.17325017325020001</v>
      </c>
      <c r="Q2189" s="68">
        <v>0.17325017325020001</v>
      </c>
      <c r="R2189" s="56">
        <v>402.4</v>
      </c>
      <c r="S2189"/>
      <c r="T2189" s="35">
        <v>40404</v>
      </c>
      <c r="U2189" s="57">
        <v>9.9940599940599902E-3</v>
      </c>
    </row>
    <row r="2190" spans="1:21" x14ac:dyDescent="0.2">
      <c r="A2190" s="14" t="s">
        <v>467</v>
      </c>
      <c r="B2190" s="14" t="s">
        <v>443</v>
      </c>
      <c r="C2190" s="35" t="s">
        <v>361</v>
      </c>
      <c r="D2190" s="35">
        <v>13</v>
      </c>
      <c r="E2190" s="35">
        <v>21</v>
      </c>
      <c r="F2190">
        <v>19191.186000000002</v>
      </c>
      <c r="G2190" s="73" t="s">
        <v>265</v>
      </c>
      <c r="H2190" s="68">
        <v>0.17325017325020001</v>
      </c>
      <c r="I2190"/>
      <c r="J2190"/>
      <c r="K2190"/>
      <c r="L2190"/>
      <c r="M2190"/>
      <c r="N2190"/>
      <c r="O2190"/>
      <c r="P2190"/>
      <c r="Q2190" s="68">
        <v>0.17325017325020001</v>
      </c>
      <c r="R2190" s="56">
        <v>403.2</v>
      </c>
      <c r="S2190"/>
      <c r="T2190" s="35">
        <v>40404</v>
      </c>
      <c r="U2190" s="57">
        <v>9.996534996535E-3</v>
      </c>
    </row>
    <row r="2191" spans="1:21" x14ac:dyDescent="0.2">
      <c r="A2191" s="14" t="s">
        <v>467</v>
      </c>
      <c r="B2191" s="14" t="s">
        <v>443</v>
      </c>
      <c r="C2191" s="35" t="s">
        <v>362</v>
      </c>
      <c r="D2191" s="35">
        <v>13</v>
      </c>
      <c r="E2191" s="35">
        <v>22</v>
      </c>
      <c r="F2191">
        <v>22017.625</v>
      </c>
      <c r="G2191" s="73" t="s">
        <v>265</v>
      </c>
      <c r="H2191" s="68">
        <v>0.17325017325020001</v>
      </c>
      <c r="I2191"/>
      <c r="J2191"/>
      <c r="K2191"/>
      <c r="L2191"/>
      <c r="M2191"/>
      <c r="N2191"/>
      <c r="O2191"/>
      <c r="P2191"/>
      <c r="Q2191" s="68">
        <v>0.17325017325020001</v>
      </c>
      <c r="R2191" s="56">
        <v>403.2</v>
      </c>
      <c r="S2191"/>
      <c r="T2191" s="35">
        <v>40404</v>
      </c>
      <c r="U2191" s="57">
        <v>9.996534996535E-3</v>
      </c>
    </row>
    <row r="2192" spans="1:21" x14ac:dyDescent="0.2">
      <c r="A2192" s="14" t="s">
        <v>467</v>
      </c>
      <c r="B2192" s="14" t="s">
        <v>443</v>
      </c>
      <c r="C2192" s="35" t="s">
        <v>363</v>
      </c>
      <c r="D2192" s="35">
        <v>13</v>
      </c>
      <c r="E2192" s="35">
        <v>23</v>
      </c>
      <c r="F2192">
        <v>10576.12</v>
      </c>
      <c r="G2192" t="s">
        <v>55</v>
      </c>
      <c r="H2192"/>
      <c r="I2192"/>
      <c r="J2192"/>
      <c r="K2192"/>
      <c r="L2192"/>
      <c r="M2192"/>
      <c r="N2192" s="69">
        <v>0.17325017325020001</v>
      </c>
      <c r="O2192"/>
      <c r="P2192"/>
      <c r="Q2192" s="68">
        <v>0.17325017325020001</v>
      </c>
      <c r="R2192" s="56">
        <v>402.4</v>
      </c>
      <c r="S2192"/>
      <c r="T2192" s="35">
        <v>40404</v>
      </c>
      <c r="U2192" s="57">
        <v>9.9940599940599902E-3</v>
      </c>
    </row>
    <row r="2193" spans="1:21" x14ac:dyDescent="0.2">
      <c r="A2193" s="14" t="s">
        <v>467</v>
      </c>
      <c r="B2193" s="14" t="s">
        <v>443</v>
      </c>
      <c r="C2193" s="35" t="s">
        <v>364</v>
      </c>
      <c r="D2193" s="35">
        <v>13</v>
      </c>
      <c r="E2193" s="35">
        <v>24</v>
      </c>
      <c r="F2193">
        <v>22919.370999999999</v>
      </c>
      <c r="G2193" t="s">
        <v>55</v>
      </c>
      <c r="H2193"/>
      <c r="I2193"/>
      <c r="J2193"/>
      <c r="K2193"/>
      <c r="L2193"/>
      <c r="M2193"/>
      <c r="N2193" s="69">
        <v>0.17325017325020001</v>
      </c>
      <c r="O2193"/>
      <c r="P2193"/>
      <c r="Q2193" s="68">
        <v>0.17325017325020001</v>
      </c>
      <c r="R2193" s="56">
        <v>402.4</v>
      </c>
      <c r="S2193"/>
      <c r="T2193" s="35">
        <v>40404</v>
      </c>
      <c r="U2193" s="57">
        <v>9.9940599940599902E-3</v>
      </c>
    </row>
    <row r="2194" spans="1:21" x14ac:dyDescent="0.2">
      <c r="A2194" s="14" t="s">
        <v>467</v>
      </c>
      <c r="B2194" s="14" t="s">
        <v>443</v>
      </c>
      <c r="C2194" s="35" t="s">
        <v>365</v>
      </c>
      <c r="D2194" s="35">
        <v>14</v>
      </c>
      <c r="E2194" s="35">
        <v>1</v>
      </c>
      <c r="F2194">
        <v>54378.663999999997</v>
      </c>
      <c r="G2194" t="s">
        <v>55</v>
      </c>
      <c r="H2194"/>
      <c r="I2194"/>
      <c r="J2194"/>
      <c r="K2194"/>
      <c r="L2194" s="65">
        <v>5.4450054450050002E-2</v>
      </c>
      <c r="M2194" s="67">
        <v>5.4450054450050002E-2</v>
      </c>
      <c r="N2194"/>
      <c r="O2194"/>
      <c r="P2194"/>
      <c r="Q2194"/>
      <c r="R2194" s="56">
        <v>403.6</v>
      </c>
      <c r="S2194"/>
      <c r="T2194" s="35">
        <v>40404</v>
      </c>
      <c r="U2194" s="57">
        <v>0.01</v>
      </c>
    </row>
    <row r="2195" spans="1:21" x14ac:dyDescent="0.2">
      <c r="A2195" s="14" t="s">
        <v>467</v>
      </c>
      <c r="B2195" s="14" t="s">
        <v>443</v>
      </c>
      <c r="C2195" s="35" t="s">
        <v>366</v>
      </c>
      <c r="D2195" s="35">
        <v>14</v>
      </c>
      <c r="E2195" s="35">
        <v>2</v>
      </c>
      <c r="F2195">
        <v>65856.531000000003</v>
      </c>
      <c r="G2195" t="s">
        <v>55</v>
      </c>
      <c r="H2195"/>
      <c r="I2195"/>
      <c r="J2195"/>
      <c r="K2195"/>
      <c r="L2195" s="65">
        <v>5.4450054450050002E-2</v>
      </c>
      <c r="M2195" s="67">
        <v>5.4450054450050002E-2</v>
      </c>
      <c r="N2195"/>
      <c r="O2195"/>
      <c r="P2195"/>
      <c r="Q2195"/>
      <c r="R2195" s="56">
        <v>403.6</v>
      </c>
      <c r="S2195"/>
      <c r="T2195" s="35">
        <v>40404</v>
      </c>
      <c r="U2195" s="57">
        <v>0.01</v>
      </c>
    </row>
    <row r="2196" spans="1:21" x14ac:dyDescent="0.2">
      <c r="A2196" s="14" t="s">
        <v>467</v>
      </c>
      <c r="B2196" s="14" t="s">
        <v>443</v>
      </c>
      <c r="C2196" s="35" t="s">
        <v>367</v>
      </c>
      <c r="D2196" s="35">
        <v>14</v>
      </c>
      <c r="E2196" s="35">
        <v>3</v>
      </c>
      <c r="F2196">
        <v>72304.491999999998</v>
      </c>
      <c r="G2196" t="s">
        <v>55</v>
      </c>
      <c r="H2196"/>
      <c r="I2196"/>
      <c r="J2196"/>
      <c r="K2196"/>
      <c r="L2196" s="65">
        <v>5.4450054450050002E-2</v>
      </c>
      <c r="M2196"/>
      <c r="N2196" s="69">
        <v>5.4450054450050002E-2</v>
      </c>
      <c r="O2196"/>
      <c r="P2196"/>
      <c r="Q2196"/>
      <c r="R2196" s="56">
        <v>403.6</v>
      </c>
      <c r="S2196"/>
      <c r="T2196" s="35">
        <v>40404</v>
      </c>
      <c r="U2196" s="57">
        <v>0.01</v>
      </c>
    </row>
    <row r="2197" spans="1:21" x14ac:dyDescent="0.2">
      <c r="A2197" s="14" t="s">
        <v>467</v>
      </c>
      <c r="B2197" s="14" t="s">
        <v>443</v>
      </c>
      <c r="C2197" s="35" t="s">
        <v>368</v>
      </c>
      <c r="D2197" s="35">
        <v>14</v>
      </c>
      <c r="E2197" s="35">
        <v>4</v>
      </c>
      <c r="F2197">
        <v>80919.562999999995</v>
      </c>
      <c r="G2197" t="s">
        <v>55</v>
      </c>
      <c r="H2197"/>
      <c r="I2197"/>
      <c r="J2197"/>
      <c r="K2197"/>
      <c r="L2197" s="65">
        <v>5.4450054450050002E-2</v>
      </c>
      <c r="M2197"/>
      <c r="N2197" s="69">
        <v>5.4450054450050002E-2</v>
      </c>
      <c r="O2197"/>
      <c r="P2197"/>
      <c r="Q2197"/>
      <c r="R2197" s="56">
        <v>403.6</v>
      </c>
      <c r="S2197"/>
      <c r="T2197" s="35">
        <v>40404</v>
      </c>
      <c r="U2197" s="57">
        <v>0.01</v>
      </c>
    </row>
    <row r="2198" spans="1:21" x14ac:dyDescent="0.2">
      <c r="A2198" s="14" t="s">
        <v>467</v>
      </c>
      <c r="B2198" s="14" t="s">
        <v>443</v>
      </c>
      <c r="C2198" s="35" t="s">
        <v>369</v>
      </c>
      <c r="D2198" s="35">
        <v>14</v>
      </c>
      <c r="E2198" s="35">
        <v>5</v>
      </c>
      <c r="F2198">
        <v>55253.741999999998</v>
      </c>
      <c r="G2198" s="70" t="s">
        <v>247</v>
      </c>
      <c r="H2198" s="69">
        <v>5.4450054450050002E-2</v>
      </c>
      <c r="I2198"/>
      <c r="J2198"/>
      <c r="K2198"/>
      <c r="L2198"/>
      <c r="M2198"/>
      <c r="N2198" s="69">
        <v>5.4450054450050002E-2</v>
      </c>
      <c r="O2198"/>
      <c r="P2198"/>
      <c r="Q2198"/>
      <c r="R2198" s="56">
        <v>403.6</v>
      </c>
      <c r="S2198"/>
      <c r="T2198" s="35">
        <v>40404</v>
      </c>
      <c r="U2198" s="57">
        <v>9.9945549945550001E-3</v>
      </c>
    </row>
    <row r="2199" spans="1:21" x14ac:dyDescent="0.2">
      <c r="A2199" s="14" t="s">
        <v>467</v>
      </c>
      <c r="B2199" s="14" t="s">
        <v>443</v>
      </c>
      <c r="C2199" s="35" t="s">
        <v>370</v>
      </c>
      <c r="D2199" s="35">
        <v>14</v>
      </c>
      <c r="E2199" s="35">
        <v>6</v>
      </c>
      <c r="F2199">
        <v>67182.483999999997</v>
      </c>
      <c r="G2199" s="70" t="s">
        <v>247</v>
      </c>
      <c r="H2199" s="69">
        <v>5.4450054450050002E-2</v>
      </c>
      <c r="I2199"/>
      <c r="J2199"/>
      <c r="K2199"/>
      <c r="L2199"/>
      <c r="M2199"/>
      <c r="N2199" s="69">
        <v>5.4450054450050002E-2</v>
      </c>
      <c r="O2199"/>
      <c r="P2199"/>
      <c r="Q2199"/>
      <c r="R2199" s="56">
        <v>403.6</v>
      </c>
      <c r="S2199"/>
      <c r="T2199" s="35">
        <v>40404</v>
      </c>
      <c r="U2199" s="57">
        <v>9.9945549945550001E-3</v>
      </c>
    </row>
    <row r="2200" spans="1:21" x14ac:dyDescent="0.2">
      <c r="A2200" s="14" t="s">
        <v>467</v>
      </c>
      <c r="B2200" s="14" t="s">
        <v>443</v>
      </c>
      <c r="C2200" s="35" t="s">
        <v>371</v>
      </c>
      <c r="D2200" s="35">
        <v>14</v>
      </c>
      <c r="E2200" s="35">
        <v>7</v>
      </c>
      <c r="F2200">
        <v>65155.976999999999</v>
      </c>
      <c r="G2200" t="s">
        <v>55</v>
      </c>
      <c r="H2200"/>
      <c r="I2200"/>
      <c r="J2200"/>
      <c r="K2200"/>
      <c r="L2200"/>
      <c r="M2200" s="67">
        <v>5.4450054450050002E-2</v>
      </c>
      <c r="N2200" s="69">
        <v>5.4450054450050002E-2</v>
      </c>
      <c r="O2200"/>
      <c r="P2200"/>
      <c r="Q2200"/>
      <c r="R2200" s="56">
        <v>403.6</v>
      </c>
      <c r="S2200"/>
      <c r="T2200" s="35">
        <v>40404</v>
      </c>
      <c r="U2200" s="57">
        <v>0.01</v>
      </c>
    </row>
    <row r="2201" spans="1:21" x14ac:dyDescent="0.2">
      <c r="A2201" s="14" t="s">
        <v>467</v>
      </c>
      <c r="B2201" s="14" t="s">
        <v>443</v>
      </c>
      <c r="C2201" s="35" t="s">
        <v>372</v>
      </c>
      <c r="D2201" s="35">
        <v>14</v>
      </c>
      <c r="E2201" s="35">
        <v>8</v>
      </c>
      <c r="F2201">
        <v>55561.597999999998</v>
      </c>
      <c r="G2201" t="s">
        <v>55</v>
      </c>
      <c r="H2201"/>
      <c r="I2201"/>
      <c r="J2201"/>
      <c r="K2201"/>
      <c r="L2201"/>
      <c r="M2201" s="67">
        <v>5.4450054450050002E-2</v>
      </c>
      <c r="N2201" s="69">
        <v>5.4450054450050002E-2</v>
      </c>
      <c r="O2201"/>
      <c r="P2201"/>
      <c r="Q2201"/>
      <c r="R2201" s="56">
        <v>403.6</v>
      </c>
      <c r="S2201"/>
      <c r="T2201" s="35">
        <v>40404</v>
      </c>
      <c r="U2201" s="57">
        <v>0.01</v>
      </c>
    </row>
    <row r="2202" spans="1:21" x14ac:dyDescent="0.2">
      <c r="A2202" s="14" t="s">
        <v>467</v>
      </c>
      <c r="B2202" s="14" t="s">
        <v>443</v>
      </c>
      <c r="C2202" s="35" t="s">
        <v>373</v>
      </c>
      <c r="D2202" s="35">
        <v>14</v>
      </c>
      <c r="E2202" s="35">
        <v>9</v>
      </c>
      <c r="F2202">
        <v>45838.741999999998</v>
      </c>
      <c r="G2202" s="71" t="s">
        <v>252</v>
      </c>
      <c r="H2202" s="72">
        <v>5.4450054450050002E-2</v>
      </c>
      <c r="I2202"/>
      <c r="J2202"/>
      <c r="K2202"/>
      <c r="L2202"/>
      <c r="M2202"/>
      <c r="N2202"/>
      <c r="O2202" s="72">
        <v>5.4450054450050002E-2</v>
      </c>
      <c r="P2202"/>
      <c r="Q2202"/>
      <c r="R2202" s="56">
        <v>403.6</v>
      </c>
      <c r="S2202"/>
      <c r="T2202" s="35">
        <v>40404</v>
      </c>
      <c r="U2202" s="57">
        <v>9.9945549945550001E-3</v>
      </c>
    </row>
    <row r="2203" spans="1:21" x14ac:dyDescent="0.2">
      <c r="A2203" s="14" t="s">
        <v>467</v>
      </c>
      <c r="B2203" s="14" t="s">
        <v>443</v>
      </c>
      <c r="C2203" s="35" t="s">
        <v>374</v>
      </c>
      <c r="D2203" s="35">
        <v>14</v>
      </c>
      <c r="E2203" s="35">
        <v>10</v>
      </c>
      <c r="F2203">
        <v>41943.296999999999</v>
      </c>
      <c r="G2203" s="71" t="s">
        <v>252</v>
      </c>
      <c r="H2203" s="72">
        <v>5.4450054450050002E-2</v>
      </c>
      <c r="I2203"/>
      <c r="J2203"/>
      <c r="K2203"/>
      <c r="L2203"/>
      <c r="M2203"/>
      <c r="N2203"/>
      <c r="O2203" s="72">
        <v>5.4450054450050002E-2</v>
      </c>
      <c r="P2203"/>
      <c r="Q2203"/>
      <c r="R2203" s="56">
        <v>403.6</v>
      </c>
      <c r="S2203"/>
      <c r="T2203" s="35">
        <v>40404</v>
      </c>
      <c r="U2203" s="57">
        <v>9.9945549945550001E-3</v>
      </c>
    </row>
    <row r="2204" spans="1:21" x14ac:dyDescent="0.2">
      <c r="A2204" s="14" t="s">
        <v>467</v>
      </c>
      <c r="B2204" s="14" t="s">
        <v>443</v>
      </c>
      <c r="C2204" s="35" t="s">
        <v>375</v>
      </c>
      <c r="D2204" s="35">
        <v>14</v>
      </c>
      <c r="E2204" s="35">
        <v>11</v>
      </c>
      <c r="F2204">
        <v>8842.9259999999995</v>
      </c>
      <c r="G2204" t="s">
        <v>55</v>
      </c>
      <c r="H2204"/>
      <c r="I2204"/>
      <c r="J2204"/>
      <c r="K2204" s="61">
        <v>6.9300069300070001E-3</v>
      </c>
      <c r="L2204"/>
      <c r="M2204"/>
      <c r="N2204"/>
      <c r="O2204" s="72">
        <v>5.4450054450050002E-2</v>
      </c>
      <c r="P2204"/>
      <c r="Q2204"/>
      <c r="R2204" s="56">
        <v>403.6</v>
      </c>
      <c r="S2204"/>
      <c r="T2204" s="35">
        <v>40404</v>
      </c>
      <c r="U2204" s="57">
        <v>9.9980199980200003E-3</v>
      </c>
    </row>
    <row r="2205" spans="1:21" x14ac:dyDescent="0.2">
      <c r="A2205" s="14" t="s">
        <v>467</v>
      </c>
      <c r="B2205" s="14" t="s">
        <v>443</v>
      </c>
      <c r="C2205" s="35" t="s">
        <v>376</v>
      </c>
      <c r="D2205" s="35">
        <v>14</v>
      </c>
      <c r="E2205" s="35">
        <v>12</v>
      </c>
      <c r="F2205">
        <v>20269.886999999999</v>
      </c>
      <c r="G2205" t="s">
        <v>55</v>
      </c>
      <c r="H2205"/>
      <c r="I2205"/>
      <c r="J2205"/>
      <c r="K2205" s="61">
        <v>6.9300069300070001E-3</v>
      </c>
      <c r="L2205"/>
      <c r="M2205"/>
      <c r="N2205"/>
      <c r="O2205" s="72">
        <v>5.4450054450050002E-2</v>
      </c>
      <c r="P2205"/>
      <c r="Q2205"/>
      <c r="R2205" s="56">
        <v>403.6</v>
      </c>
      <c r="S2205"/>
      <c r="T2205" s="35">
        <v>40404</v>
      </c>
      <c r="U2205" s="57">
        <v>9.9980199980200003E-3</v>
      </c>
    </row>
    <row r="2206" spans="1:21" x14ac:dyDescent="0.2">
      <c r="A2206" s="14" t="s">
        <v>467</v>
      </c>
      <c r="B2206" s="14" t="s">
        <v>443</v>
      </c>
      <c r="C2206" s="35" t="s">
        <v>377</v>
      </c>
      <c r="D2206" s="35">
        <v>14</v>
      </c>
      <c r="E2206" s="35">
        <v>13</v>
      </c>
      <c r="F2206">
        <v>28135.921999999999</v>
      </c>
      <c r="G2206" t="s">
        <v>55</v>
      </c>
      <c r="H2206"/>
      <c r="I2206" s="55">
        <v>0.51975051975050002</v>
      </c>
      <c r="J2206"/>
      <c r="K2206"/>
      <c r="L2206"/>
      <c r="M2206"/>
      <c r="N2206"/>
      <c r="O2206" s="72">
        <v>5.4450054450050002E-2</v>
      </c>
      <c r="P2206"/>
      <c r="Q2206"/>
      <c r="R2206" s="56">
        <v>403.2</v>
      </c>
      <c r="S2206"/>
      <c r="T2206" s="35">
        <v>40404</v>
      </c>
      <c r="U2206" s="57">
        <v>9.9950499950499892E-3</v>
      </c>
    </row>
    <row r="2207" spans="1:21" x14ac:dyDescent="0.2">
      <c r="A2207" s="14" t="s">
        <v>467</v>
      </c>
      <c r="B2207" s="14" t="s">
        <v>443</v>
      </c>
      <c r="C2207" s="35" t="s">
        <v>378</v>
      </c>
      <c r="D2207" s="35">
        <v>14</v>
      </c>
      <c r="E2207" s="35">
        <v>14</v>
      </c>
      <c r="F2207">
        <v>22863.616999999998</v>
      </c>
      <c r="G2207" t="s">
        <v>55</v>
      </c>
      <c r="H2207"/>
      <c r="I2207" s="55">
        <v>0.51975051975050002</v>
      </c>
      <c r="J2207"/>
      <c r="K2207"/>
      <c r="L2207"/>
      <c r="M2207"/>
      <c r="N2207"/>
      <c r="O2207" s="72">
        <v>5.4450054450050002E-2</v>
      </c>
      <c r="P2207"/>
      <c r="Q2207"/>
      <c r="R2207" s="56">
        <v>403.2</v>
      </c>
      <c r="S2207"/>
      <c r="T2207" s="35">
        <v>40404</v>
      </c>
      <c r="U2207" s="57">
        <v>9.9950499950499892E-3</v>
      </c>
    </row>
    <row r="2208" spans="1:21" x14ac:dyDescent="0.2">
      <c r="A2208" s="14" t="s">
        <v>467</v>
      </c>
      <c r="B2208" s="14" t="s">
        <v>443</v>
      </c>
      <c r="C2208" s="35" t="s">
        <v>379</v>
      </c>
      <c r="D2208" s="35">
        <v>14</v>
      </c>
      <c r="E2208" s="35">
        <v>15</v>
      </c>
      <c r="F2208">
        <v>51569.190999999999</v>
      </c>
      <c r="G2208" s="62" t="s">
        <v>60</v>
      </c>
      <c r="H2208" s="63">
        <v>5.4450054450050002E-2</v>
      </c>
      <c r="I2208"/>
      <c r="J2208"/>
      <c r="K2208"/>
      <c r="L2208"/>
      <c r="M2208"/>
      <c r="N2208"/>
      <c r="O2208"/>
      <c r="P2208" s="63">
        <v>5.4450054450050002E-2</v>
      </c>
      <c r="Q2208"/>
      <c r="R2208" s="56">
        <v>403.6</v>
      </c>
      <c r="S2208"/>
      <c r="T2208" s="35">
        <v>40404</v>
      </c>
      <c r="U2208" s="57">
        <v>9.9945549945550001E-3</v>
      </c>
    </row>
    <row r="2209" spans="1:21" x14ac:dyDescent="0.2">
      <c r="A2209" s="14" t="s">
        <v>467</v>
      </c>
      <c r="B2209" s="14" t="s">
        <v>443</v>
      </c>
      <c r="C2209" s="35" t="s">
        <v>380</v>
      </c>
      <c r="D2209" s="35">
        <v>14</v>
      </c>
      <c r="E2209" s="35">
        <v>16</v>
      </c>
      <c r="F2209">
        <v>80960.766000000003</v>
      </c>
      <c r="G2209" s="62" t="s">
        <v>60</v>
      </c>
      <c r="H2209" s="63">
        <v>5.4450054450050002E-2</v>
      </c>
      <c r="I2209"/>
      <c r="J2209"/>
      <c r="K2209"/>
      <c r="L2209"/>
      <c r="M2209"/>
      <c r="N2209"/>
      <c r="O2209"/>
      <c r="P2209" s="63">
        <v>5.4450054450050002E-2</v>
      </c>
      <c r="Q2209"/>
      <c r="R2209" s="56">
        <v>403.6</v>
      </c>
      <c r="S2209"/>
      <c r="T2209" s="35">
        <v>40404</v>
      </c>
      <c r="U2209" s="57">
        <v>9.9945549945550001E-3</v>
      </c>
    </row>
    <row r="2210" spans="1:21" x14ac:dyDescent="0.2">
      <c r="A2210" s="14" t="s">
        <v>467</v>
      </c>
      <c r="B2210" s="14" t="s">
        <v>443</v>
      </c>
      <c r="C2210" s="35" t="s">
        <v>381</v>
      </c>
      <c r="D2210" s="35">
        <v>14</v>
      </c>
      <c r="E2210" s="35">
        <v>17</v>
      </c>
      <c r="F2210">
        <v>65003.262000000002</v>
      </c>
      <c r="G2210" t="s">
        <v>55</v>
      </c>
      <c r="H2210"/>
      <c r="I2210"/>
      <c r="J2210"/>
      <c r="K2210"/>
      <c r="L2210"/>
      <c r="M2210"/>
      <c r="N2210" s="69">
        <v>5.4450054450050002E-2</v>
      </c>
      <c r="O2210"/>
      <c r="P2210" s="63">
        <v>5.4450054450050002E-2</v>
      </c>
      <c r="Q2210"/>
      <c r="R2210" s="56">
        <v>403.6</v>
      </c>
      <c r="S2210"/>
      <c r="T2210" s="35">
        <v>40404</v>
      </c>
      <c r="U2210" s="57">
        <v>0.01</v>
      </c>
    </row>
    <row r="2211" spans="1:21" x14ac:dyDescent="0.2">
      <c r="A2211" s="14" t="s">
        <v>467</v>
      </c>
      <c r="B2211" s="14" t="s">
        <v>443</v>
      </c>
      <c r="C2211" s="35" t="s">
        <v>382</v>
      </c>
      <c r="D2211" s="35">
        <v>14</v>
      </c>
      <c r="E2211" s="35">
        <v>18</v>
      </c>
      <c r="F2211">
        <v>64101.52</v>
      </c>
      <c r="G2211" t="s">
        <v>55</v>
      </c>
      <c r="H2211"/>
      <c r="I2211"/>
      <c r="J2211"/>
      <c r="K2211"/>
      <c r="L2211"/>
      <c r="M2211"/>
      <c r="N2211" s="69">
        <v>5.4450054450050002E-2</v>
      </c>
      <c r="O2211"/>
      <c r="P2211" s="63">
        <v>5.4450054450050002E-2</v>
      </c>
      <c r="Q2211"/>
      <c r="R2211" s="56">
        <v>403.6</v>
      </c>
      <c r="S2211"/>
      <c r="T2211" s="35">
        <v>40404</v>
      </c>
      <c r="U2211" s="57">
        <v>0.01</v>
      </c>
    </row>
    <row r="2212" spans="1:21" x14ac:dyDescent="0.2">
      <c r="A2212" s="14" t="s">
        <v>467</v>
      </c>
      <c r="B2212" s="14" t="s">
        <v>443</v>
      </c>
      <c r="C2212" s="35" t="s">
        <v>383</v>
      </c>
      <c r="D2212" s="35">
        <v>14</v>
      </c>
      <c r="E2212" s="35">
        <v>19</v>
      </c>
      <c r="F2212">
        <v>17756.150000000001</v>
      </c>
      <c r="G2212" t="s">
        <v>55</v>
      </c>
      <c r="H2212"/>
      <c r="I2212"/>
      <c r="J2212"/>
      <c r="K2212"/>
      <c r="L2212"/>
      <c r="M2212"/>
      <c r="N2212"/>
      <c r="O2212"/>
      <c r="P2212" s="63">
        <v>5.4450054450050002E-2</v>
      </c>
      <c r="Q2212" s="68">
        <v>5.4450054450050002E-2</v>
      </c>
      <c r="R2212" s="56">
        <v>403.6</v>
      </c>
      <c r="S2212"/>
      <c r="T2212" s="35">
        <v>40404</v>
      </c>
      <c r="U2212" s="57">
        <v>0.01</v>
      </c>
    </row>
    <row r="2213" spans="1:21" x14ac:dyDescent="0.2">
      <c r="A2213" s="14" t="s">
        <v>467</v>
      </c>
      <c r="B2213" s="14" t="s">
        <v>443</v>
      </c>
      <c r="C2213" s="35" t="s">
        <v>384</v>
      </c>
      <c r="D2213" s="35">
        <v>14</v>
      </c>
      <c r="E2213" s="35">
        <v>20</v>
      </c>
      <c r="F2213">
        <v>15540.57</v>
      </c>
      <c r="G2213" t="s">
        <v>55</v>
      </c>
      <c r="H2213"/>
      <c r="I2213"/>
      <c r="J2213"/>
      <c r="K2213"/>
      <c r="L2213"/>
      <c r="M2213"/>
      <c r="N2213"/>
      <c r="O2213"/>
      <c r="P2213" s="63">
        <v>5.4450054450050002E-2</v>
      </c>
      <c r="Q2213" s="68">
        <v>5.4450054450050002E-2</v>
      </c>
      <c r="R2213" s="56">
        <v>403.6</v>
      </c>
      <c r="S2213"/>
      <c r="T2213" s="35">
        <v>40404</v>
      </c>
      <c r="U2213" s="57">
        <v>0.01</v>
      </c>
    </row>
    <row r="2214" spans="1:21" x14ac:dyDescent="0.2">
      <c r="A2214" s="14" t="s">
        <v>467</v>
      </c>
      <c r="B2214" s="14" t="s">
        <v>443</v>
      </c>
      <c r="C2214" s="35" t="s">
        <v>385</v>
      </c>
      <c r="D2214" s="35">
        <v>14</v>
      </c>
      <c r="E2214" s="35">
        <v>21</v>
      </c>
      <c r="F2214">
        <v>24664.686000000002</v>
      </c>
      <c r="G2214" s="73" t="s">
        <v>265</v>
      </c>
      <c r="H2214" s="68">
        <v>5.4450054450050002E-2</v>
      </c>
      <c r="I2214"/>
      <c r="J2214"/>
      <c r="K2214"/>
      <c r="L2214"/>
      <c r="M2214"/>
      <c r="N2214"/>
      <c r="O2214"/>
      <c r="P2214"/>
      <c r="Q2214" s="68">
        <v>5.4450054450050002E-2</v>
      </c>
      <c r="R2214" s="56">
        <v>403.6</v>
      </c>
      <c r="S2214"/>
      <c r="T2214" s="35">
        <v>40404</v>
      </c>
      <c r="U2214" s="57">
        <v>9.9945549945550001E-3</v>
      </c>
    </row>
    <row r="2215" spans="1:21" x14ac:dyDescent="0.2">
      <c r="A2215" s="14" t="s">
        <v>467</v>
      </c>
      <c r="B2215" s="14" t="s">
        <v>443</v>
      </c>
      <c r="C2215" s="35" t="s">
        <v>386</v>
      </c>
      <c r="D2215" s="35">
        <v>14</v>
      </c>
      <c r="E2215" s="35">
        <v>22</v>
      </c>
      <c r="F2215">
        <v>18897.875</v>
      </c>
      <c r="G2215" s="73" t="s">
        <v>265</v>
      </c>
      <c r="H2215" s="68">
        <v>5.4450054450050002E-2</v>
      </c>
      <c r="I2215"/>
      <c r="J2215"/>
      <c r="K2215"/>
      <c r="L2215"/>
      <c r="M2215"/>
      <c r="N2215"/>
      <c r="O2215"/>
      <c r="P2215"/>
      <c r="Q2215" s="68">
        <v>5.4450054450050002E-2</v>
      </c>
      <c r="R2215" s="56">
        <v>403.6</v>
      </c>
      <c r="S2215"/>
      <c r="T2215" s="35">
        <v>40404</v>
      </c>
      <c r="U2215" s="57">
        <v>9.9945549945550001E-3</v>
      </c>
    </row>
    <row r="2216" spans="1:21" x14ac:dyDescent="0.2">
      <c r="A2216" s="14" t="s">
        <v>467</v>
      </c>
      <c r="B2216" s="14" t="s">
        <v>443</v>
      </c>
      <c r="C2216" s="35" t="s">
        <v>387</v>
      </c>
      <c r="D2216" s="35">
        <v>14</v>
      </c>
      <c r="E2216" s="35">
        <v>23</v>
      </c>
      <c r="F2216">
        <v>19273.603999999999</v>
      </c>
      <c r="G2216" t="s">
        <v>55</v>
      </c>
      <c r="H2216"/>
      <c r="I2216"/>
      <c r="J2216"/>
      <c r="K2216"/>
      <c r="L2216"/>
      <c r="M2216"/>
      <c r="N2216" s="69">
        <v>5.4450054450050002E-2</v>
      </c>
      <c r="O2216"/>
      <c r="P2216"/>
      <c r="Q2216" s="68">
        <v>5.4450054450050002E-2</v>
      </c>
      <c r="R2216" s="56">
        <v>403.6</v>
      </c>
      <c r="S2216"/>
      <c r="T2216" s="35">
        <v>40404</v>
      </c>
      <c r="U2216" s="57">
        <v>0.01</v>
      </c>
    </row>
    <row r="2217" spans="1:21" x14ac:dyDescent="0.2">
      <c r="A2217" s="14" t="s">
        <v>467</v>
      </c>
      <c r="B2217" s="14" t="s">
        <v>443</v>
      </c>
      <c r="C2217" s="35" t="s">
        <v>388</v>
      </c>
      <c r="D2217" s="35">
        <v>14</v>
      </c>
      <c r="E2217" s="35">
        <v>24</v>
      </c>
      <c r="F2217">
        <v>19884.463</v>
      </c>
      <c r="G2217" t="s">
        <v>55</v>
      </c>
      <c r="H2217"/>
      <c r="I2217"/>
      <c r="J2217"/>
      <c r="K2217"/>
      <c r="L2217"/>
      <c r="M2217"/>
      <c r="N2217" s="69">
        <v>5.4450054450050002E-2</v>
      </c>
      <c r="O2217"/>
      <c r="P2217"/>
      <c r="Q2217" s="68">
        <v>5.4450054450050002E-2</v>
      </c>
      <c r="R2217" s="56">
        <v>403.6</v>
      </c>
      <c r="S2217"/>
      <c r="T2217" s="35">
        <v>40404</v>
      </c>
      <c r="U2217" s="57">
        <v>0.01</v>
      </c>
    </row>
    <row r="2218" spans="1:21" x14ac:dyDescent="0.2">
      <c r="A2218" s="14" t="s">
        <v>467</v>
      </c>
      <c r="B2218" s="14" t="s">
        <v>443</v>
      </c>
      <c r="C2218" s="35" t="s">
        <v>389</v>
      </c>
      <c r="D2218" s="35">
        <v>15</v>
      </c>
      <c r="E2218" s="35">
        <v>1</v>
      </c>
      <c r="F2218">
        <v>61796.25</v>
      </c>
      <c r="G2218" t="s">
        <v>55</v>
      </c>
      <c r="H2218"/>
      <c r="I2218"/>
      <c r="J2218"/>
      <c r="K2218"/>
      <c r="L2218" s="65">
        <v>1.485001485001E-2</v>
      </c>
      <c r="M2218" s="67">
        <v>1.485001485001E-2</v>
      </c>
      <c r="N2218"/>
      <c r="O2218"/>
      <c r="P2218"/>
      <c r="Q2218"/>
      <c r="R2218" s="56">
        <v>404</v>
      </c>
      <c r="S2218"/>
      <c r="T2218" s="35">
        <v>40404</v>
      </c>
      <c r="U2218" s="57">
        <v>1.000198000198E-2</v>
      </c>
    </row>
    <row r="2219" spans="1:21" x14ac:dyDescent="0.2">
      <c r="A2219" s="14" t="s">
        <v>467</v>
      </c>
      <c r="B2219" s="14" t="s">
        <v>443</v>
      </c>
      <c r="C2219" s="35" t="s">
        <v>390</v>
      </c>
      <c r="D2219" s="35">
        <v>15</v>
      </c>
      <c r="E2219" s="35">
        <v>2</v>
      </c>
      <c r="F2219">
        <v>68607.820000000007</v>
      </c>
      <c r="G2219" t="s">
        <v>55</v>
      </c>
      <c r="H2219"/>
      <c r="I2219"/>
      <c r="J2219"/>
      <c r="K2219"/>
      <c r="L2219" s="65">
        <v>1.485001485001E-2</v>
      </c>
      <c r="M2219" s="67">
        <v>1.485001485001E-2</v>
      </c>
      <c r="N2219"/>
      <c r="O2219"/>
      <c r="P2219"/>
      <c r="Q2219"/>
      <c r="R2219" s="56">
        <v>404</v>
      </c>
      <c r="S2219"/>
      <c r="T2219" s="35">
        <v>40404</v>
      </c>
      <c r="U2219" s="57">
        <v>1.000198000198E-2</v>
      </c>
    </row>
    <row r="2220" spans="1:21" x14ac:dyDescent="0.2">
      <c r="A2220" s="14" t="s">
        <v>467</v>
      </c>
      <c r="B2220" s="14" t="s">
        <v>443</v>
      </c>
      <c r="C2220" s="35" t="s">
        <v>391</v>
      </c>
      <c r="D2220" s="35">
        <v>15</v>
      </c>
      <c r="E2220" s="35">
        <v>3</v>
      </c>
      <c r="F2220">
        <v>76013.289000000004</v>
      </c>
      <c r="G2220" t="s">
        <v>55</v>
      </c>
      <c r="H2220"/>
      <c r="I2220"/>
      <c r="J2220"/>
      <c r="K2220"/>
      <c r="L2220" s="65">
        <v>1.485001485001E-2</v>
      </c>
      <c r="M2220"/>
      <c r="N2220" s="69">
        <v>1.485001485001E-2</v>
      </c>
      <c r="O2220"/>
      <c r="P2220"/>
      <c r="Q2220"/>
      <c r="R2220" s="56">
        <v>404</v>
      </c>
      <c r="S2220"/>
      <c r="T2220" s="35">
        <v>40404</v>
      </c>
      <c r="U2220" s="57">
        <v>1.000198000198E-2</v>
      </c>
    </row>
    <row r="2221" spans="1:21" x14ac:dyDescent="0.2">
      <c r="A2221" s="14" t="s">
        <v>467</v>
      </c>
      <c r="B2221" s="14" t="s">
        <v>443</v>
      </c>
      <c r="C2221" s="35" t="s">
        <v>392</v>
      </c>
      <c r="D2221" s="35">
        <v>15</v>
      </c>
      <c r="E2221" s="35">
        <v>4</v>
      </c>
      <c r="F2221">
        <v>75756.335999999996</v>
      </c>
      <c r="G2221" t="s">
        <v>55</v>
      </c>
      <c r="H2221"/>
      <c r="I2221"/>
      <c r="J2221"/>
      <c r="K2221"/>
      <c r="L2221" s="65">
        <v>1.485001485001E-2</v>
      </c>
      <c r="M2221"/>
      <c r="N2221" s="69">
        <v>1.485001485001E-2</v>
      </c>
      <c r="O2221"/>
      <c r="P2221"/>
      <c r="Q2221"/>
      <c r="R2221" s="56">
        <v>404</v>
      </c>
      <c r="S2221"/>
      <c r="T2221" s="35">
        <v>40404</v>
      </c>
      <c r="U2221" s="57">
        <v>1.000198000198E-2</v>
      </c>
    </row>
    <row r="2222" spans="1:21" x14ac:dyDescent="0.2">
      <c r="A2222" s="14" t="s">
        <v>467</v>
      </c>
      <c r="B2222" s="14" t="s">
        <v>443</v>
      </c>
      <c r="C2222" s="35" t="s">
        <v>393</v>
      </c>
      <c r="D2222" s="35">
        <v>15</v>
      </c>
      <c r="E2222" s="35">
        <v>5</v>
      </c>
      <c r="F2222">
        <v>55071.940999999999</v>
      </c>
      <c r="G2222" s="70" t="s">
        <v>247</v>
      </c>
      <c r="H2222" s="69">
        <v>1.485001485001E-2</v>
      </c>
      <c r="I2222"/>
      <c r="J2222"/>
      <c r="K2222"/>
      <c r="L2222"/>
      <c r="M2222"/>
      <c r="N2222" s="69">
        <v>1.485001485001E-2</v>
      </c>
      <c r="O2222"/>
      <c r="P2222"/>
      <c r="Q2222"/>
      <c r="R2222" s="56">
        <v>404</v>
      </c>
      <c r="S2222"/>
      <c r="T2222" s="35">
        <v>40404</v>
      </c>
      <c r="U2222" s="57">
        <v>1.0000495000495E-2</v>
      </c>
    </row>
    <row r="2223" spans="1:21" x14ac:dyDescent="0.2">
      <c r="A2223" s="14" t="s">
        <v>467</v>
      </c>
      <c r="B2223" s="14" t="s">
        <v>443</v>
      </c>
      <c r="C2223" s="35" t="s">
        <v>394</v>
      </c>
      <c r="D2223" s="35">
        <v>15</v>
      </c>
      <c r="E2223" s="35">
        <v>6</v>
      </c>
      <c r="F2223">
        <v>63270.07</v>
      </c>
      <c r="G2223" s="70" t="s">
        <v>247</v>
      </c>
      <c r="H2223" s="69">
        <v>1.485001485001E-2</v>
      </c>
      <c r="I2223"/>
      <c r="J2223"/>
      <c r="K2223"/>
      <c r="L2223"/>
      <c r="M2223"/>
      <c r="N2223" s="69">
        <v>1.485001485001E-2</v>
      </c>
      <c r="O2223"/>
      <c r="P2223"/>
      <c r="Q2223"/>
      <c r="R2223" s="56">
        <v>404</v>
      </c>
      <c r="S2223"/>
      <c r="T2223" s="35">
        <v>40404</v>
      </c>
      <c r="U2223" s="57">
        <v>1.0000495000495E-2</v>
      </c>
    </row>
    <row r="2224" spans="1:21" x14ac:dyDescent="0.2">
      <c r="A2224" s="14" t="s">
        <v>467</v>
      </c>
      <c r="B2224" s="14" t="s">
        <v>443</v>
      </c>
      <c r="C2224" s="35" t="s">
        <v>395</v>
      </c>
      <c r="D2224" s="35">
        <v>15</v>
      </c>
      <c r="E2224" s="35">
        <v>7</v>
      </c>
      <c r="F2224">
        <v>71259.733999999997</v>
      </c>
      <c r="G2224" t="s">
        <v>55</v>
      </c>
      <c r="H2224"/>
      <c r="I2224"/>
      <c r="J2224"/>
      <c r="K2224"/>
      <c r="L2224"/>
      <c r="M2224" s="67">
        <v>1.485001485001E-2</v>
      </c>
      <c r="N2224" s="69">
        <v>1.485001485001E-2</v>
      </c>
      <c r="O2224"/>
      <c r="P2224"/>
      <c r="Q2224"/>
      <c r="R2224" s="56">
        <v>404</v>
      </c>
      <c r="S2224"/>
      <c r="T2224" s="35">
        <v>40404</v>
      </c>
      <c r="U2224" s="57">
        <v>1.000198000198E-2</v>
      </c>
    </row>
    <row r="2225" spans="1:21" x14ac:dyDescent="0.2">
      <c r="A2225" s="14" t="s">
        <v>467</v>
      </c>
      <c r="B2225" s="14" t="s">
        <v>443</v>
      </c>
      <c r="C2225" s="35" t="s">
        <v>396</v>
      </c>
      <c r="D2225" s="35">
        <v>15</v>
      </c>
      <c r="E2225" s="35">
        <v>8</v>
      </c>
      <c r="F2225">
        <v>56174.883000000002</v>
      </c>
      <c r="G2225" t="s">
        <v>55</v>
      </c>
      <c r="H2225"/>
      <c r="I2225"/>
      <c r="J2225"/>
      <c r="K2225"/>
      <c r="L2225"/>
      <c r="M2225" s="67">
        <v>1.485001485001E-2</v>
      </c>
      <c r="N2225" s="69">
        <v>1.485001485001E-2</v>
      </c>
      <c r="O2225"/>
      <c r="P2225"/>
      <c r="Q2225"/>
      <c r="R2225" s="56">
        <v>404</v>
      </c>
      <c r="S2225"/>
      <c r="T2225" s="35">
        <v>40404</v>
      </c>
      <c r="U2225" s="57">
        <v>1.000198000198E-2</v>
      </c>
    </row>
    <row r="2226" spans="1:21" x14ac:dyDescent="0.2">
      <c r="A2226" s="14" t="s">
        <v>467</v>
      </c>
      <c r="B2226" s="14" t="s">
        <v>443</v>
      </c>
      <c r="C2226" s="35" t="s">
        <v>397</v>
      </c>
      <c r="D2226" s="35">
        <v>15</v>
      </c>
      <c r="E2226" s="35">
        <v>9</v>
      </c>
      <c r="F2226">
        <v>60540.59</v>
      </c>
      <c r="G2226" s="71" t="s">
        <v>252</v>
      </c>
      <c r="H2226" s="72">
        <v>1.485001485001E-2</v>
      </c>
      <c r="I2226"/>
      <c r="J2226"/>
      <c r="K2226"/>
      <c r="L2226"/>
      <c r="M2226"/>
      <c r="N2226"/>
      <c r="O2226" s="72">
        <v>1.485001485001E-2</v>
      </c>
      <c r="P2226"/>
      <c r="Q2226"/>
      <c r="R2226" s="56">
        <v>404</v>
      </c>
      <c r="S2226"/>
      <c r="T2226" s="35">
        <v>40404</v>
      </c>
      <c r="U2226" s="57">
        <v>1.0000495000495E-2</v>
      </c>
    </row>
    <row r="2227" spans="1:21" x14ac:dyDescent="0.2">
      <c r="A2227" s="14" t="s">
        <v>467</v>
      </c>
      <c r="B2227" s="14" t="s">
        <v>443</v>
      </c>
      <c r="C2227" s="35" t="s">
        <v>398</v>
      </c>
      <c r="D2227" s="35">
        <v>15</v>
      </c>
      <c r="E2227" s="35">
        <v>10</v>
      </c>
      <c r="F2227">
        <v>61073.883000000002</v>
      </c>
      <c r="G2227" s="71" t="s">
        <v>252</v>
      </c>
      <c r="H2227" s="72">
        <v>1.485001485001E-2</v>
      </c>
      <c r="I2227"/>
      <c r="J2227"/>
      <c r="K2227"/>
      <c r="L2227"/>
      <c r="M2227"/>
      <c r="N2227"/>
      <c r="O2227" s="72">
        <v>1.485001485001E-2</v>
      </c>
      <c r="P2227"/>
      <c r="Q2227"/>
      <c r="R2227" s="56">
        <v>404</v>
      </c>
      <c r="S2227"/>
      <c r="T2227" s="35">
        <v>40404</v>
      </c>
      <c r="U2227" s="57">
        <v>1.0000495000495E-2</v>
      </c>
    </row>
    <row r="2228" spans="1:21" x14ac:dyDescent="0.2">
      <c r="A2228" s="14" t="s">
        <v>467</v>
      </c>
      <c r="B2228" s="14" t="s">
        <v>443</v>
      </c>
      <c r="C2228" s="35" t="s">
        <v>399</v>
      </c>
      <c r="D2228" s="35">
        <v>15</v>
      </c>
      <c r="E2228" s="35">
        <v>11</v>
      </c>
      <c r="F2228">
        <v>50875.913999999997</v>
      </c>
      <c r="G2228" t="s">
        <v>55</v>
      </c>
      <c r="H2228"/>
      <c r="I2228"/>
      <c r="J2228"/>
      <c r="K2228" s="61">
        <v>1.980001980002E-3</v>
      </c>
      <c r="L2228"/>
      <c r="M2228"/>
      <c r="N2228"/>
      <c r="O2228" s="72">
        <v>1.485001485001E-2</v>
      </c>
      <c r="P2228"/>
      <c r="Q2228"/>
      <c r="R2228" s="56">
        <v>404</v>
      </c>
      <c r="S2228"/>
      <c r="T2228" s="35">
        <v>40404</v>
      </c>
      <c r="U2228" s="57">
        <v>1.0001485001485001E-2</v>
      </c>
    </row>
    <row r="2229" spans="1:21" x14ac:dyDescent="0.2">
      <c r="A2229" s="14" t="s">
        <v>467</v>
      </c>
      <c r="B2229" s="14" t="s">
        <v>443</v>
      </c>
      <c r="C2229" s="35" t="s">
        <v>400</v>
      </c>
      <c r="D2229" s="35">
        <v>15</v>
      </c>
      <c r="E2229" s="35">
        <v>12</v>
      </c>
      <c r="F2229">
        <v>44059.491999999998</v>
      </c>
      <c r="G2229" t="s">
        <v>55</v>
      </c>
      <c r="H2229"/>
      <c r="I2229"/>
      <c r="J2229"/>
      <c r="K2229" s="61">
        <v>1.980001980002E-3</v>
      </c>
      <c r="L2229"/>
      <c r="M2229"/>
      <c r="N2229"/>
      <c r="O2229" s="72">
        <v>1.485001485001E-2</v>
      </c>
      <c r="P2229"/>
      <c r="Q2229"/>
      <c r="R2229" s="56">
        <v>404</v>
      </c>
      <c r="S2229"/>
      <c r="T2229" s="35">
        <v>40404</v>
      </c>
      <c r="U2229" s="57">
        <v>1.0001485001485001E-2</v>
      </c>
    </row>
    <row r="2230" spans="1:21" x14ac:dyDescent="0.2">
      <c r="A2230" s="14" t="s">
        <v>467</v>
      </c>
      <c r="B2230" s="14" t="s">
        <v>443</v>
      </c>
      <c r="C2230" s="35" t="s">
        <v>401</v>
      </c>
      <c r="D2230" s="35">
        <v>15</v>
      </c>
      <c r="E2230" s="35">
        <v>13</v>
      </c>
      <c r="F2230">
        <v>74903.070000000007</v>
      </c>
      <c r="G2230" t="s">
        <v>55</v>
      </c>
      <c r="H2230"/>
      <c r="I2230" s="55">
        <v>0.1237501237501</v>
      </c>
      <c r="J2230"/>
      <c r="K2230"/>
      <c r="L2230"/>
      <c r="M2230"/>
      <c r="N2230"/>
      <c r="O2230" s="72">
        <v>1.485001485001E-2</v>
      </c>
      <c r="P2230"/>
      <c r="Q2230"/>
      <c r="R2230" s="56">
        <v>404</v>
      </c>
      <c r="S2230"/>
      <c r="T2230" s="35">
        <v>40404</v>
      </c>
      <c r="U2230" s="57">
        <v>1.0002970002969999E-2</v>
      </c>
    </row>
    <row r="2231" spans="1:21" x14ac:dyDescent="0.2">
      <c r="A2231" s="14" t="s">
        <v>467</v>
      </c>
      <c r="B2231" s="14" t="s">
        <v>443</v>
      </c>
      <c r="C2231" s="35" t="s">
        <v>402</v>
      </c>
      <c r="D2231" s="35">
        <v>15</v>
      </c>
      <c r="E2231" s="35">
        <v>14</v>
      </c>
      <c r="F2231">
        <v>51797.050999999999</v>
      </c>
      <c r="G2231" t="s">
        <v>55</v>
      </c>
      <c r="H2231"/>
      <c r="I2231" s="55">
        <v>0.1237501237501</v>
      </c>
      <c r="J2231"/>
      <c r="K2231"/>
      <c r="L2231"/>
      <c r="M2231"/>
      <c r="N2231"/>
      <c r="O2231" s="72">
        <v>1.485001485001E-2</v>
      </c>
      <c r="P2231"/>
      <c r="Q2231"/>
      <c r="R2231" s="56">
        <v>404</v>
      </c>
      <c r="S2231"/>
      <c r="T2231" s="35">
        <v>40404</v>
      </c>
      <c r="U2231" s="57">
        <v>1.0002970002969999E-2</v>
      </c>
    </row>
    <row r="2232" spans="1:21" x14ac:dyDescent="0.2">
      <c r="A2232" s="14" t="s">
        <v>467</v>
      </c>
      <c r="B2232" s="14" t="s">
        <v>443</v>
      </c>
      <c r="C2232" s="35" t="s">
        <v>403</v>
      </c>
      <c r="D2232" s="35">
        <v>15</v>
      </c>
      <c r="E2232" s="35">
        <v>15</v>
      </c>
      <c r="F2232">
        <v>72382.062999999995</v>
      </c>
      <c r="G2232" s="62" t="s">
        <v>60</v>
      </c>
      <c r="H2232" s="63">
        <v>1.485001485001E-2</v>
      </c>
      <c r="I2232"/>
      <c r="J2232"/>
      <c r="K2232"/>
      <c r="L2232"/>
      <c r="M2232"/>
      <c r="N2232"/>
      <c r="O2232"/>
      <c r="P2232" s="63">
        <v>1.485001485001E-2</v>
      </c>
      <c r="Q2232"/>
      <c r="R2232" s="56">
        <v>404</v>
      </c>
      <c r="S2232"/>
      <c r="T2232" s="35">
        <v>40404</v>
      </c>
      <c r="U2232" s="57">
        <v>1.0000495000495E-2</v>
      </c>
    </row>
    <row r="2233" spans="1:21" x14ac:dyDescent="0.2">
      <c r="A2233" s="14" t="s">
        <v>467</v>
      </c>
      <c r="B2233" s="14" t="s">
        <v>443</v>
      </c>
      <c r="C2233" s="35" t="s">
        <v>404</v>
      </c>
      <c r="D2233" s="35">
        <v>15</v>
      </c>
      <c r="E2233" s="35">
        <v>16</v>
      </c>
      <c r="F2233">
        <v>68748.414000000004</v>
      </c>
      <c r="G2233" s="62" t="s">
        <v>60</v>
      </c>
      <c r="H2233" s="63">
        <v>1.485001485001E-2</v>
      </c>
      <c r="I2233"/>
      <c r="J2233"/>
      <c r="K2233"/>
      <c r="L2233"/>
      <c r="M2233"/>
      <c r="N2233"/>
      <c r="O2233"/>
      <c r="P2233" s="63">
        <v>1.485001485001E-2</v>
      </c>
      <c r="Q2233"/>
      <c r="R2233" s="56">
        <v>404</v>
      </c>
      <c r="S2233"/>
      <c r="T2233" s="35">
        <v>40404</v>
      </c>
      <c r="U2233" s="57">
        <v>1.0000495000495E-2</v>
      </c>
    </row>
    <row r="2234" spans="1:21" x14ac:dyDescent="0.2">
      <c r="A2234" s="14" t="s">
        <v>467</v>
      </c>
      <c r="B2234" s="14" t="s">
        <v>443</v>
      </c>
      <c r="C2234" s="35" t="s">
        <v>405</v>
      </c>
      <c r="D2234" s="35">
        <v>15</v>
      </c>
      <c r="E2234" s="35">
        <v>17</v>
      </c>
      <c r="F2234">
        <v>74238.883000000002</v>
      </c>
      <c r="G2234" t="s">
        <v>55</v>
      </c>
      <c r="H2234"/>
      <c r="I2234"/>
      <c r="J2234"/>
      <c r="K2234"/>
      <c r="L2234"/>
      <c r="M2234"/>
      <c r="N2234" s="69">
        <v>1.485001485001E-2</v>
      </c>
      <c r="O2234"/>
      <c r="P2234" s="63">
        <v>1.485001485001E-2</v>
      </c>
      <c r="Q2234"/>
      <c r="R2234" s="56">
        <v>404</v>
      </c>
      <c r="S2234"/>
      <c r="T2234" s="35">
        <v>40404</v>
      </c>
      <c r="U2234" s="57">
        <v>1.000198000198E-2</v>
      </c>
    </row>
    <row r="2235" spans="1:21" x14ac:dyDescent="0.2">
      <c r="A2235" s="14" t="s">
        <v>467</v>
      </c>
      <c r="B2235" s="14" t="s">
        <v>443</v>
      </c>
      <c r="C2235" s="35" t="s">
        <v>406</v>
      </c>
      <c r="D2235" s="35">
        <v>15</v>
      </c>
      <c r="E2235" s="35">
        <v>18</v>
      </c>
      <c r="F2235">
        <v>66241.952999999994</v>
      </c>
      <c r="G2235" t="s">
        <v>55</v>
      </c>
      <c r="H2235"/>
      <c r="I2235"/>
      <c r="J2235"/>
      <c r="K2235"/>
      <c r="L2235"/>
      <c r="M2235"/>
      <c r="N2235" s="69">
        <v>1.485001485001E-2</v>
      </c>
      <c r="O2235"/>
      <c r="P2235" s="63">
        <v>1.485001485001E-2</v>
      </c>
      <c r="Q2235"/>
      <c r="R2235" s="56">
        <v>404</v>
      </c>
      <c r="S2235"/>
      <c r="T2235" s="35">
        <v>40404</v>
      </c>
      <c r="U2235" s="57">
        <v>1.000198000198E-2</v>
      </c>
    </row>
    <row r="2236" spans="1:21" x14ac:dyDescent="0.2">
      <c r="A2236" s="14" t="s">
        <v>467</v>
      </c>
      <c r="B2236" s="14" t="s">
        <v>443</v>
      </c>
      <c r="C2236" s="35" t="s">
        <v>407</v>
      </c>
      <c r="D2236" s="35">
        <v>15</v>
      </c>
      <c r="E2236" s="35">
        <v>19</v>
      </c>
      <c r="F2236">
        <v>52953.32</v>
      </c>
      <c r="G2236" t="s">
        <v>55</v>
      </c>
      <c r="H2236"/>
      <c r="I2236"/>
      <c r="J2236"/>
      <c r="K2236"/>
      <c r="L2236"/>
      <c r="M2236"/>
      <c r="N2236"/>
      <c r="O2236"/>
      <c r="P2236" s="63">
        <v>1.485001485001E-2</v>
      </c>
      <c r="Q2236" s="68">
        <v>1.485001485001E-2</v>
      </c>
      <c r="R2236" s="56">
        <v>404</v>
      </c>
      <c r="S2236"/>
      <c r="T2236" s="35">
        <v>40404</v>
      </c>
      <c r="U2236" s="57">
        <v>1.000198000198E-2</v>
      </c>
    </row>
    <row r="2237" spans="1:21" x14ac:dyDescent="0.2">
      <c r="A2237" s="14" t="s">
        <v>467</v>
      </c>
      <c r="B2237" s="14" t="s">
        <v>443</v>
      </c>
      <c r="C2237" s="35" t="s">
        <v>408</v>
      </c>
      <c r="D2237" s="35">
        <v>15</v>
      </c>
      <c r="E2237" s="35">
        <v>20</v>
      </c>
      <c r="F2237">
        <v>49402.093999999997</v>
      </c>
      <c r="G2237" t="s">
        <v>55</v>
      </c>
      <c r="H2237"/>
      <c r="I2237"/>
      <c r="J2237"/>
      <c r="K2237"/>
      <c r="L2237"/>
      <c r="M2237"/>
      <c r="N2237"/>
      <c r="O2237"/>
      <c r="P2237" s="63">
        <v>1.485001485001E-2</v>
      </c>
      <c r="Q2237" s="68">
        <v>1.485001485001E-2</v>
      </c>
      <c r="R2237" s="56">
        <v>404</v>
      </c>
      <c r="S2237"/>
      <c r="T2237" s="35">
        <v>40404</v>
      </c>
      <c r="U2237" s="57">
        <v>1.000198000198E-2</v>
      </c>
    </row>
    <row r="2238" spans="1:21" x14ac:dyDescent="0.2">
      <c r="A2238" s="14" t="s">
        <v>467</v>
      </c>
      <c r="B2238" s="14" t="s">
        <v>443</v>
      </c>
      <c r="C2238" s="35" t="s">
        <v>409</v>
      </c>
      <c r="D2238" s="35">
        <v>15</v>
      </c>
      <c r="E2238" s="35">
        <v>21</v>
      </c>
      <c r="F2238">
        <v>45118.800999999999</v>
      </c>
      <c r="G2238" s="73" t="s">
        <v>265</v>
      </c>
      <c r="H2238" s="68">
        <v>1.485001485001E-2</v>
      </c>
      <c r="I2238"/>
      <c r="J2238"/>
      <c r="K2238"/>
      <c r="L2238"/>
      <c r="M2238"/>
      <c r="N2238"/>
      <c r="O2238"/>
      <c r="P2238"/>
      <c r="Q2238" s="68">
        <v>1.485001485001E-2</v>
      </c>
      <c r="R2238" s="56">
        <v>404</v>
      </c>
      <c r="S2238"/>
      <c r="T2238" s="35">
        <v>40404</v>
      </c>
      <c r="U2238" s="57">
        <v>1.0000495000495E-2</v>
      </c>
    </row>
    <row r="2239" spans="1:21" x14ac:dyDescent="0.2">
      <c r="A2239" s="14" t="s">
        <v>467</v>
      </c>
      <c r="B2239" s="14" t="s">
        <v>443</v>
      </c>
      <c r="C2239" s="35" t="s">
        <v>410</v>
      </c>
      <c r="D2239" s="35">
        <v>15</v>
      </c>
      <c r="E2239" s="35">
        <v>22</v>
      </c>
      <c r="F2239">
        <v>49574.199000000001</v>
      </c>
      <c r="G2239" s="73" t="s">
        <v>265</v>
      </c>
      <c r="H2239" s="68">
        <v>1.485001485001E-2</v>
      </c>
      <c r="I2239"/>
      <c r="J2239"/>
      <c r="K2239"/>
      <c r="L2239"/>
      <c r="M2239"/>
      <c r="N2239"/>
      <c r="O2239"/>
      <c r="P2239"/>
      <c r="Q2239" s="68">
        <v>1.485001485001E-2</v>
      </c>
      <c r="R2239" s="56">
        <v>404</v>
      </c>
      <c r="S2239"/>
      <c r="T2239" s="35">
        <v>40404</v>
      </c>
      <c r="U2239" s="57">
        <v>1.0000495000495E-2</v>
      </c>
    </row>
    <row r="2240" spans="1:21" x14ac:dyDescent="0.2">
      <c r="A2240" s="14" t="s">
        <v>467</v>
      </c>
      <c r="B2240" s="14" t="s">
        <v>443</v>
      </c>
      <c r="C2240" s="35" t="s">
        <v>411</v>
      </c>
      <c r="D2240" s="35">
        <v>15</v>
      </c>
      <c r="E2240" s="35">
        <v>23</v>
      </c>
      <c r="F2240">
        <v>49545.108999999997</v>
      </c>
      <c r="G2240" t="s">
        <v>55</v>
      </c>
      <c r="H2240"/>
      <c r="I2240"/>
      <c r="J2240"/>
      <c r="K2240"/>
      <c r="L2240"/>
      <c r="M2240"/>
      <c r="N2240" s="69">
        <v>1.485001485001E-2</v>
      </c>
      <c r="O2240"/>
      <c r="P2240"/>
      <c r="Q2240" s="68">
        <v>1.485001485001E-2</v>
      </c>
      <c r="R2240" s="56">
        <v>404</v>
      </c>
      <c r="S2240"/>
      <c r="T2240" s="35">
        <v>40404</v>
      </c>
      <c r="U2240" s="57">
        <v>1.000198000198E-2</v>
      </c>
    </row>
    <row r="2241" spans="1:21" x14ac:dyDescent="0.2">
      <c r="A2241" s="14" t="s">
        <v>467</v>
      </c>
      <c r="B2241" s="14" t="s">
        <v>443</v>
      </c>
      <c r="C2241" s="35" t="s">
        <v>412</v>
      </c>
      <c r="D2241" s="35">
        <v>15</v>
      </c>
      <c r="E2241" s="35">
        <v>24</v>
      </c>
      <c r="F2241">
        <v>79406.952999999994</v>
      </c>
      <c r="G2241" t="s">
        <v>55</v>
      </c>
      <c r="H2241"/>
      <c r="I2241"/>
      <c r="J2241"/>
      <c r="K2241"/>
      <c r="L2241"/>
      <c r="M2241"/>
      <c r="N2241" s="69">
        <v>1.485001485001E-2</v>
      </c>
      <c r="O2241"/>
      <c r="P2241"/>
      <c r="Q2241" s="68">
        <v>1.485001485001E-2</v>
      </c>
      <c r="R2241" s="56">
        <v>404</v>
      </c>
      <c r="S2241"/>
      <c r="T2241" s="35">
        <v>40404</v>
      </c>
      <c r="U2241" s="57">
        <v>1.000198000198E-2</v>
      </c>
    </row>
    <row r="2242" spans="1:21" x14ac:dyDescent="0.2">
      <c r="A2242" s="14" t="s">
        <v>467</v>
      </c>
      <c r="B2242" s="14" t="s">
        <v>443</v>
      </c>
      <c r="C2242" s="35" t="s">
        <v>413</v>
      </c>
      <c r="D2242" s="35">
        <v>16</v>
      </c>
      <c r="E2242" s="35">
        <v>1</v>
      </c>
      <c r="F2242">
        <v>74537.047000000006</v>
      </c>
      <c r="G2242" t="s">
        <v>55</v>
      </c>
      <c r="H2242"/>
      <c r="I2242"/>
      <c r="J2242"/>
      <c r="K2242"/>
      <c r="L2242" s="65">
        <v>4.950004950005E-3</v>
      </c>
      <c r="M2242" s="67">
        <v>4.950004950005E-3</v>
      </c>
      <c r="N2242"/>
      <c r="O2242"/>
      <c r="P2242"/>
      <c r="Q2242"/>
      <c r="R2242" s="56">
        <v>404</v>
      </c>
      <c r="S2242"/>
      <c r="T2242" s="35">
        <v>40404</v>
      </c>
      <c r="U2242" s="57">
        <v>0.01</v>
      </c>
    </row>
    <row r="2243" spans="1:21" x14ac:dyDescent="0.2">
      <c r="A2243" s="14" t="s">
        <v>467</v>
      </c>
      <c r="B2243" s="14" t="s">
        <v>443</v>
      </c>
      <c r="C2243" s="35" t="s">
        <v>414</v>
      </c>
      <c r="D2243" s="35">
        <v>16</v>
      </c>
      <c r="E2243" s="35">
        <v>2</v>
      </c>
      <c r="F2243">
        <v>62147.733999999997</v>
      </c>
      <c r="G2243" t="s">
        <v>55</v>
      </c>
      <c r="H2243"/>
      <c r="I2243"/>
      <c r="J2243"/>
      <c r="K2243"/>
      <c r="L2243" s="65">
        <v>4.950004950005E-3</v>
      </c>
      <c r="M2243" s="67">
        <v>4.950004950005E-3</v>
      </c>
      <c r="N2243"/>
      <c r="O2243"/>
      <c r="P2243"/>
      <c r="Q2243"/>
      <c r="R2243" s="56">
        <v>404</v>
      </c>
      <c r="S2243"/>
      <c r="T2243" s="35">
        <v>40404</v>
      </c>
      <c r="U2243" s="57">
        <v>0.01</v>
      </c>
    </row>
    <row r="2244" spans="1:21" x14ac:dyDescent="0.2">
      <c r="A2244" s="14" t="s">
        <v>467</v>
      </c>
      <c r="B2244" s="14" t="s">
        <v>443</v>
      </c>
      <c r="C2244" s="35" t="s">
        <v>415</v>
      </c>
      <c r="D2244" s="35">
        <v>16</v>
      </c>
      <c r="E2244" s="35">
        <v>3</v>
      </c>
      <c r="F2244">
        <v>76832.616999999998</v>
      </c>
      <c r="G2244" t="s">
        <v>55</v>
      </c>
      <c r="H2244"/>
      <c r="I2244"/>
      <c r="J2244"/>
      <c r="K2244"/>
      <c r="L2244" s="65">
        <v>4.950004950005E-3</v>
      </c>
      <c r="M2244"/>
      <c r="N2244" s="69">
        <v>4.950004950005E-3</v>
      </c>
      <c r="O2244"/>
      <c r="P2244"/>
      <c r="Q2244"/>
      <c r="R2244" s="56">
        <v>404</v>
      </c>
      <c r="S2244"/>
      <c r="T2244" s="35">
        <v>40404</v>
      </c>
      <c r="U2244" s="57">
        <v>0.01</v>
      </c>
    </row>
    <row r="2245" spans="1:21" x14ac:dyDescent="0.2">
      <c r="A2245" s="14" t="s">
        <v>467</v>
      </c>
      <c r="B2245" s="14" t="s">
        <v>443</v>
      </c>
      <c r="C2245" s="35" t="s">
        <v>416</v>
      </c>
      <c r="D2245" s="35">
        <v>16</v>
      </c>
      <c r="E2245" s="35">
        <v>4</v>
      </c>
      <c r="F2245">
        <v>75111.539000000004</v>
      </c>
      <c r="G2245" t="s">
        <v>55</v>
      </c>
      <c r="H2245"/>
      <c r="I2245"/>
      <c r="J2245"/>
      <c r="K2245"/>
      <c r="L2245" s="65">
        <v>4.950004950005E-3</v>
      </c>
      <c r="M2245"/>
      <c r="N2245" s="69">
        <v>4.950004950005E-3</v>
      </c>
      <c r="O2245"/>
      <c r="P2245"/>
      <c r="Q2245"/>
      <c r="R2245" s="56">
        <v>404</v>
      </c>
      <c r="S2245"/>
      <c r="T2245" s="35">
        <v>40404</v>
      </c>
      <c r="U2245" s="57">
        <v>0.01</v>
      </c>
    </row>
    <row r="2246" spans="1:21" x14ac:dyDescent="0.2">
      <c r="A2246" s="14" t="s">
        <v>467</v>
      </c>
      <c r="B2246" s="14" t="s">
        <v>443</v>
      </c>
      <c r="C2246" s="35" t="s">
        <v>417</v>
      </c>
      <c r="D2246" s="35">
        <v>16</v>
      </c>
      <c r="E2246" s="35">
        <v>5</v>
      </c>
      <c r="F2246">
        <v>70379.804999999993</v>
      </c>
      <c r="G2246" s="70" t="s">
        <v>247</v>
      </c>
      <c r="H2246" s="69">
        <v>4.950004950005E-3</v>
      </c>
      <c r="I2246"/>
      <c r="J2246"/>
      <c r="K2246"/>
      <c r="L2246"/>
      <c r="M2246"/>
      <c r="N2246" s="69">
        <v>4.950004950005E-3</v>
      </c>
      <c r="O2246"/>
      <c r="P2246"/>
      <c r="Q2246"/>
      <c r="R2246" s="56">
        <v>404</v>
      </c>
      <c r="S2246"/>
      <c r="T2246" s="35">
        <v>40404</v>
      </c>
      <c r="U2246" s="57">
        <v>9.9995049995050007E-3</v>
      </c>
    </row>
    <row r="2247" spans="1:21" x14ac:dyDescent="0.2">
      <c r="A2247" s="14" t="s">
        <v>467</v>
      </c>
      <c r="B2247" s="14" t="s">
        <v>443</v>
      </c>
      <c r="C2247" s="35" t="s">
        <v>418</v>
      </c>
      <c r="D2247" s="35">
        <v>16</v>
      </c>
      <c r="E2247" s="35">
        <v>6</v>
      </c>
      <c r="F2247">
        <v>64329.379000000001</v>
      </c>
      <c r="G2247" s="70" t="s">
        <v>247</v>
      </c>
      <c r="H2247" s="69">
        <v>4.950004950005E-3</v>
      </c>
      <c r="I2247"/>
      <c r="J2247"/>
      <c r="K2247"/>
      <c r="L2247"/>
      <c r="M2247"/>
      <c r="N2247" s="69">
        <v>4.950004950005E-3</v>
      </c>
      <c r="O2247"/>
      <c r="P2247"/>
      <c r="Q2247"/>
      <c r="R2247" s="56">
        <v>404</v>
      </c>
      <c r="S2247"/>
      <c r="T2247" s="35">
        <v>40404</v>
      </c>
      <c r="U2247" s="57">
        <v>9.9995049995050007E-3</v>
      </c>
    </row>
    <row r="2248" spans="1:21" x14ac:dyDescent="0.2">
      <c r="A2248" s="14" t="s">
        <v>467</v>
      </c>
      <c r="B2248" s="14" t="s">
        <v>443</v>
      </c>
      <c r="C2248" s="35" t="s">
        <v>419</v>
      </c>
      <c r="D2248" s="35">
        <v>16</v>
      </c>
      <c r="E2248" s="35">
        <v>7</v>
      </c>
      <c r="F2248">
        <v>58485</v>
      </c>
      <c r="G2248" t="s">
        <v>55</v>
      </c>
      <c r="H2248"/>
      <c r="I2248"/>
      <c r="J2248"/>
      <c r="K2248"/>
      <c r="L2248"/>
      <c r="M2248" s="67">
        <v>4.950004950005E-3</v>
      </c>
      <c r="N2248" s="69">
        <v>4.950004950005E-3</v>
      </c>
      <c r="O2248"/>
      <c r="P2248"/>
      <c r="Q2248"/>
      <c r="R2248" s="56">
        <v>404</v>
      </c>
      <c r="S2248"/>
      <c r="T2248" s="35">
        <v>40404</v>
      </c>
      <c r="U2248" s="57">
        <v>0.01</v>
      </c>
    </row>
    <row r="2249" spans="1:21" x14ac:dyDescent="0.2">
      <c r="A2249" s="14" t="s">
        <v>467</v>
      </c>
      <c r="B2249" s="14" t="s">
        <v>443</v>
      </c>
      <c r="C2249" s="35" t="s">
        <v>420</v>
      </c>
      <c r="D2249" s="35">
        <v>16</v>
      </c>
      <c r="E2249" s="35">
        <v>8</v>
      </c>
      <c r="F2249">
        <v>57149.347999999998</v>
      </c>
      <c r="G2249" t="s">
        <v>55</v>
      </c>
      <c r="H2249"/>
      <c r="I2249"/>
      <c r="J2249"/>
      <c r="K2249"/>
      <c r="L2249"/>
      <c r="M2249" s="67">
        <v>4.950004950005E-3</v>
      </c>
      <c r="N2249" s="69">
        <v>4.950004950005E-3</v>
      </c>
      <c r="O2249"/>
      <c r="P2249"/>
      <c r="Q2249"/>
      <c r="R2249" s="56">
        <v>404</v>
      </c>
      <c r="S2249"/>
      <c r="T2249" s="35">
        <v>40404</v>
      </c>
      <c r="U2249" s="57">
        <v>0.01</v>
      </c>
    </row>
    <row r="2250" spans="1:21" x14ac:dyDescent="0.2">
      <c r="A2250" s="14" t="s">
        <v>467</v>
      </c>
      <c r="B2250" s="14" t="s">
        <v>443</v>
      </c>
      <c r="C2250" s="35" t="s">
        <v>421</v>
      </c>
      <c r="D2250" s="35">
        <v>16</v>
      </c>
      <c r="E2250" s="35">
        <v>9</v>
      </c>
      <c r="F2250">
        <v>60324.851999999999</v>
      </c>
      <c r="G2250" s="71" t="s">
        <v>252</v>
      </c>
      <c r="H2250" s="72">
        <v>4.950004950005E-3</v>
      </c>
      <c r="I2250"/>
      <c r="J2250"/>
      <c r="K2250"/>
      <c r="L2250"/>
      <c r="M2250"/>
      <c r="N2250"/>
      <c r="O2250" s="72">
        <v>4.950004950005E-3</v>
      </c>
      <c r="P2250"/>
      <c r="Q2250"/>
      <c r="R2250" s="56">
        <v>404</v>
      </c>
      <c r="S2250"/>
      <c r="T2250" s="35">
        <v>40404</v>
      </c>
      <c r="U2250" s="57">
        <v>9.9995049995050007E-3</v>
      </c>
    </row>
    <row r="2251" spans="1:21" x14ac:dyDescent="0.2">
      <c r="A2251" s="14" t="s">
        <v>467</v>
      </c>
      <c r="B2251" s="14" t="s">
        <v>443</v>
      </c>
      <c r="C2251" s="35" t="s">
        <v>422</v>
      </c>
      <c r="D2251" s="35">
        <v>16</v>
      </c>
      <c r="E2251" s="35">
        <v>10</v>
      </c>
      <c r="F2251">
        <v>68501.164000000004</v>
      </c>
      <c r="G2251" s="71" t="s">
        <v>252</v>
      </c>
      <c r="H2251" s="72">
        <v>4.950004950005E-3</v>
      </c>
      <c r="I2251"/>
      <c r="J2251"/>
      <c r="K2251"/>
      <c r="L2251"/>
      <c r="M2251"/>
      <c r="N2251"/>
      <c r="O2251" s="72">
        <v>4.950004950005E-3</v>
      </c>
      <c r="P2251"/>
      <c r="Q2251"/>
      <c r="R2251" s="56">
        <v>404</v>
      </c>
      <c r="S2251"/>
      <c r="T2251" s="35">
        <v>40404</v>
      </c>
      <c r="U2251" s="57">
        <v>9.9995049995050007E-3</v>
      </c>
    </row>
    <row r="2252" spans="1:21" x14ac:dyDescent="0.2">
      <c r="A2252" s="14" t="s">
        <v>467</v>
      </c>
      <c r="B2252" s="14" t="s">
        <v>443</v>
      </c>
      <c r="C2252" s="35" t="s">
        <v>423</v>
      </c>
      <c r="D2252" s="35">
        <v>16</v>
      </c>
      <c r="E2252" s="35">
        <v>11</v>
      </c>
      <c r="F2252">
        <v>73865.577999999994</v>
      </c>
      <c r="G2252" t="s">
        <v>55</v>
      </c>
      <c r="H2252"/>
      <c r="I2252"/>
      <c r="J2252"/>
      <c r="K2252" s="61">
        <v>6.435006435006E-4</v>
      </c>
      <c r="L2252"/>
      <c r="M2252"/>
      <c r="N2252"/>
      <c r="O2252" s="72">
        <v>4.950004950005E-3</v>
      </c>
      <c r="P2252"/>
      <c r="Q2252"/>
      <c r="R2252" s="56">
        <v>404</v>
      </c>
      <c r="S2252"/>
      <c r="T2252" s="35">
        <v>40404</v>
      </c>
      <c r="U2252" s="57">
        <v>9.9998267498267492E-3</v>
      </c>
    </row>
    <row r="2253" spans="1:21" x14ac:dyDescent="0.2">
      <c r="A2253" s="14" t="s">
        <v>467</v>
      </c>
      <c r="B2253" s="14" t="s">
        <v>443</v>
      </c>
      <c r="C2253" s="35" t="s">
        <v>424</v>
      </c>
      <c r="D2253" s="35">
        <v>16</v>
      </c>
      <c r="E2253" s="35">
        <v>12</v>
      </c>
      <c r="F2253">
        <v>66835.843999999997</v>
      </c>
      <c r="G2253" t="s">
        <v>55</v>
      </c>
      <c r="H2253"/>
      <c r="I2253"/>
      <c r="J2253"/>
      <c r="K2253" s="61">
        <v>6.435006435006E-4</v>
      </c>
      <c r="L2253"/>
      <c r="M2253"/>
      <c r="N2253"/>
      <c r="O2253" s="72">
        <v>4.950004950005E-3</v>
      </c>
      <c r="P2253"/>
      <c r="Q2253"/>
      <c r="R2253" s="56">
        <v>404</v>
      </c>
      <c r="S2253"/>
      <c r="T2253" s="35">
        <v>40404</v>
      </c>
      <c r="U2253" s="57">
        <v>9.9998267498267492E-3</v>
      </c>
    </row>
    <row r="2254" spans="1:21" x14ac:dyDescent="0.2">
      <c r="A2254" s="14" t="s">
        <v>467</v>
      </c>
      <c r="B2254" s="14" t="s">
        <v>443</v>
      </c>
      <c r="C2254" s="35" t="s">
        <v>425</v>
      </c>
      <c r="D2254" s="35">
        <v>16</v>
      </c>
      <c r="E2254" s="35">
        <v>13</v>
      </c>
      <c r="F2254">
        <v>74917.616999999998</v>
      </c>
      <c r="G2254" t="s">
        <v>55</v>
      </c>
      <c r="H2254"/>
      <c r="I2254" s="55">
        <v>2.475002475002E-2</v>
      </c>
      <c r="J2254"/>
      <c r="K2254"/>
      <c r="L2254"/>
      <c r="M2254"/>
      <c r="N2254"/>
      <c r="O2254" s="72">
        <v>4.950004950005E-3</v>
      </c>
      <c r="P2254"/>
      <c r="Q2254"/>
      <c r="R2254" s="56">
        <v>404</v>
      </c>
      <c r="S2254"/>
      <c r="T2254" s="35">
        <v>40404</v>
      </c>
      <c r="U2254" s="57">
        <v>0.01</v>
      </c>
    </row>
    <row r="2255" spans="1:21" x14ac:dyDescent="0.2">
      <c r="A2255" s="14" t="s">
        <v>467</v>
      </c>
      <c r="B2255" s="14" t="s">
        <v>443</v>
      </c>
      <c r="C2255" s="35" t="s">
        <v>426</v>
      </c>
      <c r="D2255" s="35">
        <v>16</v>
      </c>
      <c r="E2255" s="35">
        <v>14</v>
      </c>
      <c r="F2255">
        <v>75189.108999999997</v>
      </c>
      <c r="G2255" t="s">
        <v>55</v>
      </c>
      <c r="H2255"/>
      <c r="I2255" s="55">
        <v>2.475002475002E-2</v>
      </c>
      <c r="J2255"/>
      <c r="K2255"/>
      <c r="L2255"/>
      <c r="M2255"/>
      <c r="N2255"/>
      <c r="O2255" s="72">
        <v>4.950004950005E-3</v>
      </c>
      <c r="P2255"/>
      <c r="Q2255"/>
      <c r="R2255" s="56">
        <v>404</v>
      </c>
      <c r="S2255"/>
      <c r="T2255" s="35">
        <v>40404</v>
      </c>
      <c r="U2255" s="57">
        <v>0.01</v>
      </c>
    </row>
    <row r="2256" spans="1:21" x14ac:dyDescent="0.2">
      <c r="A2256" s="14" t="s">
        <v>467</v>
      </c>
      <c r="B2256" s="14" t="s">
        <v>443</v>
      </c>
      <c r="C2256" s="35" t="s">
        <v>427</v>
      </c>
      <c r="D2256" s="35">
        <v>16</v>
      </c>
      <c r="E2256" s="35">
        <v>15</v>
      </c>
      <c r="F2256">
        <v>66360.726999999999</v>
      </c>
      <c r="G2256" s="62" t="s">
        <v>60</v>
      </c>
      <c r="H2256" s="63">
        <v>4.950004950005E-3</v>
      </c>
      <c r="I2256"/>
      <c r="J2256"/>
      <c r="K2256"/>
      <c r="L2256"/>
      <c r="M2256"/>
      <c r="N2256"/>
      <c r="O2256"/>
      <c r="P2256" s="63">
        <v>4.950004950005E-3</v>
      </c>
      <c r="Q2256"/>
      <c r="R2256" s="56">
        <v>404</v>
      </c>
      <c r="S2256"/>
      <c r="T2256" s="35">
        <v>40404</v>
      </c>
      <c r="U2256" s="57">
        <v>9.9995049995050007E-3</v>
      </c>
    </row>
    <row r="2257" spans="1:21" x14ac:dyDescent="0.2">
      <c r="A2257" s="14" t="s">
        <v>467</v>
      </c>
      <c r="B2257" s="14" t="s">
        <v>443</v>
      </c>
      <c r="C2257" s="35" t="s">
        <v>428</v>
      </c>
      <c r="D2257" s="35">
        <v>16</v>
      </c>
      <c r="E2257" s="35">
        <v>16</v>
      </c>
      <c r="F2257">
        <v>68316.937999999995</v>
      </c>
      <c r="G2257" s="62" t="s">
        <v>60</v>
      </c>
      <c r="H2257" s="63">
        <v>4.950004950005E-3</v>
      </c>
      <c r="I2257"/>
      <c r="J2257"/>
      <c r="K2257"/>
      <c r="L2257"/>
      <c r="M2257"/>
      <c r="N2257"/>
      <c r="O2257"/>
      <c r="P2257" s="63">
        <v>4.950004950005E-3</v>
      </c>
      <c r="Q2257"/>
      <c r="R2257" s="56">
        <v>404</v>
      </c>
      <c r="S2257"/>
      <c r="T2257" s="35">
        <v>40404</v>
      </c>
      <c r="U2257" s="57">
        <v>9.9995049995050007E-3</v>
      </c>
    </row>
    <row r="2258" spans="1:21" x14ac:dyDescent="0.2">
      <c r="A2258" s="14" t="s">
        <v>467</v>
      </c>
      <c r="B2258" s="14" t="s">
        <v>443</v>
      </c>
      <c r="C2258" s="35" t="s">
        <v>429</v>
      </c>
      <c r="D2258" s="35">
        <v>16</v>
      </c>
      <c r="E2258" s="35">
        <v>17</v>
      </c>
      <c r="F2258">
        <v>64057.883000000002</v>
      </c>
      <c r="G2258" t="s">
        <v>55</v>
      </c>
      <c r="H2258"/>
      <c r="I2258"/>
      <c r="J2258"/>
      <c r="K2258"/>
      <c r="L2258"/>
      <c r="M2258"/>
      <c r="N2258" s="69">
        <v>4.950004950005E-3</v>
      </c>
      <c r="O2258"/>
      <c r="P2258" s="63">
        <v>4.950004950005E-3</v>
      </c>
      <c r="Q2258"/>
      <c r="R2258" s="56">
        <v>404</v>
      </c>
      <c r="S2258"/>
      <c r="T2258" s="35">
        <v>40404</v>
      </c>
      <c r="U2258" s="57">
        <v>0.01</v>
      </c>
    </row>
    <row r="2259" spans="1:21" x14ac:dyDescent="0.2">
      <c r="A2259" s="14" t="s">
        <v>467</v>
      </c>
      <c r="B2259" s="14" t="s">
        <v>443</v>
      </c>
      <c r="C2259" s="35" t="s">
        <v>430</v>
      </c>
      <c r="D2259" s="35">
        <v>16</v>
      </c>
      <c r="E2259" s="35">
        <v>18</v>
      </c>
      <c r="F2259">
        <v>62426.5</v>
      </c>
      <c r="G2259" t="s">
        <v>55</v>
      </c>
      <c r="H2259"/>
      <c r="I2259"/>
      <c r="J2259"/>
      <c r="K2259"/>
      <c r="L2259"/>
      <c r="M2259"/>
      <c r="N2259" s="69">
        <v>4.950004950005E-3</v>
      </c>
      <c r="O2259"/>
      <c r="P2259" s="63">
        <v>4.950004950005E-3</v>
      </c>
      <c r="Q2259"/>
      <c r="R2259" s="56">
        <v>404</v>
      </c>
      <c r="S2259"/>
      <c r="T2259" s="35">
        <v>40404</v>
      </c>
      <c r="U2259" s="57">
        <v>0.01</v>
      </c>
    </row>
    <row r="2260" spans="1:21" x14ac:dyDescent="0.2">
      <c r="A2260" s="14" t="s">
        <v>467</v>
      </c>
      <c r="B2260" s="14" t="s">
        <v>443</v>
      </c>
      <c r="C2260" s="35" t="s">
        <v>431</v>
      </c>
      <c r="D2260" s="35">
        <v>16</v>
      </c>
      <c r="E2260" s="35">
        <v>19</v>
      </c>
      <c r="F2260">
        <v>63776.695</v>
      </c>
      <c r="G2260" t="s">
        <v>55</v>
      </c>
      <c r="H2260"/>
      <c r="I2260"/>
      <c r="J2260"/>
      <c r="K2260"/>
      <c r="L2260"/>
      <c r="M2260"/>
      <c r="N2260"/>
      <c r="O2260"/>
      <c r="P2260" s="63">
        <v>4.950004950005E-3</v>
      </c>
      <c r="Q2260" s="68">
        <v>4.950004950005E-3</v>
      </c>
      <c r="R2260" s="56">
        <v>404</v>
      </c>
      <c r="S2260"/>
      <c r="T2260" s="35">
        <v>40404</v>
      </c>
      <c r="U2260" s="57">
        <v>0.01</v>
      </c>
    </row>
    <row r="2261" spans="1:21" x14ac:dyDescent="0.2">
      <c r="A2261" s="14" t="s">
        <v>467</v>
      </c>
      <c r="B2261" s="14" t="s">
        <v>443</v>
      </c>
      <c r="C2261" s="35" t="s">
        <v>432</v>
      </c>
      <c r="D2261" s="35">
        <v>16</v>
      </c>
      <c r="E2261" s="35">
        <v>20</v>
      </c>
      <c r="F2261">
        <v>48236.125</v>
      </c>
      <c r="G2261" t="s">
        <v>55</v>
      </c>
      <c r="H2261"/>
      <c r="I2261"/>
      <c r="J2261"/>
      <c r="K2261"/>
      <c r="L2261"/>
      <c r="M2261"/>
      <c r="N2261"/>
      <c r="O2261"/>
      <c r="P2261" s="63">
        <v>4.950004950005E-3</v>
      </c>
      <c r="Q2261" s="68">
        <v>4.950004950005E-3</v>
      </c>
      <c r="R2261" s="56">
        <v>404</v>
      </c>
      <c r="S2261"/>
      <c r="T2261" s="35">
        <v>40404</v>
      </c>
      <c r="U2261" s="57">
        <v>0.01</v>
      </c>
    </row>
    <row r="2262" spans="1:21" x14ac:dyDescent="0.2">
      <c r="A2262" s="14" t="s">
        <v>467</v>
      </c>
      <c r="B2262" s="14" t="s">
        <v>443</v>
      </c>
      <c r="C2262" s="35" t="s">
        <v>433</v>
      </c>
      <c r="D2262" s="35">
        <v>16</v>
      </c>
      <c r="E2262" s="35">
        <v>21</v>
      </c>
      <c r="F2262">
        <v>57236.612999999998</v>
      </c>
      <c r="G2262" s="73" t="s">
        <v>265</v>
      </c>
      <c r="H2262" s="68">
        <v>4.950004950005E-3</v>
      </c>
      <c r="I2262"/>
      <c r="J2262"/>
      <c r="K2262"/>
      <c r="L2262"/>
      <c r="M2262"/>
      <c r="N2262"/>
      <c r="O2262"/>
      <c r="P2262"/>
      <c r="Q2262" s="68">
        <v>4.950004950005E-3</v>
      </c>
      <c r="R2262" s="56">
        <v>404</v>
      </c>
      <c r="S2262"/>
      <c r="T2262" s="35">
        <v>40404</v>
      </c>
      <c r="U2262" s="57">
        <v>9.9995049995050007E-3</v>
      </c>
    </row>
    <row r="2263" spans="1:21" x14ac:dyDescent="0.2">
      <c r="A2263" s="14" t="s">
        <v>467</v>
      </c>
      <c r="B2263" s="14" t="s">
        <v>443</v>
      </c>
      <c r="C2263" s="35" t="s">
        <v>434</v>
      </c>
      <c r="D2263" s="35">
        <v>16</v>
      </c>
      <c r="E2263" s="35">
        <v>22</v>
      </c>
      <c r="F2263">
        <v>63859.112999999998</v>
      </c>
      <c r="G2263" s="73" t="s">
        <v>265</v>
      </c>
      <c r="H2263" s="68">
        <v>4.950004950005E-3</v>
      </c>
      <c r="I2263"/>
      <c r="J2263"/>
      <c r="K2263"/>
      <c r="L2263"/>
      <c r="M2263"/>
      <c r="N2263"/>
      <c r="O2263"/>
      <c r="P2263"/>
      <c r="Q2263" s="68">
        <v>4.950004950005E-3</v>
      </c>
      <c r="R2263" s="56">
        <v>404</v>
      </c>
      <c r="S2263"/>
      <c r="T2263" s="35">
        <v>40404</v>
      </c>
      <c r="U2263" s="57">
        <v>9.9995049995050007E-3</v>
      </c>
    </row>
    <row r="2264" spans="1:21" x14ac:dyDescent="0.2">
      <c r="A2264" s="14" t="s">
        <v>467</v>
      </c>
      <c r="B2264" s="14" t="s">
        <v>443</v>
      </c>
      <c r="C2264" s="35" t="s">
        <v>435</v>
      </c>
      <c r="D2264" s="35">
        <v>16</v>
      </c>
      <c r="E2264" s="35">
        <v>23</v>
      </c>
      <c r="F2264">
        <v>71635.460999999996</v>
      </c>
      <c r="G2264" t="s">
        <v>55</v>
      </c>
      <c r="H2264"/>
      <c r="I2264"/>
      <c r="J2264"/>
      <c r="K2264"/>
      <c r="L2264"/>
      <c r="M2264"/>
      <c r="N2264" s="69">
        <v>4.950004950005E-3</v>
      </c>
      <c r="O2264"/>
      <c r="P2264"/>
      <c r="Q2264" s="68">
        <v>4.950004950005E-3</v>
      </c>
      <c r="R2264" s="56">
        <v>404</v>
      </c>
      <c r="S2264"/>
      <c r="T2264" s="35">
        <v>40404</v>
      </c>
      <c r="U2264" s="57">
        <v>0.01</v>
      </c>
    </row>
    <row r="2265" spans="1:21" x14ac:dyDescent="0.2">
      <c r="A2265" s="14" t="s">
        <v>467</v>
      </c>
      <c r="B2265" s="14" t="s">
        <v>443</v>
      </c>
      <c r="C2265" s="35" t="s">
        <v>436</v>
      </c>
      <c r="D2265" s="35">
        <v>16</v>
      </c>
      <c r="E2265" s="35">
        <v>24</v>
      </c>
      <c r="F2265">
        <v>66021.366999999998</v>
      </c>
      <c r="G2265" t="s">
        <v>55</v>
      </c>
      <c r="H2265"/>
      <c r="I2265"/>
      <c r="J2265"/>
      <c r="K2265"/>
      <c r="L2265"/>
      <c r="M2265"/>
      <c r="N2265" s="69">
        <v>4.950004950005E-3</v>
      </c>
      <c r="O2265"/>
      <c r="P2265"/>
      <c r="Q2265" s="68">
        <v>4.950004950005E-3</v>
      </c>
      <c r="R2265" s="56">
        <v>404</v>
      </c>
      <c r="S2265"/>
      <c r="T2265" s="35">
        <v>40404</v>
      </c>
      <c r="U2265" s="57">
        <v>0.01</v>
      </c>
    </row>
    <row r="2266" spans="1:21" x14ac:dyDescent="0.2">
      <c r="A2266" s="14" t="s">
        <v>454</v>
      </c>
      <c r="B2266" s="14" t="s">
        <v>443</v>
      </c>
      <c r="C2266" s="35" t="s">
        <v>42</v>
      </c>
      <c r="D2266" s="35">
        <v>1</v>
      </c>
      <c r="E2266" s="35">
        <v>1</v>
      </c>
      <c r="F2266">
        <v>65.721999999999994</v>
      </c>
      <c r="G2266" t="s">
        <v>445</v>
      </c>
      <c r="H2266"/>
      <c r="I2266"/>
      <c r="J2266"/>
      <c r="K2266"/>
      <c r="L2266"/>
      <c r="M2266"/>
      <c r="N2266"/>
      <c r="O2266"/>
      <c r="P2266"/>
      <c r="Q2266"/>
      <c r="R2266"/>
      <c r="S2266"/>
    </row>
    <row r="2267" spans="1:21" x14ac:dyDescent="0.2">
      <c r="A2267" s="14" t="s">
        <v>454</v>
      </c>
      <c r="B2267" s="14" t="s">
        <v>443</v>
      </c>
      <c r="C2267" s="35" t="s">
        <v>44</v>
      </c>
      <c r="D2267" s="35">
        <v>1</v>
      </c>
      <c r="E2267" s="35">
        <v>2</v>
      </c>
      <c r="F2267">
        <v>5131.1639999999998</v>
      </c>
      <c r="G2267" s="54" t="s">
        <v>43</v>
      </c>
      <c r="H2267" s="55">
        <v>1000.005</v>
      </c>
      <c r="I2267" s="55">
        <v>1000.005</v>
      </c>
      <c r="J2267"/>
      <c r="K2267"/>
      <c r="L2267"/>
      <c r="M2267"/>
      <c r="N2267"/>
      <c r="O2267"/>
      <c r="P2267"/>
      <c r="Q2267"/>
      <c r="R2267" s="56">
        <v>81.599999999999994</v>
      </c>
      <c r="S2267"/>
      <c r="T2267" s="35">
        <v>40899.795501020002</v>
      </c>
      <c r="U2267" s="57">
        <v>2.1995219999999999E-2</v>
      </c>
    </row>
    <row r="2268" spans="1:21" x14ac:dyDescent="0.2">
      <c r="A2268" s="14" t="s">
        <v>454</v>
      </c>
      <c r="B2268" s="14" t="s">
        <v>443</v>
      </c>
      <c r="C2268" s="35" t="s">
        <v>45</v>
      </c>
      <c r="D2268" s="35">
        <v>1</v>
      </c>
      <c r="E2268" s="35">
        <v>3</v>
      </c>
      <c r="F2268">
        <v>8147.0609999999997</v>
      </c>
      <c r="G2268" s="54" t="s">
        <v>43</v>
      </c>
      <c r="H2268" s="55">
        <v>1000.005</v>
      </c>
      <c r="I2268" s="55">
        <v>1000.005</v>
      </c>
      <c r="J2268"/>
      <c r="K2268"/>
      <c r="L2268"/>
      <c r="M2268"/>
      <c r="N2268"/>
      <c r="O2268"/>
      <c r="P2268"/>
      <c r="Q2268"/>
      <c r="R2268" s="56">
        <v>81.599999999999994</v>
      </c>
      <c r="S2268"/>
      <c r="T2268" s="35">
        <v>40899.795501020002</v>
      </c>
      <c r="U2268" s="57">
        <v>2.1995219999999999E-2</v>
      </c>
    </row>
    <row r="2269" spans="1:21" x14ac:dyDescent="0.2">
      <c r="A2269" s="14" t="s">
        <v>454</v>
      </c>
      <c r="B2269" s="14" t="s">
        <v>443</v>
      </c>
      <c r="C2269" s="35" t="s">
        <v>46</v>
      </c>
      <c r="D2269" s="35">
        <v>1</v>
      </c>
      <c r="E2269" s="35">
        <v>4</v>
      </c>
      <c r="F2269">
        <v>7728.3890000000001</v>
      </c>
      <c r="G2269" s="54" t="s">
        <v>43</v>
      </c>
      <c r="H2269" s="55">
        <v>1000.005</v>
      </c>
      <c r="I2269" s="55">
        <v>1000.005</v>
      </c>
      <c r="J2269"/>
      <c r="K2269"/>
      <c r="L2269"/>
      <c r="M2269"/>
      <c r="N2269"/>
      <c r="O2269"/>
      <c r="P2269"/>
      <c r="Q2269"/>
      <c r="R2269" s="56">
        <v>81.599999999999994</v>
      </c>
      <c r="S2269"/>
      <c r="T2269" s="35">
        <v>40899.795501020002</v>
      </c>
      <c r="U2269" s="57">
        <v>2.1995219999999999E-2</v>
      </c>
    </row>
    <row r="2270" spans="1:21" x14ac:dyDescent="0.2">
      <c r="A2270" s="14" t="s">
        <v>454</v>
      </c>
      <c r="B2270" s="14" t="s">
        <v>443</v>
      </c>
      <c r="C2270" s="35" t="s">
        <v>48</v>
      </c>
      <c r="D2270" s="35">
        <v>1</v>
      </c>
      <c r="E2270" s="35">
        <v>5</v>
      </c>
      <c r="F2270">
        <v>11428.279</v>
      </c>
      <c r="G2270" s="58" t="s">
        <v>47</v>
      </c>
      <c r="H2270" s="59">
        <v>499.62336684069999</v>
      </c>
      <c r="I2270"/>
      <c r="J2270" s="59">
        <v>499.62336684069999</v>
      </c>
      <c r="K2270"/>
      <c r="L2270"/>
      <c r="M2270"/>
      <c r="N2270"/>
      <c r="O2270"/>
      <c r="P2270"/>
      <c r="Q2270"/>
      <c r="R2270" s="56">
        <v>430.8</v>
      </c>
      <c r="S2270" s="56">
        <v>533.67999999999995</v>
      </c>
      <c r="T2270" s="35">
        <v>43118.879999999997</v>
      </c>
      <c r="U2270" s="57">
        <v>9.9909830682058508E-3</v>
      </c>
    </row>
    <row r="2271" spans="1:21" x14ac:dyDescent="0.2">
      <c r="A2271" s="14" t="s">
        <v>454</v>
      </c>
      <c r="B2271" s="14" t="s">
        <v>443</v>
      </c>
      <c r="C2271" s="35" t="s">
        <v>49</v>
      </c>
      <c r="D2271" s="35">
        <v>1</v>
      </c>
      <c r="E2271" s="35">
        <v>6</v>
      </c>
      <c r="F2271">
        <v>4123.43</v>
      </c>
      <c r="G2271" s="58" t="s">
        <v>47</v>
      </c>
      <c r="H2271" s="59">
        <v>499.62336684069999</v>
      </c>
      <c r="I2271"/>
      <c r="J2271" s="59">
        <v>499.62336684069999</v>
      </c>
      <c r="K2271"/>
      <c r="L2271"/>
      <c r="M2271"/>
      <c r="N2271"/>
      <c r="O2271"/>
      <c r="P2271"/>
      <c r="Q2271"/>
      <c r="R2271" s="56">
        <v>430.8</v>
      </c>
      <c r="S2271" s="56">
        <v>533.67999999999995</v>
      </c>
      <c r="T2271" s="35">
        <v>43118.879999999997</v>
      </c>
      <c r="U2271" s="57">
        <v>9.9909830682058508E-3</v>
      </c>
    </row>
    <row r="2272" spans="1:21" x14ac:dyDescent="0.2">
      <c r="A2272" s="14" t="s">
        <v>454</v>
      </c>
      <c r="B2272" s="14" t="s">
        <v>443</v>
      </c>
      <c r="C2272" s="35" t="s">
        <v>50</v>
      </c>
      <c r="D2272" s="35">
        <v>1</v>
      </c>
      <c r="E2272" s="35">
        <v>7</v>
      </c>
      <c r="F2272">
        <v>8984.4040000000005</v>
      </c>
      <c r="G2272" s="58" t="s">
        <v>47</v>
      </c>
      <c r="H2272" s="59">
        <v>499.62336684069999</v>
      </c>
      <c r="I2272"/>
      <c r="J2272" s="59">
        <v>499.62336684069999</v>
      </c>
      <c r="K2272"/>
      <c r="L2272"/>
      <c r="M2272"/>
      <c r="N2272"/>
      <c r="O2272"/>
      <c r="P2272"/>
      <c r="Q2272"/>
      <c r="R2272" s="56">
        <v>430.8</v>
      </c>
      <c r="S2272" s="56">
        <v>533.67999999999995</v>
      </c>
      <c r="T2272" s="35">
        <v>43118.879999999997</v>
      </c>
      <c r="U2272" s="57">
        <v>9.9909830682058508E-3</v>
      </c>
    </row>
    <row r="2273" spans="1:21" x14ac:dyDescent="0.2">
      <c r="A2273" s="14" t="s">
        <v>454</v>
      </c>
      <c r="B2273" s="14" t="s">
        <v>443</v>
      </c>
      <c r="C2273" s="35" t="s">
        <v>52</v>
      </c>
      <c r="D2273" s="35">
        <v>1</v>
      </c>
      <c r="E2273" s="35">
        <v>8</v>
      </c>
      <c r="F2273">
        <v>1898.6279999999999</v>
      </c>
      <c r="G2273" s="60" t="s">
        <v>51</v>
      </c>
      <c r="H2273" s="61">
        <v>1.999801999802</v>
      </c>
      <c r="I2273"/>
      <c r="J2273"/>
      <c r="K2273" s="61">
        <v>1.999801999802</v>
      </c>
      <c r="L2273"/>
      <c r="M2273"/>
      <c r="N2273"/>
      <c r="O2273"/>
      <c r="P2273"/>
      <c r="Q2273"/>
      <c r="R2273" s="56">
        <v>363.6</v>
      </c>
      <c r="S2273"/>
      <c r="T2273" s="35">
        <v>40404</v>
      </c>
      <c r="U2273" s="57">
        <v>9.9990099990099994E-3</v>
      </c>
    </row>
    <row r="2274" spans="1:21" x14ac:dyDescent="0.2">
      <c r="A2274" s="14" t="s">
        <v>454</v>
      </c>
      <c r="B2274" s="14" t="s">
        <v>443</v>
      </c>
      <c r="C2274" s="35" t="s">
        <v>53</v>
      </c>
      <c r="D2274" s="35">
        <v>1</v>
      </c>
      <c r="E2274" s="35">
        <v>9</v>
      </c>
      <c r="F2274">
        <v>1506.732</v>
      </c>
      <c r="G2274" s="60" t="s">
        <v>51</v>
      </c>
      <c r="H2274" s="61">
        <v>1.999801999802</v>
      </c>
      <c r="I2274"/>
      <c r="J2274"/>
      <c r="K2274" s="61">
        <v>1.999801999802</v>
      </c>
      <c r="L2274"/>
      <c r="M2274"/>
      <c r="N2274"/>
      <c r="O2274"/>
      <c r="P2274"/>
      <c r="Q2274"/>
      <c r="R2274" s="56">
        <v>363.6</v>
      </c>
      <c r="S2274"/>
      <c r="T2274" s="35">
        <v>40404</v>
      </c>
      <c r="U2274" s="57">
        <v>9.9990099990099994E-3</v>
      </c>
    </row>
    <row r="2275" spans="1:21" x14ac:dyDescent="0.2">
      <c r="A2275" s="14" t="s">
        <v>454</v>
      </c>
      <c r="B2275" s="14" t="s">
        <v>443</v>
      </c>
      <c r="C2275" s="35" t="s">
        <v>54</v>
      </c>
      <c r="D2275" s="35">
        <v>1</v>
      </c>
      <c r="E2275" s="35">
        <v>10</v>
      </c>
      <c r="F2275">
        <v>1562.7170000000001</v>
      </c>
      <c r="G2275" s="60" t="s">
        <v>51</v>
      </c>
      <c r="H2275" s="61">
        <v>1.999801999802</v>
      </c>
      <c r="I2275"/>
      <c r="J2275"/>
      <c r="K2275" s="61">
        <v>1.999801999802</v>
      </c>
      <c r="L2275"/>
      <c r="M2275"/>
      <c r="N2275"/>
      <c r="O2275"/>
      <c r="P2275"/>
      <c r="Q2275"/>
      <c r="R2275" s="56">
        <v>363.6</v>
      </c>
      <c r="S2275"/>
      <c r="T2275" s="35">
        <v>40404</v>
      </c>
      <c r="U2275" s="57">
        <v>9.9990099990099994E-3</v>
      </c>
    </row>
    <row r="2276" spans="1:21" x14ac:dyDescent="0.2">
      <c r="A2276" s="14" t="s">
        <v>454</v>
      </c>
      <c r="B2276" s="14" t="s">
        <v>443</v>
      </c>
      <c r="C2276" s="35" t="s">
        <v>56</v>
      </c>
      <c r="D2276" s="35">
        <v>1</v>
      </c>
      <c r="E2276" s="35">
        <v>11</v>
      </c>
      <c r="F2276">
        <v>4305.991</v>
      </c>
      <c r="G2276" t="s">
        <v>55</v>
      </c>
      <c r="H2276"/>
      <c r="I2276" s="55">
        <v>1000.17615</v>
      </c>
      <c r="J2276" s="59">
        <v>500.004456</v>
      </c>
      <c r="K2276"/>
      <c r="L2276"/>
      <c r="M2276"/>
      <c r="N2276"/>
      <c r="O2276"/>
      <c r="P2276"/>
      <c r="Q2276"/>
      <c r="R2276" s="56">
        <v>38.799999999999997</v>
      </c>
      <c r="S2276"/>
      <c r="T2276" s="35">
        <v>43052.416316870003</v>
      </c>
      <c r="U2276" s="57">
        <v>2.0904749999999899E-2</v>
      </c>
    </row>
    <row r="2277" spans="1:21" x14ac:dyDescent="0.2">
      <c r="A2277" s="14" t="s">
        <v>454</v>
      </c>
      <c r="B2277" s="14" t="s">
        <v>443</v>
      </c>
      <c r="C2277" s="35" t="s">
        <v>57</v>
      </c>
      <c r="D2277" s="35">
        <v>1</v>
      </c>
      <c r="E2277" s="35">
        <v>12</v>
      </c>
      <c r="F2277">
        <v>5184.7139999999999</v>
      </c>
      <c r="G2277" t="s">
        <v>55</v>
      </c>
      <c r="H2277"/>
      <c r="I2277" s="55">
        <v>1000.17615</v>
      </c>
      <c r="J2277" s="59">
        <v>500.004456</v>
      </c>
      <c r="K2277"/>
      <c r="L2277"/>
      <c r="M2277"/>
      <c r="N2277"/>
      <c r="O2277"/>
      <c r="P2277"/>
      <c r="Q2277"/>
      <c r="R2277" s="56">
        <v>38.799999999999997</v>
      </c>
      <c r="S2277"/>
      <c r="T2277" s="35">
        <v>43052.416316870003</v>
      </c>
      <c r="U2277" s="57">
        <v>2.0904749999999899E-2</v>
      </c>
    </row>
    <row r="2278" spans="1:21" x14ac:dyDescent="0.2">
      <c r="A2278" s="14" t="s">
        <v>454</v>
      </c>
      <c r="B2278" s="14" t="s">
        <v>443</v>
      </c>
      <c r="C2278" s="35" t="s">
        <v>58</v>
      </c>
      <c r="D2278" s="35">
        <v>1</v>
      </c>
      <c r="E2278" s="35">
        <v>13</v>
      </c>
      <c r="F2278">
        <v>2368.4169999999999</v>
      </c>
      <c r="G2278" t="s">
        <v>55</v>
      </c>
      <c r="H2278"/>
      <c r="I2278" s="55">
        <v>1000.005</v>
      </c>
      <c r="J2278"/>
      <c r="K2278" s="61">
        <v>1.99512</v>
      </c>
      <c r="L2278"/>
      <c r="M2278"/>
      <c r="N2278"/>
      <c r="O2278"/>
      <c r="P2278"/>
      <c r="Q2278"/>
      <c r="R2278" s="56">
        <v>40.799999999999997</v>
      </c>
      <c r="S2278"/>
      <c r="T2278" s="35">
        <v>40899.795501020002</v>
      </c>
      <c r="U2278" s="57">
        <v>2.1995219999999999E-2</v>
      </c>
    </row>
    <row r="2279" spans="1:21" x14ac:dyDescent="0.2">
      <c r="A2279" s="14" t="s">
        <v>454</v>
      </c>
      <c r="B2279" s="14" t="s">
        <v>443</v>
      </c>
      <c r="C2279" s="35" t="s">
        <v>59</v>
      </c>
      <c r="D2279" s="35">
        <v>1</v>
      </c>
      <c r="E2279" s="35">
        <v>14</v>
      </c>
      <c r="F2279">
        <v>2414.665</v>
      </c>
      <c r="G2279" t="s">
        <v>55</v>
      </c>
      <c r="H2279"/>
      <c r="I2279" s="55">
        <v>1000.005</v>
      </c>
      <c r="J2279"/>
      <c r="K2279" s="61">
        <v>1.99512</v>
      </c>
      <c r="L2279"/>
      <c r="M2279"/>
      <c r="N2279"/>
      <c r="O2279"/>
      <c r="P2279"/>
      <c r="Q2279"/>
      <c r="R2279" s="56">
        <v>40.799999999999997</v>
      </c>
      <c r="S2279"/>
      <c r="T2279" s="35">
        <v>40899.795501020002</v>
      </c>
      <c r="U2279" s="57">
        <v>2.1995219999999999E-2</v>
      </c>
    </row>
    <row r="2280" spans="1:21" x14ac:dyDescent="0.2">
      <c r="A2280" s="14" t="s">
        <v>454</v>
      </c>
      <c r="B2280" s="14" t="s">
        <v>443</v>
      </c>
      <c r="C2280" s="35" t="s">
        <v>61</v>
      </c>
      <c r="D2280" s="35">
        <v>1</v>
      </c>
      <c r="E2280" s="35">
        <v>15</v>
      </c>
      <c r="F2280">
        <v>240.98</v>
      </c>
      <c r="G2280" s="62" t="s">
        <v>60</v>
      </c>
      <c r="H2280" s="63">
        <v>19.998019998019998</v>
      </c>
      <c r="I2280"/>
      <c r="J2280"/>
      <c r="K2280"/>
      <c r="L2280"/>
      <c r="M2280"/>
      <c r="N2280"/>
      <c r="O2280"/>
      <c r="P2280" s="63">
        <v>19.998019998019998</v>
      </c>
      <c r="Q2280"/>
      <c r="R2280" s="56">
        <v>323.2</v>
      </c>
      <c r="S2280"/>
      <c r="T2280" s="35">
        <v>40404</v>
      </c>
      <c r="U2280" s="57">
        <v>9.9990099990099994E-3</v>
      </c>
    </row>
    <row r="2281" spans="1:21" x14ac:dyDescent="0.2">
      <c r="A2281" s="14" t="s">
        <v>454</v>
      </c>
      <c r="B2281" s="14" t="s">
        <v>443</v>
      </c>
      <c r="C2281" s="35" t="s">
        <v>62</v>
      </c>
      <c r="D2281" s="35">
        <v>1</v>
      </c>
      <c r="E2281" s="35">
        <v>16</v>
      </c>
      <c r="F2281">
        <v>516.03700000000003</v>
      </c>
      <c r="G2281" s="62" t="s">
        <v>60</v>
      </c>
      <c r="H2281" s="63">
        <v>19.998019998019998</v>
      </c>
      <c r="I2281"/>
      <c r="J2281"/>
      <c r="K2281"/>
      <c r="L2281"/>
      <c r="M2281"/>
      <c r="N2281"/>
      <c r="O2281"/>
      <c r="P2281" s="63">
        <v>19.998019998019998</v>
      </c>
      <c r="Q2281"/>
      <c r="R2281" s="56">
        <v>323.2</v>
      </c>
      <c r="S2281"/>
      <c r="T2281" s="35">
        <v>40404</v>
      </c>
      <c r="U2281" s="57">
        <v>9.9990099990099994E-3</v>
      </c>
    </row>
    <row r="2282" spans="1:21" x14ac:dyDescent="0.2">
      <c r="A2282" s="14" t="s">
        <v>454</v>
      </c>
      <c r="B2282" s="14" t="s">
        <v>443</v>
      </c>
      <c r="C2282" s="35" t="s">
        <v>63</v>
      </c>
      <c r="D2282" s="35">
        <v>1</v>
      </c>
      <c r="E2282" s="35">
        <v>17</v>
      </c>
      <c r="F2282">
        <v>94439.695000000007</v>
      </c>
      <c r="G2282" t="s">
        <v>444</v>
      </c>
      <c r="H2282"/>
      <c r="I2282"/>
      <c r="J2282"/>
      <c r="K2282"/>
      <c r="L2282"/>
      <c r="M2282"/>
      <c r="N2282"/>
      <c r="O2282"/>
      <c r="P2282"/>
      <c r="Q2282"/>
      <c r="R2282" s="56">
        <v>899.2</v>
      </c>
      <c r="S2282"/>
      <c r="T2282" s="35">
        <v>40899</v>
      </c>
      <c r="U2282" s="57">
        <v>2.1985867625125301E-2</v>
      </c>
    </row>
    <row r="2283" spans="1:21" x14ac:dyDescent="0.2">
      <c r="A2283" s="14" t="s">
        <v>454</v>
      </c>
      <c r="B2283" s="14" t="s">
        <v>443</v>
      </c>
      <c r="C2283" s="35" t="s">
        <v>64</v>
      </c>
      <c r="D2283" s="35">
        <v>1</v>
      </c>
      <c r="E2283" s="35">
        <v>18</v>
      </c>
      <c r="F2283">
        <v>77339.875</v>
      </c>
      <c r="G2283" t="s">
        <v>444</v>
      </c>
      <c r="H2283"/>
      <c r="I2283"/>
      <c r="J2283"/>
      <c r="K2283"/>
      <c r="L2283"/>
      <c r="M2283"/>
      <c r="N2283"/>
      <c r="O2283"/>
      <c r="P2283"/>
      <c r="Q2283"/>
      <c r="R2283" s="56">
        <v>899.2</v>
      </c>
      <c r="S2283"/>
      <c r="T2283" s="35">
        <v>40899</v>
      </c>
      <c r="U2283" s="57">
        <v>2.1985867625125301E-2</v>
      </c>
    </row>
    <row r="2284" spans="1:21" x14ac:dyDescent="0.2">
      <c r="A2284" s="14" t="s">
        <v>454</v>
      </c>
      <c r="B2284" s="14" t="s">
        <v>443</v>
      </c>
      <c r="C2284" s="35" t="s">
        <v>66</v>
      </c>
      <c r="D2284" s="35">
        <v>1</v>
      </c>
      <c r="E2284" s="35">
        <v>19</v>
      </c>
      <c r="F2284">
        <v>73971.031000000003</v>
      </c>
      <c r="G2284" s="64" t="s">
        <v>65</v>
      </c>
      <c r="H2284" s="65">
        <v>19.998019998019998</v>
      </c>
      <c r="I2284"/>
      <c r="J2284"/>
      <c r="K2284"/>
      <c r="L2284" s="65">
        <v>19.998019998019998</v>
      </c>
      <c r="M2284"/>
      <c r="N2284"/>
      <c r="O2284"/>
      <c r="P2284"/>
      <c r="Q2284"/>
      <c r="R2284" s="56">
        <v>323.2</v>
      </c>
      <c r="S2284"/>
      <c r="T2284" s="35">
        <v>40404</v>
      </c>
      <c r="U2284" s="57">
        <v>9.9990099990099994E-3</v>
      </c>
    </row>
    <row r="2285" spans="1:21" x14ac:dyDescent="0.2">
      <c r="A2285" s="14" t="s">
        <v>454</v>
      </c>
      <c r="B2285" s="14" t="s">
        <v>443</v>
      </c>
      <c r="C2285" s="35" t="s">
        <v>67</v>
      </c>
      <c r="D2285" s="35">
        <v>1</v>
      </c>
      <c r="E2285" s="35">
        <v>20</v>
      </c>
      <c r="F2285">
        <v>84603.343999999997</v>
      </c>
      <c r="G2285" s="64" t="s">
        <v>65</v>
      </c>
      <c r="H2285" s="65">
        <v>19.998019998019998</v>
      </c>
      <c r="I2285"/>
      <c r="J2285"/>
      <c r="K2285"/>
      <c r="L2285" s="65">
        <v>19.998019998019998</v>
      </c>
      <c r="M2285"/>
      <c r="N2285"/>
      <c r="O2285"/>
      <c r="P2285"/>
      <c r="Q2285"/>
      <c r="R2285" s="56">
        <v>323.2</v>
      </c>
      <c r="S2285"/>
      <c r="T2285" s="35">
        <v>40404</v>
      </c>
      <c r="U2285" s="57">
        <v>9.9990099990099994E-3</v>
      </c>
    </row>
    <row r="2286" spans="1:21" x14ac:dyDescent="0.2">
      <c r="A2286" s="14" t="s">
        <v>454</v>
      </c>
      <c r="B2286" s="14" t="s">
        <v>443</v>
      </c>
      <c r="C2286" s="35" t="s">
        <v>69</v>
      </c>
      <c r="D2286" s="35">
        <v>1</v>
      </c>
      <c r="E2286" s="35">
        <v>21</v>
      </c>
      <c r="F2286">
        <v>52173.32</v>
      </c>
      <c r="G2286" s="66" t="s">
        <v>68</v>
      </c>
      <c r="H2286" s="67">
        <v>19.998019998019998</v>
      </c>
      <c r="I2286"/>
      <c r="J2286"/>
      <c r="K2286"/>
      <c r="L2286"/>
      <c r="M2286" s="67">
        <v>19.998019998019998</v>
      </c>
      <c r="N2286"/>
      <c r="O2286"/>
      <c r="P2286"/>
      <c r="Q2286"/>
      <c r="R2286" s="56">
        <v>323.2</v>
      </c>
      <c r="S2286"/>
      <c r="T2286" s="35">
        <v>40404</v>
      </c>
      <c r="U2286" s="57">
        <v>9.9990099990099994E-3</v>
      </c>
    </row>
    <row r="2287" spans="1:21" x14ac:dyDescent="0.2">
      <c r="A2287" s="14" t="s">
        <v>454</v>
      </c>
      <c r="B2287" s="14" t="s">
        <v>443</v>
      </c>
      <c r="C2287" s="35" t="s">
        <v>70</v>
      </c>
      <c r="D2287" s="35">
        <v>1</v>
      </c>
      <c r="E2287" s="35">
        <v>22</v>
      </c>
      <c r="F2287">
        <v>59947.957000000002</v>
      </c>
      <c r="G2287" s="66" t="s">
        <v>68</v>
      </c>
      <c r="H2287" s="67">
        <v>19.998019998019998</v>
      </c>
      <c r="I2287"/>
      <c r="J2287"/>
      <c r="K2287"/>
      <c r="L2287"/>
      <c r="M2287" s="67">
        <v>19.998019998019998</v>
      </c>
      <c r="N2287"/>
      <c r="O2287"/>
      <c r="P2287"/>
      <c r="Q2287"/>
      <c r="R2287" s="56">
        <v>323.2</v>
      </c>
      <c r="S2287"/>
      <c r="T2287" s="35">
        <v>40404</v>
      </c>
      <c r="U2287" s="57">
        <v>9.9990099990099994E-3</v>
      </c>
    </row>
    <row r="2288" spans="1:21" x14ac:dyDescent="0.2">
      <c r="A2288" s="14" t="s">
        <v>454</v>
      </c>
      <c r="B2288" s="14" t="s">
        <v>443</v>
      </c>
      <c r="C2288" s="35" t="s">
        <v>72</v>
      </c>
      <c r="D2288" s="35">
        <v>1</v>
      </c>
      <c r="E2288" s="35">
        <v>23</v>
      </c>
      <c r="F2288">
        <v>3614.6950000000002</v>
      </c>
      <c r="G2288" t="s">
        <v>71</v>
      </c>
      <c r="H2288"/>
      <c r="I2288"/>
      <c r="J2288"/>
      <c r="K2288"/>
      <c r="L2288" s="65">
        <v>0.17325017325020001</v>
      </c>
      <c r="M2288" s="67">
        <v>0.17325017325020001</v>
      </c>
      <c r="N2288"/>
      <c r="O2288"/>
      <c r="P2288"/>
      <c r="Q2288" s="68">
        <v>19.998019998019998</v>
      </c>
      <c r="R2288" s="56">
        <v>321.60000000000002</v>
      </c>
      <c r="S2288"/>
      <c r="T2288" s="35">
        <v>40404</v>
      </c>
      <c r="U2288" s="57">
        <v>9.9940599940599902E-3</v>
      </c>
    </row>
    <row r="2289" spans="1:21" x14ac:dyDescent="0.2">
      <c r="A2289" s="14" t="s">
        <v>454</v>
      </c>
      <c r="B2289" s="14" t="s">
        <v>443</v>
      </c>
      <c r="C2289" s="35" t="s">
        <v>73</v>
      </c>
      <c r="D2289" s="35">
        <v>1</v>
      </c>
      <c r="E2289" s="35">
        <v>24</v>
      </c>
      <c r="F2289">
        <v>2560.7130000000002</v>
      </c>
      <c r="G2289" t="s">
        <v>71</v>
      </c>
      <c r="H2289"/>
      <c r="I2289"/>
      <c r="J2289"/>
      <c r="K2289"/>
      <c r="L2289" s="65">
        <v>0.17325017325020001</v>
      </c>
      <c r="M2289" s="67">
        <v>0.17325017325020001</v>
      </c>
      <c r="N2289"/>
      <c r="O2289"/>
      <c r="P2289"/>
      <c r="Q2289" s="68">
        <v>19.998019998019998</v>
      </c>
      <c r="R2289" s="56">
        <v>321.60000000000002</v>
      </c>
      <c r="S2289"/>
      <c r="T2289" s="35">
        <v>40404</v>
      </c>
      <c r="U2289" s="57">
        <v>9.9940599940599902E-3</v>
      </c>
    </row>
    <row r="2290" spans="1:21" x14ac:dyDescent="0.2">
      <c r="A2290" s="14" t="s">
        <v>454</v>
      </c>
      <c r="B2290" s="14" t="s">
        <v>443</v>
      </c>
      <c r="C2290" s="35" t="s">
        <v>74</v>
      </c>
      <c r="D2290" s="35">
        <v>2</v>
      </c>
      <c r="E2290" s="35">
        <v>1</v>
      </c>
      <c r="F2290">
        <v>279.92599999999999</v>
      </c>
      <c r="G2290" t="s">
        <v>445</v>
      </c>
      <c r="H2290"/>
      <c r="I2290"/>
      <c r="J2290"/>
      <c r="K2290"/>
      <c r="L2290"/>
      <c r="M2290"/>
      <c r="N2290"/>
      <c r="O2290"/>
      <c r="P2290"/>
      <c r="Q2290"/>
      <c r="R2290"/>
      <c r="S2290"/>
    </row>
    <row r="2291" spans="1:21" x14ac:dyDescent="0.2">
      <c r="A2291" s="14" t="s">
        <v>454</v>
      </c>
      <c r="B2291" s="14" t="s">
        <v>443</v>
      </c>
      <c r="C2291" s="35" t="s">
        <v>75</v>
      </c>
      <c r="D2291" s="35">
        <v>2</v>
      </c>
      <c r="E2291" s="35">
        <v>2</v>
      </c>
      <c r="F2291">
        <v>33564.332000000002</v>
      </c>
      <c r="G2291" s="54" t="s">
        <v>43</v>
      </c>
      <c r="H2291" s="55">
        <v>221.26522126520001</v>
      </c>
      <c r="I2291" s="55">
        <v>221.26522126520001</v>
      </c>
      <c r="J2291"/>
      <c r="K2291"/>
      <c r="L2291"/>
      <c r="M2291"/>
      <c r="N2291"/>
      <c r="O2291"/>
      <c r="P2291"/>
      <c r="Q2291"/>
      <c r="R2291" s="56">
        <v>225.2</v>
      </c>
      <c r="S2291"/>
      <c r="T2291" s="35">
        <v>40404</v>
      </c>
      <c r="U2291" s="57">
        <v>9.9990099990100098E-3</v>
      </c>
    </row>
    <row r="2292" spans="1:21" x14ac:dyDescent="0.2">
      <c r="A2292" s="14" t="s">
        <v>454</v>
      </c>
      <c r="B2292" s="14" t="s">
        <v>443</v>
      </c>
      <c r="C2292" s="35" t="s">
        <v>76</v>
      </c>
      <c r="D2292" s="35">
        <v>2</v>
      </c>
      <c r="E2292" s="35">
        <v>3</v>
      </c>
      <c r="F2292">
        <v>34009.781000000003</v>
      </c>
      <c r="G2292" s="54" t="s">
        <v>43</v>
      </c>
      <c r="H2292" s="55">
        <v>221.26522126520001</v>
      </c>
      <c r="I2292" s="55">
        <v>221.26522126520001</v>
      </c>
      <c r="J2292"/>
      <c r="K2292"/>
      <c r="L2292"/>
      <c r="M2292"/>
      <c r="N2292"/>
      <c r="O2292"/>
      <c r="P2292"/>
      <c r="Q2292"/>
      <c r="R2292" s="56">
        <v>225.2</v>
      </c>
      <c r="S2292"/>
      <c r="T2292" s="35">
        <v>40404</v>
      </c>
      <c r="U2292" s="57">
        <v>9.9990099990100098E-3</v>
      </c>
    </row>
    <row r="2293" spans="1:21" x14ac:dyDescent="0.2">
      <c r="A2293" s="14" t="s">
        <v>454</v>
      </c>
      <c r="B2293" s="14" t="s">
        <v>443</v>
      </c>
      <c r="C2293" s="35" t="s">
        <v>77</v>
      </c>
      <c r="D2293" s="35">
        <v>2</v>
      </c>
      <c r="E2293" s="35">
        <v>4</v>
      </c>
      <c r="F2293">
        <v>28433.17</v>
      </c>
      <c r="G2293" s="54" t="s">
        <v>43</v>
      </c>
      <c r="H2293" s="55">
        <v>221.26522126520001</v>
      </c>
      <c r="I2293" s="55">
        <v>221.26522126520001</v>
      </c>
      <c r="J2293"/>
      <c r="K2293"/>
      <c r="L2293"/>
      <c r="M2293"/>
      <c r="N2293"/>
      <c r="O2293"/>
      <c r="P2293"/>
      <c r="Q2293"/>
      <c r="R2293" s="56">
        <v>225.2</v>
      </c>
      <c r="S2293"/>
      <c r="T2293" s="35">
        <v>40404</v>
      </c>
      <c r="U2293" s="57">
        <v>9.9990099990100098E-3</v>
      </c>
    </row>
    <row r="2294" spans="1:21" x14ac:dyDescent="0.2">
      <c r="A2294" s="14" t="s">
        <v>454</v>
      </c>
      <c r="B2294" s="14" t="s">
        <v>443</v>
      </c>
      <c r="C2294" s="35" t="s">
        <v>78</v>
      </c>
      <c r="D2294" s="35">
        <v>2</v>
      </c>
      <c r="E2294" s="35">
        <v>5</v>
      </c>
      <c r="F2294">
        <v>53071.516000000003</v>
      </c>
      <c r="G2294" s="58" t="s">
        <v>47</v>
      </c>
      <c r="H2294" s="59">
        <v>106.4962726305</v>
      </c>
      <c r="I2294"/>
      <c r="J2294" s="59">
        <v>106.4962726305</v>
      </c>
      <c r="K2294"/>
      <c r="L2294"/>
      <c r="M2294"/>
      <c r="N2294"/>
      <c r="O2294"/>
      <c r="P2294"/>
      <c r="Q2294"/>
      <c r="R2294" s="56">
        <v>430.8</v>
      </c>
      <c r="S2294" s="56">
        <v>2228.8000000000002</v>
      </c>
      <c r="T2294" s="35">
        <v>43118.879999999997</v>
      </c>
      <c r="U2294" s="57">
        <v>9.9909830682058595E-3</v>
      </c>
    </row>
    <row r="2295" spans="1:21" x14ac:dyDescent="0.2">
      <c r="A2295" s="14" t="s">
        <v>454</v>
      </c>
      <c r="B2295" s="14" t="s">
        <v>443</v>
      </c>
      <c r="C2295" s="35" t="s">
        <v>79</v>
      </c>
      <c r="D2295" s="35">
        <v>2</v>
      </c>
      <c r="E2295" s="35">
        <v>6</v>
      </c>
      <c r="F2295">
        <v>52402.129000000001</v>
      </c>
      <c r="G2295" s="58" t="s">
        <v>47</v>
      </c>
      <c r="H2295" s="59">
        <v>106.4962726305</v>
      </c>
      <c r="I2295"/>
      <c r="J2295" s="59">
        <v>106.4962726305</v>
      </c>
      <c r="K2295"/>
      <c r="L2295"/>
      <c r="M2295"/>
      <c r="N2295"/>
      <c r="O2295"/>
      <c r="P2295"/>
      <c r="Q2295"/>
      <c r="R2295" s="56">
        <v>430.8</v>
      </c>
      <c r="S2295" s="56">
        <v>2228.8000000000002</v>
      </c>
      <c r="T2295" s="35">
        <v>43118.879999999997</v>
      </c>
      <c r="U2295" s="57">
        <v>9.9909830682058595E-3</v>
      </c>
    </row>
    <row r="2296" spans="1:21" x14ac:dyDescent="0.2">
      <c r="A2296" s="14" t="s">
        <v>454</v>
      </c>
      <c r="B2296" s="14" t="s">
        <v>443</v>
      </c>
      <c r="C2296" s="35" t="s">
        <v>80</v>
      </c>
      <c r="D2296" s="35">
        <v>2</v>
      </c>
      <c r="E2296" s="35">
        <v>7</v>
      </c>
      <c r="F2296">
        <v>27936.605</v>
      </c>
      <c r="G2296" s="58" t="s">
        <v>47</v>
      </c>
      <c r="H2296" s="59">
        <v>106.4962726305</v>
      </c>
      <c r="I2296"/>
      <c r="J2296" s="59">
        <v>106.4962726305</v>
      </c>
      <c r="K2296"/>
      <c r="L2296"/>
      <c r="M2296"/>
      <c r="N2296"/>
      <c r="O2296"/>
      <c r="P2296"/>
      <c r="Q2296"/>
      <c r="R2296" s="56">
        <v>430.8</v>
      </c>
      <c r="S2296" s="56">
        <v>2228.8000000000002</v>
      </c>
      <c r="T2296" s="35">
        <v>43118.879999999997</v>
      </c>
      <c r="U2296" s="57">
        <v>9.9909830682058595E-3</v>
      </c>
    </row>
    <row r="2297" spans="1:21" x14ac:dyDescent="0.2">
      <c r="A2297" s="14" t="s">
        <v>454</v>
      </c>
      <c r="B2297" s="14" t="s">
        <v>443</v>
      </c>
      <c r="C2297" s="35" t="s">
        <v>81</v>
      </c>
      <c r="D2297" s="35">
        <v>2</v>
      </c>
      <c r="E2297" s="35">
        <v>8</v>
      </c>
      <c r="F2297">
        <v>8587.64</v>
      </c>
      <c r="G2297" s="60" t="s">
        <v>51</v>
      </c>
      <c r="H2297" s="61">
        <v>0.63360063360060004</v>
      </c>
      <c r="I2297"/>
      <c r="J2297"/>
      <c r="K2297" s="61">
        <v>0.63360063360060004</v>
      </c>
      <c r="L2297"/>
      <c r="M2297"/>
      <c r="N2297"/>
      <c r="O2297"/>
      <c r="P2297"/>
      <c r="Q2297"/>
      <c r="R2297" s="56">
        <v>391.2</v>
      </c>
      <c r="S2297"/>
      <c r="T2297" s="35">
        <v>40404</v>
      </c>
      <c r="U2297" s="57">
        <v>9.9990099990099994E-3</v>
      </c>
    </row>
    <row r="2298" spans="1:21" x14ac:dyDescent="0.2">
      <c r="A2298" s="14" t="s">
        <v>454</v>
      </c>
      <c r="B2298" s="14" t="s">
        <v>443</v>
      </c>
      <c r="C2298" s="35" t="s">
        <v>82</v>
      </c>
      <c r="D2298" s="35">
        <v>2</v>
      </c>
      <c r="E2298" s="35">
        <v>9</v>
      </c>
      <c r="F2298">
        <v>6484.5439999999999</v>
      </c>
      <c r="G2298" s="60" t="s">
        <v>51</v>
      </c>
      <c r="H2298" s="61">
        <v>0.63360063360060004</v>
      </c>
      <c r="I2298"/>
      <c r="J2298"/>
      <c r="K2298" s="61">
        <v>0.63360063360060004</v>
      </c>
      <c r="L2298"/>
      <c r="M2298"/>
      <c r="N2298"/>
      <c r="O2298"/>
      <c r="P2298"/>
      <c r="Q2298"/>
      <c r="R2298" s="56">
        <v>391.2</v>
      </c>
      <c r="S2298"/>
      <c r="T2298" s="35">
        <v>40404</v>
      </c>
      <c r="U2298" s="57">
        <v>9.9990099990099994E-3</v>
      </c>
    </row>
    <row r="2299" spans="1:21" x14ac:dyDescent="0.2">
      <c r="A2299" s="14" t="s">
        <v>454</v>
      </c>
      <c r="B2299" s="14" t="s">
        <v>443</v>
      </c>
      <c r="C2299" s="35" t="s">
        <v>83</v>
      </c>
      <c r="D2299" s="35">
        <v>2</v>
      </c>
      <c r="E2299" s="35">
        <v>10</v>
      </c>
      <c r="F2299">
        <v>6486.9790000000003</v>
      </c>
      <c r="G2299" s="60" t="s">
        <v>51</v>
      </c>
      <c r="H2299" s="61">
        <v>0.63360063360060004</v>
      </c>
      <c r="I2299"/>
      <c r="J2299"/>
      <c r="K2299" s="61">
        <v>0.63360063360060004</v>
      </c>
      <c r="L2299"/>
      <c r="M2299"/>
      <c r="N2299"/>
      <c r="O2299"/>
      <c r="P2299"/>
      <c r="Q2299"/>
      <c r="R2299" s="56">
        <v>391.2</v>
      </c>
      <c r="S2299"/>
      <c r="T2299" s="35">
        <v>40404</v>
      </c>
      <c r="U2299" s="57">
        <v>9.9990099990099994E-3</v>
      </c>
    </row>
    <row r="2300" spans="1:21" x14ac:dyDescent="0.2">
      <c r="A2300" s="14" t="s">
        <v>454</v>
      </c>
      <c r="B2300" s="14" t="s">
        <v>443</v>
      </c>
      <c r="C2300" s="35" t="s">
        <v>84</v>
      </c>
      <c r="D2300" s="35">
        <v>2</v>
      </c>
      <c r="E2300" s="35">
        <v>11</v>
      </c>
      <c r="F2300">
        <v>12423.842000000001</v>
      </c>
      <c r="G2300" t="s">
        <v>55</v>
      </c>
      <c r="H2300"/>
      <c r="I2300" s="55">
        <v>221.23892617449999</v>
      </c>
      <c r="J2300" s="59">
        <v>106.5328841961</v>
      </c>
      <c r="K2300"/>
      <c r="L2300"/>
      <c r="M2300"/>
      <c r="N2300"/>
      <c r="O2300"/>
      <c r="P2300"/>
      <c r="Q2300"/>
      <c r="R2300" s="56">
        <v>237.6</v>
      </c>
      <c r="S2300" s="56">
        <v>1699.04</v>
      </c>
      <c r="T2300" s="35">
        <v>42578.402286080003</v>
      </c>
      <c r="U2300" s="57">
        <v>1.00050724575741E-2</v>
      </c>
    </row>
    <row r="2301" spans="1:21" x14ac:dyDescent="0.2">
      <c r="A2301" s="14" t="s">
        <v>454</v>
      </c>
      <c r="B2301" s="14" t="s">
        <v>443</v>
      </c>
      <c r="C2301" s="35" t="s">
        <v>85</v>
      </c>
      <c r="D2301" s="35">
        <v>2</v>
      </c>
      <c r="E2301" s="35">
        <v>12</v>
      </c>
      <c r="F2301">
        <v>18168.407999999999</v>
      </c>
      <c r="G2301" t="s">
        <v>55</v>
      </c>
      <c r="H2301"/>
      <c r="I2301" s="55">
        <v>221.23892617449999</v>
      </c>
      <c r="J2301" s="59">
        <v>106.5328841961</v>
      </c>
      <c r="K2301"/>
      <c r="L2301"/>
      <c r="M2301"/>
      <c r="N2301"/>
      <c r="O2301"/>
      <c r="P2301"/>
      <c r="Q2301"/>
      <c r="R2301" s="56">
        <v>237.6</v>
      </c>
      <c r="S2301" s="56">
        <v>1699.04</v>
      </c>
      <c r="T2301" s="35">
        <v>42578.402286080003</v>
      </c>
      <c r="U2301" s="57">
        <v>1.00050724575741E-2</v>
      </c>
    </row>
    <row r="2302" spans="1:21" x14ac:dyDescent="0.2">
      <c r="A2302" s="14" t="s">
        <v>454</v>
      </c>
      <c r="B2302" s="14" t="s">
        <v>443</v>
      </c>
      <c r="C2302" s="35" t="s">
        <v>86</v>
      </c>
      <c r="D2302" s="35">
        <v>2</v>
      </c>
      <c r="E2302" s="35">
        <v>13</v>
      </c>
      <c r="F2302">
        <v>3047.5410000000002</v>
      </c>
      <c r="G2302" t="s">
        <v>55</v>
      </c>
      <c r="H2302"/>
      <c r="I2302" s="55">
        <v>221.26522126520001</v>
      </c>
      <c r="J2302"/>
      <c r="K2302" s="61">
        <v>0.63360063360060004</v>
      </c>
      <c r="L2302"/>
      <c r="M2302"/>
      <c r="N2302"/>
      <c r="O2302"/>
      <c r="P2302"/>
      <c r="Q2302"/>
      <c r="R2302" s="56">
        <v>212.4</v>
      </c>
      <c r="S2302"/>
      <c r="T2302" s="35">
        <v>40404</v>
      </c>
      <c r="U2302" s="57">
        <v>9.9990099990100098E-3</v>
      </c>
    </row>
    <row r="2303" spans="1:21" x14ac:dyDescent="0.2">
      <c r="A2303" s="14" t="s">
        <v>454</v>
      </c>
      <c r="B2303" s="14" t="s">
        <v>443</v>
      </c>
      <c r="C2303" s="35" t="s">
        <v>87</v>
      </c>
      <c r="D2303" s="35">
        <v>2</v>
      </c>
      <c r="E2303" s="35">
        <v>14</v>
      </c>
      <c r="F2303">
        <v>2989.1219999999998</v>
      </c>
      <c r="G2303" t="s">
        <v>55</v>
      </c>
      <c r="H2303"/>
      <c r="I2303" s="55">
        <v>221.26522126520001</v>
      </c>
      <c r="J2303"/>
      <c r="K2303" s="61">
        <v>0.63360063360060004</v>
      </c>
      <c r="L2303"/>
      <c r="M2303"/>
      <c r="N2303"/>
      <c r="O2303"/>
      <c r="P2303"/>
      <c r="Q2303"/>
      <c r="R2303" s="56">
        <v>212.4</v>
      </c>
      <c r="S2303"/>
      <c r="T2303" s="35">
        <v>40404</v>
      </c>
      <c r="U2303" s="57">
        <v>9.9990099990100098E-3</v>
      </c>
    </row>
    <row r="2304" spans="1:21" x14ac:dyDescent="0.2">
      <c r="A2304" s="14" t="s">
        <v>454</v>
      </c>
      <c r="B2304" s="14" t="s">
        <v>443</v>
      </c>
      <c r="C2304" s="35" t="s">
        <v>88</v>
      </c>
      <c r="D2304" s="35">
        <v>2</v>
      </c>
      <c r="E2304" s="35">
        <v>15</v>
      </c>
      <c r="F2304">
        <v>253.15</v>
      </c>
      <c r="G2304" s="62" t="s">
        <v>60</v>
      </c>
      <c r="H2304" s="63">
        <v>19.998019998019998</v>
      </c>
      <c r="I2304"/>
      <c r="J2304"/>
      <c r="K2304"/>
      <c r="L2304"/>
      <c r="M2304"/>
      <c r="N2304"/>
      <c r="O2304"/>
      <c r="P2304" s="63">
        <v>19.998019998019998</v>
      </c>
      <c r="Q2304"/>
      <c r="R2304" s="56">
        <v>323.2</v>
      </c>
      <c r="S2304"/>
      <c r="T2304" s="35">
        <v>40404</v>
      </c>
      <c r="U2304" s="57">
        <v>9.9990099990099994E-3</v>
      </c>
    </row>
    <row r="2305" spans="1:21" x14ac:dyDescent="0.2">
      <c r="A2305" s="14" t="s">
        <v>454</v>
      </c>
      <c r="B2305" s="14" t="s">
        <v>443</v>
      </c>
      <c r="C2305" s="35" t="s">
        <v>89</v>
      </c>
      <c r="D2305" s="35">
        <v>2</v>
      </c>
      <c r="E2305" s="35">
        <v>16</v>
      </c>
      <c r="F2305">
        <v>508.73500000000001</v>
      </c>
      <c r="G2305" s="62" t="s">
        <v>60</v>
      </c>
      <c r="H2305" s="63">
        <v>19.998019998019998</v>
      </c>
      <c r="I2305"/>
      <c r="J2305"/>
      <c r="K2305"/>
      <c r="L2305"/>
      <c r="M2305"/>
      <c r="N2305"/>
      <c r="O2305"/>
      <c r="P2305" s="63">
        <v>19.998019998019998</v>
      </c>
      <c r="Q2305"/>
      <c r="R2305" s="56">
        <v>323.2</v>
      </c>
      <c r="S2305"/>
      <c r="T2305" s="35">
        <v>40404</v>
      </c>
      <c r="U2305" s="57">
        <v>9.9990099990099994E-3</v>
      </c>
    </row>
    <row r="2306" spans="1:21" x14ac:dyDescent="0.2">
      <c r="A2306" s="14" t="s">
        <v>454</v>
      </c>
      <c r="B2306" s="14" t="s">
        <v>443</v>
      </c>
      <c r="C2306" s="35" t="s">
        <v>90</v>
      </c>
      <c r="D2306" s="35">
        <v>2</v>
      </c>
      <c r="E2306" s="35">
        <v>17</v>
      </c>
      <c r="F2306">
        <v>91358.077999999994</v>
      </c>
      <c r="G2306" t="s">
        <v>444</v>
      </c>
      <c r="H2306"/>
      <c r="I2306"/>
      <c r="J2306"/>
      <c r="K2306"/>
      <c r="L2306"/>
      <c r="M2306"/>
      <c r="N2306"/>
      <c r="O2306"/>
      <c r="P2306"/>
      <c r="Q2306"/>
      <c r="R2306" s="56">
        <v>899.2</v>
      </c>
      <c r="S2306"/>
      <c r="T2306" s="35">
        <v>40899</v>
      </c>
      <c r="U2306" s="57">
        <v>2.1985867625125301E-2</v>
      </c>
    </row>
    <row r="2307" spans="1:21" x14ac:dyDescent="0.2">
      <c r="A2307" s="14" t="s">
        <v>454</v>
      </c>
      <c r="B2307" s="14" t="s">
        <v>443</v>
      </c>
      <c r="C2307" s="35" t="s">
        <v>91</v>
      </c>
      <c r="D2307" s="35">
        <v>2</v>
      </c>
      <c r="E2307" s="35">
        <v>18</v>
      </c>
      <c r="F2307">
        <v>69494.648000000001</v>
      </c>
      <c r="G2307" t="s">
        <v>444</v>
      </c>
      <c r="H2307"/>
      <c r="I2307"/>
      <c r="J2307"/>
      <c r="K2307"/>
      <c r="L2307"/>
      <c r="M2307"/>
      <c r="N2307"/>
      <c r="O2307"/>
      <c r="P2307"/>
      <c r="Q2307"/>
      <c r="R2307" s="56">
        <v>899.2</v>
      </c>
      <c r="S2307"/>
      <c r="T2307" s="35">
        <v>40899</v>
      </c>
      <c r="U2307" s="57">
        <v>2.1985867625125301E-2</v>
      </c>
    </row>
    <row r="2308" spans="1:21" x14ac:dyDescent="0.2">
      <c r="A2308" s="14" t="s">
        <v>454</v>
      </c>
      <c r="B2308" s="14" t="s">
        <v>443</v>
      </c>
      <c r="C2308" s="35" t="s">
        <v>92</v>
      </c>
      <c r="D2308" s="35">
        <v>2</v>
      </c>
      <c r="E2308" s="35">
        <v>19</v>
      </c>
      <c r="F2308">
        <v>78135.835999999996</v>
      </c>
      <c r="G2308" s="64" t="s">
        <v>65</v>
      </c>
      <c r="H2308" s="65">
        <v>6.1380061380060003</v>
      </c>
      <c r="I2308"/>
      <c r="J2308"/>
      <c r="K2308"/>
      <c r="L2308" s="65">
        <v>6.1380061380060003</v>
      </c>
      <c r="M2308"/>
      <c r="N2308"/>
      <c r="O2308"/>
      <c r="P2308"/>
      <c r="Q2308"/>
      <c r="R2308" s="56">
        <v>379.2</v>
      </c>
      <c r="S2308"/>
      <c r="T2308" s="35">
        <v>40404</v>
      </c>
      <c r="U2308" s="57">
        <v>9.9990099990099994E-3</v>
      </c>
    </row>
    <row r="2309" spans="1:21" x14ac:dyDescent="0.2">
      <c r="A2309" s="14" t="s">
        <v>454</v>
      </c>
      <c r="B2309" s="14" t="s">
        <v>443</v>
      </c>
      <c r="C2309" s="35" t="s">
        <v>93</v>
      </c>
      <c r="D2309" s="35">
        <v>2</v>
      </c>
      <c r="E2309" s="35">
        <v>20</v>
      </c>
      <c r="F2309">
        <v>58618.917999999998</v>
      </c>
      <c r="G2309" s="64" t="s">
        <v>65</v>
      </c>
      <c r="H2309" s="65">
        <v>6.1380061380060003</v>
      </c>
      <c r="I2309"/>
      <c r="J2309"/>
      <c r="K2309"/>
      <c r="L2309" s="65">
        <v>6.1380061380060003</v>
      </c>
      <c r="M2309"/>
      <c r="N2309"/>
      <c r="O2309"/>
      <c r="P2309"/>
      <c r="Q2309"/>
      <c r="R2309" s="56">
        <v>379.2</v>
      </c>
      <c r="S2309"/>
      <c r="T2309" s="35">
        <v>40404</v>
      </c>
      <c r="U2309" s="57">
        <v>9.9990099990099994E-3</v>
      </c>
    </row>
    <row r="2310" spans="1:21" x14ac:dyDescent="0.2">
      <c r="A2310" s="14" t="s">
        <v>454</v>
      </c>
      <c r="B2310" s="14" t="s">
        <v>443</v>
      </c>
      <c r="C2310" s="35" t="s">
        <v>94</v>
      </c>
      <c r="D2310" s="35">
        <v>2</v>
      </c>
      <c r="E2310" s="35">
        <v>21</v>
      </c>
      <c r="F2310">
        <v>80377.679999999993</v>
      </c>
      <c r="G2310" s="66" t="s">
        <v>68</v>
      </c>
      <c r="H2310" s="67">
        <v>6.1380061380060003</v>
      </c>
      <c r="I2310"/>
      <c r="J2310"/>
      <c r="K2310"/>
      <c r="L2310"/>
      <c r="M2310" s="67">
        <v>6.1380061380060003</v>
      </c>
      <c r="N2310"/>
      <c r="O2310"/>
      <c r="P2310"/>
      <c r="Q2310"/>
      <c r="R2310" s="56">
        <v>379.2</v>
      </c>
      <c r="S2310"/>
      <c r="T2310" s="35">
        <v>40404</v>
      </c>
      <c r="U2310" s="57">
        <v>9.9990099990099994E-3</v>
      </c>
    </row>
    <row r="2311" spans="1:21" x14ac:dyDescent="0.2">
      <c r="A2311" s="14" t="s">
        <v>454</v>
      </c>
      <c r="B2311" s="14" t="s">
        <v>443</v>
      </c>
      <c r="C2311" s="35" t="s">
        <v>95</v>
      </c>
      <c r="D2311" s="35">
        <v>2</v>
      </c>
      <c r="E2311" s="35">
        <v>22</v>
      </c>
      <c r="F2311">
        <v>90033.906000000003</v>
      </c>
      <c r="G2311" s="66" t="s">
        <v>68</v>
      </c>
      <c r="H2311" s="67">
        <v>6.1380061380060003</v>
      </c>
      <c r="I2311"/>
      <c r="J2311"/>
      <c r="K2311"/>
      <c r="L2311"/>
      <c r="M2311" s="67">
        <v>6.1380061380060003</v>
      </c>
      <c r="N2311"/>
      <c r="O2311"/>
      <c r="P2311"/>
      <c r="Q2311"/>
      <c r="R2311" s="56">
        <v>379.2</v>
      </c>
      <c r="S2311"/>
      <c r="T2311" s="35">
        <v>40404</v>
      </c>
      <c r="U2311" s="57">
        <v>9.9990099990099994E-3</v>
      </c>
    </row>
    <row r="2312" spans="1:21" x14ac:dyDescent="0.2">
      <c r="A2312" s="14" t="s">
        <v>454</v>
      </c>
      <c r="B2312" s="14" t="s">
        <v>443</v>
      </c>
      <c r="C2312" s="35" t="s">
        <v>96</v>
      </c>
      <c r="D2312" s="35">
        <v>2</v>
      </c>
      <c r="E2312" s="35">
        <v>23</v>
      </c>
      <c r="F2312">
        <v>7209.9170000000004</v>
      </c>
      <c r="G2312" t="s">
        <v>71</v>
      </c>
      <c r="H2312"/>
      <c r="I2312"/>
      <c r="J2312"/>
      <c r="K2312"/>
      <c r="L2312" s="65">
        <v>0.17325017325020001</v>
      </c>
      <c r="M2312" s="67">
        <v>0.17325017325020001</v>
      </c>
      <c r="N2312"/>
      <c r="O2312"/>
      <c r="P2312"/>
      <c r="Q2312" s="68">
        <v>6.1380061380060003</v>
      </c>
      <c r="R2312" s="56">
        <v>378</v>
      </c>
      <c r="S2312"/>
      <c r="T2312" s="35">
        <v>40404</v>
      </c>
      <c r="U2312" s="57">
        <v>1.000396000396E-2</v>
      </c>
    </row>
    <row r="2313" spans="1:21" x14ac:dyDescent="0.2">
      <c r="A2313" s="14" t="s">
        <v>454</v>
      </c>
      <c r="B2313" s="14" t="s">
        <v>443</v>
      </c>
      <c r="C2313" s="35" t="s">
        <v>97</v>
      </c>
      <c r="D2313" s="35">
        <v>2</v>
      </c>
      <c r="E2313" s="35">
        <v>24</v>
      </c>
      <c r="F2313">
        <v>5676.4110000000001</v>
      </c>
      <c r="G2313" t="s">
        <v>71</v>
      </c>
      <c r="H2313"/>
      <c r="I2313"/>
      <c r="J2313"/>
      <c r="K2313"/>
      <c r="L2313" s="65">
        <v>0.17325017325020001</v>
      </c>
      <c r="M2313" s="67">
        <v>0.17325017325020001</v>
      </c>
      <c r="N2313"/>
      <c r="O2313"/>
      <c r="P2313"/>
      <c r="Q2313" s="68">
        <v>6.1380061380060003</v>
      </c>
      <c r="R2313" s="56">
        <v>378</v>
      </c>
      <c r="S2313"/>
      <c r="T2313" s="35">
        <v>40404</v>
      </c>
      <c r="U2313" s="57">
        <v>1.000396000396E-2</v>
      </c>
    </row>
    <row r="2314" spans="1:21" x14ac:dyDescent="0.2">
      <c r="A2314" s="14" t="s">
        <v>454</v>
      </c>
      <c r="B2314" s="14" t="s">
        <v>443</v>
      </c>
      <c r="C2314" s="35" t="s">
        <v>98</v>
      </c>
      <c r="D2314" s="35">
        <v>3</v>
      </c>
      <c r="E2314" s="35">
        <v>1</v>
      </c>
      <c r="F2314">
        <v>223.941</v>
      </c>
      <c r="G2314" t="s">
        <v>445</v>
      </c>
      <c r="H2314"/>
      <c r="I2314"/>
      <c r="J2314"/>
      <c r="K2314"/>
      <c r="L2314"/>
      <c r="M2314"/>
      <c r="N2314"/>
      <c r="O2314"/>
      <c r="P2314"/>
      <c r="Q2314"/>
      <c r="R2314"/>
      <c r="S2314"/>
    </row>
    <row r="2315" spans="1:21" x14ac:dyDescent="0.2">
      <c r="A2315" s="14" t="s">
        <v>454</v>
      </c>
      <c r="B2315" s="14" t="s">
        <v>443</v>
      </c>
      <c r="C2315" s="35" t="s">
        <v>99</v>
      </c>
      <c r="D2315" s="35">
        <v>3</v>
      </c>
      <c r="E2315" s="35">
        <v>2</v>
      </c>
      <c r="F2315">
        <v>39245.612999999998</v>
      </c>
      <c r="G2315" s="54" t="s">
        <v>43</v>
      </c>
      <c r="H2315" s="55">
        <v>49.005049005049997</v>
      </c>
      <c r="I2315" s="55">
        <v>49.005049005049997</v>
      </c>
      <c r="J2315"/>
      <c r="K2315"/>
      <c r="L2315"/>
      <c r="M2315"/>
      <c r="N2315"/>
      <c r="O2315"/>
      <c r="P2315"/>
      <c r="Q2315"/>
      <c r="R2315" s="56">
        <v>364.4</v>
      </c>
      <c r="S2315"/>
      <c r="T2315" s="35">
        <v>40404</v>
      </c>
      <c r="U2315" s="57">
        <v>9.9990099990099994E-3</v>
      </c>
    </row>
    <row r="2316" spans="1:21" x14ac:dyDescent="0.2">
      <c r="A2316" s="14" t="s">
        <v>454</v>
      </c>
      <c r="B2316" s="14" t="s">
        <v>443</v>
      </c>
      <c r="C2316" s="35" t="s">
        <v>100</v>
      </c>
      <c r="D2316" s="35">
        <v>3</v>
      </c>
      <c r="E2316" s="35">
        <v>3</v>
      </c>
      <c r="F2316">
        <v>43342.266000000003</v>
      </c>
      <c r="G2316" s="54" t="s">
        <v>43</v>
      </c>
      <c r="H2316" s="55">
        <v>49.005049005049997</v>
      </c>
      <c r="I2316" s="55">
        <v>49.005049005049997</v>
      </c>
      <c r="J2316"/>
      <c r="K2316"/>
      <c r="L2316"/>
      <c r="M2316"/>
      <c r="N2316"/>
      <c r="O2316"/>
      <c r="P2316"/>
      <c r="Q2316"/>
      <c r="R2316" s="56">
        <v>364.4</v>
      </c>
      <c r="S2316"/>
      <c r="T2316" s="35">
        <v>40404</v>
      </c>
      <c r="U2316" s="57">
        <v>9.9990099990099994E-3</v>
      </c>
    </row>
    <row r="2317" spans="1:21" x14ac:dyDescent="0.2">
      <c r="A2317" s="14" t="s">
        <v>454</v>
      </c>
      <c r="B2317" s="14" t="s">
        <v>443</v>
      </c>
      <c r="C2317" s="35" t="s">
        <v>101</v>
      </c>
      <c r="D2317" s="35">
        <v>3</v>
      </c>
      <c r="E2317" s="35">
        <v>4</v>
      </c>
      <c r="F2317">
        <v>40669.582000000002</v>
      </c>
      <c r="G2317" s="54" t="s">
        <v>43</v>
      </c>
      <c r="H2317" s="55">
        <v>49.005049005049997</v>
      </c>
      <c r="I2317" s="55">
        <v>49.005049005049997</v>
      </c>
      <c r="J2317"/>
      <c r="K2317"/>
      <c r="L2317"/>
      <c r="M2317"/>
      <c r="N2317"/>
      <c r="O2317"/>
      <c r="P2317"/>
      <c r="Q2317"/>
      <c r="R2317" s="56">
        <v>364.4</v>
      </c>
      <c r="S2317"/>
      <c r="T2317" s="35">
        <v>40404</v>
      </c>
      <c r="U2317" s="57">
        <v>9.9990099990099994E-3</v>
      </c>
    </row>
    <row r="2318" spans="1:21" x14ac:dyDescent="0.2">
      <c r="A2318" s="14" t="s">
        <v>454</v>
      </c>
      <c r="B2318" s="14" t="s">
        <v>443</v>
      </c>
      <c r="C2318" s="35" t="s">
        <v>102</v>
      </c>
      <c r="D2318" s="35">
        <v>3</v>
      </c>
      <c r="E2318" s="35">
        <v>5</v>
      </c>
      <c r="F2318">
        <v>63372.788999999997</v>
      </c>
      <c r="G2318" s="58" t="s">
        <v>47</v>
      </c>
      <c r="H2318" s="59">
        <v>22.727863061379999</v>
      </c>
      <c r="I2318"/>
      <c r="J2318" s="59">
        <v>22.727863061379999</v>
      </c>
      <c r="K2318"/>
      <c r="L2318"/>
      <c r="M2318"/>
      <c r="N2318"/>
      <c r="O2318"/>
      <c r="P2318"/>
      <c r="Q2318"/>
      <c r="R2318" s="56">
        <v>430.8</v>
      </c>
      <c r="S2318" s="56">
        <v>2590</v>
      </c>
      <c r="T2318" s="35">
        <v>43118.879999999997</v>
      </c>
      <c r="U2318" s="57">
        <v>9.9909830682058508E-3</v>
      </c>
    </row>
    <row r="2319" spans="1:21" x14ac:dyDescent="0.2">
      <c r="A2319" s="14" t="s">
        <v>454</v>
      </c>
      <c r="B2319" s="14" t="s">
        <v>443</v>
      </c>
      <c r="C2319" s="35" t="s">
        <v>103</v>
      </c>
      <c r="D2319" s="35">
        <v>3</v>
      </c>
      <c r="E2319" s="35">
        <v>6</v>
      </c>
      <c r="F2319">
        <v>47984.167999999998</v>
      </c>
      <c r="G2319" s="58" t="s">
        <v>47</v>
      </c>
      <c r="H2319" s="59">
        <v>22.727863061379999</v>
      </c>
      <c r="I2319"/>
      <c r="J2319" s="59">
        <v>22.727863061379999</v>
      </c>
      <c r="K2319"/>
      <c r="L2319"/>
      <c r="M2319"/>
      <c r="N2319"/>
      <c r="O2319"/>
      <c r="P2319"/>
      <c r="Q2319"/>
      <c r="R2319" s="56">
        <v>430.8</v>
      </c>
      <c r="S2319" s="56">
        <v>2590</v>
      </c>
      <c r="T2319" s="35">
        <v>43118.879999999997</v>
      </c>
      <c r="U2319" s="57">
        <v>9.9909830682058508E-3</v>
      </c>
    </row>
    <row r="2320" spans="1:21" x14ac:dyDescent="0.2">
      <c r="A2320" s="14" t="s">
        <v>454</v>
      </c>
      <c r="B2320" s="14" t="s">
        <v>443</v>
      </c>
      <c r="C2320" s="35" t="s">
        <v>104</v>
      </c>
      <c r="D2320" s="35">
        <v>3</v>
      </c>
      <c r="E2320" s="35">
        <v>7</v>
      </c>
      <c r="F2320">
        <v>75767.422000000006</v>
      </c>
      <c r="G2320" s="58" t="s">
        <v>47</v>
      </c>
      <c r="H2320" s="59">
        <v>22.727863061379999</v>
      </c>
      <c r="I2320"/>
      <c r="J2320" s="59">
        <v>22.727863061379999</v>
      </c>
      <c r="K2320"/>
      <c r="L2320"/>
      <c r="M2320"/>
      <c r="N2320"/>
      <c r="O2320"/>
      <c r="P2320"/>
      <c r="Q2320"/>
      <c r="R2320" s="56">
        <v>430.8</v>
      </c>
      <c r="S2320" s="56">
        <v>2590</v>
      </c>
      <c r="T2320" s="35">
        <v>43118.879999999997</v>
      </c>
      <c r="U2320" s="57">
        <v>9.9909830682058508E-3</v>
      </c>
    </row>
    <row r="2321" spans="1:21" x14ac:dyDescent="0.2">
      <c r="A2321" s="14" t="s">
        <v>454</v>
      </c>
      <c r="B2321" s="14" t="s">
        <v>443</v>
      </c>
      <c r="C2321" s="35" t="s">
        <v>105</v>
      </c>
      <c r="D2321" s="35">
        <v>3</v>
      </c>
      <c r="E2321" s="35">
        <v>8</v>
      </c>
      <c r="F2321">
        <v>6384.7449999999999</v>
      </c>
      <c r="G2321" s="60" t="s">
        <v>51</v>
      </c>
      <c r="H2321" s="61">
        <v>0.1980001980002</v>
      </c>
      <c r="I2321"/>
      <c r="J2321"/>
      <c r="K2321" s="61">
        <v>0.1980001980002</v>
      </c>
      <c r="L2321"/>
      <c r="M2321"/>
      <c r="N2321"/>
      <c r="O2321"/>
      <c r="P2321"/>
      <c r="Q2321"/>
      <c r="R2321" s="56">
        <v>400</v>
      </c>
      <c r="S2321"/>
      <c r="T2321" s="35">
        <v>40404</v>
      </c>
      <c r="U2321" s="57">
        <v>9.9990099990099994E-3</v>
      </c>
    </row>
    <row r="2322" spans="1:21" x14ac:dyDescent="0.2">
      <c r="A2322" s="14" t="s">
        <v>454</v>
      </c>
      <c r="B2322" s="14" t="s">
        <v>443</v>
      </c>
      <c r="C2322" s="35" t="s">
        <v>106</v>
      </c>
      <c r="D2322" s="35">
        <v>3</v>
      </c>
      <c r="E2322" s="35">
        <v>9</v>
      </c>
      <c r="F2322">
        <v>6494.2809999999999</v>
      </c>
      <c r="G2322" s="60" t="s">
        <v>51</v>
      </c>
      <c r="H2322" s="61">
        <v>0.1980001980002</v>
      </c>
      <c r="I2322"/>
      <c r="J2322"/>
      <c r="K2322" s="61">
        <v>0.1980001980002</v>
      </c>
      <c r="L2322"/>
      <c r="M2322"/>
      <c r="N2322"/>
      <c r="O2322"/>
      <c r="P2322"/>
      <c r="Q2322"/>
      <c r="R2322" s="56">
        <v>400</v>
      </c>
      <c r="S2322"/>
      <c r="T2322" s="35">
        <v>40404</v>
      </c>
      <c r="U2322" s="57">
        <v>9.9990099990099994E-3</v>
      </c>
    </row>
    <row r="2323" spans="1:21" x14ac:dyDescent="0.2">
      <c r="A2323" s="14" t="s">
        <v>454</v>
      </c>
      <c r="B2323" s="14" t="s">
        <v>443</v>
      </c>
      <c r="C2323" s="35" t="s">
        <v>107</v>
      </c>
      <c r="D2323" s="35">
        <v>3</v>
      </c>
      <c r="E2323" s="35">
        <v>10</v>
      </c>
      <c r="F2323">
        <v>6377.442</v>
      </c>
      <c r="G2323" s="60" t="s">
        <v>51</v>
      </c>
      <c r="H2323" s="61">
        <v>0.1980001980002</v>
      </c>
      <c r="I2323"/>
      <c r="J2323"/>
      <c r="K2323" s="61">
        <v>0.1980001980002</v>
      </c>
      <c r="L2323"/>
      <c r="M2323"/>
      <c r="N2323"/>
      <c r="O2323"/>
      <c r="P2323"/>
      <c r="Q2323"/>
      <c r="R2323" s="56">
        <v>400</v>
      </c>
      <c r="S2323"/>
      <c r="T2323" s="35">
        <v>40404</v>
      </c>
      <c r="U2323" s="57">
        <v>9.9990099990099994E-3</v>
      </c>
    </row>
    <row r="2324" spans="1:21" x14ac:dyDescent="0.2">
      <c r="A2324" s="14" t="s">
        <v>454</v>
      </c>
      <c r="B2324" s="14" t="s">
        <v>443</v>
      </c>
      <c r="C2324" s="35" t="s">
        <v>108</v>
      </c>
      <c r="D2324" s="35">
        <v>3</v>
      </c>
      <c r="E2324" s="35">
        <v>11</v>
      </c>
      <c r="F2324">
        <v>31490.447</v>
      </c>
      <c r="G2324" t="s">
        <v>55</v>
      </c>
      <c r="H2324"/>
      <c r="I2324" s="55">
        <v>48.851350877889999</v>
      </c>
      <c r="J2324" s="59">
        <v>22.753456120429998</v>
      </c>
      <c r="K2324"/>
      <c r="L2324"/>
      <c r="M2324"/>
      <c r="N2324"/>
      <c r="O2324"/>
      <c r="P2324"/>
      <c r="Q2324"/>
      <c r="R2324" s="56">
        <v>384</v>
      </c>
      <c r="S2324" s="56">
        <v>2055.7600000000002</v>
      </c>
      <c r="T2324" s="35">
        <v>42578.147023999998</v>
      </c>
      <c r="U2324" s="57">
        <v>9.9957379488611001E-3</v>
      </c>
    </row>
    <row r="2325" spans="1:21" x14ac:dyDescent="0.2">
      <c r="A2325" s="14" t="s">
        <v>454</v>
      </c>
      <c r="B2325" s="14" t="s">
        <v>443</v>
      </c>
      <c r="C2325" s="35" t="s">
        <v>109</v>
      </c>
      <c r="D2325" s="35">
        <v>3</v>
      </c>
      <c r="E2325" s="35">
        <v>12</v>
      </c>
      <c r="F2325">
        <v>37325.078000000001</v>
      </c>
      <c r="G2325" t="s">
        <v>55</v>
      </c>
      <c r="H2325"/>
      <c r="I2325" s="55">
        <v>48.851350877889999</v>
      </c>
      <c r="J2325" s="59">
        <v>22.753456120429998</v>
      </c>
      <c r="K2325"/>
      <c r="L2325"/>
      <c r="M2325"/>
      <c r="N2325"/>
      <c r="O2325"/>
      <c r="P2325"/>
      <c r="Q2325"/>
      <c r="R2325" s="56">
        <v>384</v>
      </c>
      <c r="S2325" s="56">
        <v>2055.7600000000002</v>
      </c>
      <c r="T2325" s="35">
        <v>42578.147023999998</v>
      </c>
      <c r="U2325" s="57">
        <v>9.9957379488611001E-3</v>
      </c>
    </row>
    <row r="2326" spans="1:21" x14ac:dyDescent="0.2">
      <c r="A2326" s="14" t="s">
        <v>454</v>
      </c>
      <c r="B2326" s="14" t="s">
        <v>443</v>
      </c>
      <c r="C2326" s="35" t="s">
        <v>110</v>
      </c>
      <c r="D2326" s="35">
        <v>3</v>
      </c>
      <c r="E2326" s="35">
        <v>13</v>
      </c>
      <c r="F2326">
        <v>9512.6119999999992</v>
      </c>
      <c r="G2326" t="s">
        <v>55</v>
      </c>
      <c r="H2326"/>
      <c r="I2326" s="55">
        <v>49.005049005049997</v>
      </c>
      <c r="J2326"/>
      <c r="K2326" s="61">
        <v>0.1980001980002</v>
      </c>
      <c r="L2326"/>
      <c r="M2326"/>
      <c r="N2326"/>
      <c r="O2326"/>
      <c r="P2326"/>
      <c r="Q2326"/>
      <c r="R2326" s="56">
        <v>360.4</v>
      </c>
      <c r="S2326"/>
      <c r="T2326" s="35">
        <v>40404</v>
      </c>
      <c r="U2326" s="57">
        <v>9.9990099990099994E-3</v>
      </c>
    </row>
    <row r="2327" spans="1:21" x14ac:dyDescent="0.2">
      <c r="A2327" s="14" t="s">
        <v>454</v>
      </c>
      <c r="B2327" s="14" t="s">
        <v>443</v>
      </c>
      <c r="C2327" s="35" t="s">
        <v>111</v>
      </c>
      <c r="D2327" s="35">
        <v>3</v>
      </c>
      <c r="E2327" s="35">
        <v>14</v>
      </c>
      <c r="F2327">
        <v>11498.869000000001</v>
      </c>
      <c r="G2327" t="s">
        <v>55</v>
      </c>
      <c r="H2327"/>
      <c r="I2327" s="55">
        <v>49.005049005049997</v>
      </c>
      <c r="J2327"/>
      <c r="K2327" s="61">
        <v>0.1980001980002</v>
      </c>
      <c r="L2327"/>
      <c r="M2327"/>
      <c r="N2327"/>
      <c r="O2327"/>
      <c r="P2327"/>
      <c r="Q2327"/>
      <c r="R2327" s="56">
        <v>360.4</v>
      </c>
      <c r="S2327"/>
      <c r="T2327" s="35">
        <v>40404</v>
      </c>
      <c r="U2327" s="57">
        <v>9.9990099990099994E-3</v>
      </c>
    </row>
    <row r="2328" spans="1:21" x14ac:dyDescent="0.2">
      <c r="A2328" s="14" t="s">
        <v>454</v>
      </c>
      <c r="B2328" s="14" t="s">
        <v>443</v>
      </c>
      <c r="C2328" s="35" t="s">
        <v>112</v>
      </c>
      <c r="D2328" s="35">
        <v>3</v>
      </c>
      <c r="E2328" s="35">
        <v>15</v>
      </c>
      <c r="F2328">
        <v>379.726</v>
      </c>
      <c r="G2328" s="62" t="s">
        <v>60</v>
      </c>
      <c r="H2328" s="63">
        <v>19.998019998019998</v>
      </c>
      <c r="I2328"/>
      <c r="J2328"/>
      <c r="K2328"/>
      <c r="L2328"/>
      <c r="M2328"/>
      <c r="N2328"/>
      <c r="O2328"/>
      <c r="P2328" s="63">
        <v>19.998019998019998</v>
      </c>
      <c r="Q2328"/>
      <c r="R2328" s="56">
        <v>323.2</v>
      </c>
      <c r="S2328"/>
      <c r="T2328" s="35">
        <v>40404</v>
      </c>
      <c r="U2328" s="57">
        <v>9.9990099990099994E-3</v>
      </c>
    </row>
    <row r="2329" spans="1:21" x14ac:dyDescent="0.2">
      <c r="A2329" s="14" t="s">
        <v>454</v>
      </c>
      <c r="B2329" s="14" t="s">
        <v>443</v>
      </c>
      <c r="C2329" s="35" t="s">
        <v>113</v>
      </c>
      <c r="D2329" s="35">
        <v>3</v>
      </c>
      <c r="E2329" s="35">
        <v>16</v>
      </c>
      <c r="F2329">
        <v>384.59399999999999</v>
      </c>
      <c r="G2329" s="62" t="s">
        <v>60</v>
      </c>
      <c r="H2329" s="63">
        <v>19.998019998019998</v>
      </c>
      <c r="I2329"/>
      <c r="J2329"/>
      <c r="K2329"/>
      <c r="L2329"/>
      <c r="M2329"/>
      <c r="N2329"/>
      <c r="O2329"/>
      <c r="P2329" s="63">
        <v>19.998019998019998</v>
      </c>
      <c r="Q2329"/>
      <c r="R2329" s="56">
        <v>323.2</v>
      </c>
      <c r="S2329"/>
      <c r="T2329" s="35">
        <v>40404</v>
      </c>
      <c r="U2329" s="57">
        <v>9.9990099990099994E-3</v>
      </c>
    </row>
    <row r="2330" spans="1:21" x14ac:dyDescent="0.2">
      <c r="A2330" s="14" t="s">
        <v>454</v>
      </c>
      <c r="B2330" s="14" t="s">
        <v>443</v>
      </c>
      <c r="C2330" s="35" t="s">
        <v>114</v>
      </c>
      <c r="D2330" s="35">
        <v>3</v>
      </c>
      <c r="E2330" s="35">
        <v>17</v>
      </c>
      <c r="F2330">
        <v>81779.741999999998</v>
      </c>
      <c r="G2330" t="s">
        <v>446</v>
      </c>
      <c r="H2330"/>
      <c r="I2330"/>
      <c r="J2330"/>
      <c r="K2330"/>
      <c r="L2330"/>
      <c r="M2330"/>
      <c r="N2330"/>
      <c r="O2330"/>
      <c r="P2330"/>
      <c r="Q2330"/>
      <c r="R2330" s="56">
        <v>404</v>
      </c>
      <c r="S2330"/>
      <c r="T2330" s="35">
        <v>40404</v>
      </c>
      <c r="U2330" s="57">
        <v>9.9990099990099994E-3</v>
      </c>
    </row>
    <row r="2331" spans="1:21" x14ac:dyDescent="0.2">
      <c r="A2331" s="14" t="s">
        <v>454</v>
      </c>
      <c r="B2331" s="14" t="s">
        <v>443</v>
      </c>
      <c r="C2331" s="35" t="s">
        <v>115</v>
      </c>
      <c r="D2331" s="35">
        <v>3</v>
      </c>
      <c r="E2331" s="35">
        <v>18</v>
      </c>
      <c r="F2331">
        <v>63550.483999999997</v>
      </c>
      <c r="G2331" t="s">
        <v>446</v>
      </c>
      <c r="H2331"/>
      <c r="I2331"/>
      <c r="J2331"/>
      <c r="K2331"/>
      <c r="L2331"/>
      <c r="M2331"/>
      <c r="N2331"/>
      <c r="O2331"/>
      <c r="P2331"/>
      <c r="Q2331"/>
      <c r="R2331" s="56">
        <v>404</v>
      </c>
      <c r="S2331"/>
      <c r="T2331" s="35">
        <v>40404</v>
      </c>
      <c r="U2331" s="57">
        <v>9.9990099990099994E-3</v>
      </c>
    </row>
    <row r="2332" spans="1:21" x14ac:dyDescent="0.2">
      <c r="A2332" s="14" t="s">
        <v>454</v>
      </c>
      <c r="B2332" s="14" t="s">
        <v>443</v>
      </c>
      <c r="C2332" s="35" t="s">
        <v>116</v>
      </c>
      <c r="D2332" s="35">
        <v>3</v>
      </c>
      <c r="E2332" s="35">
        <v>19</v>
      </c>
      <c r="F2332">
        <v>58132.09</v>
      </c>
      <c r="G2332" s="64" t="s">
        <v>65</v>
      </c>
      <c r="H2332" s="65">
        <v>1.8810018810019999</v>
      </c>
      <c r="I2332"/>
      <c r="J2332"/>
      <c r="K2332"/>
      <c r="L2332" s="65">
        <v>1.8810018810019999</v>
      </c>
      <c r="M2332"/>
      <c r="N2332"/>
      <c r="O2332"/>
      <c r="P2332"/>
      <c r="Q2332"/>
      <c r="R2332" s="56">
        <v>396.4</v>
      </c>
      <c r="S2332"/>
      <c r="T2332" s="35">
        <v>40404</v>
      </c>
      <c r="U2332" s="57">
        <v>9.9990099990099994E-3</v>
      </c>
    </row>
    <row r="2333" spans="1:21" x14ac:dyDescent="0.2">
      <c r="A2333" s="14" t="s">
        <v>454</v>
      </c>
      <c r="B2333" s="14" t="s">
        <v>443</v>
      </c>
      <c r="C2333" s="35" t="s">
        <v>117</v>
      </c>
      <c r="D2333" s="35">
        <v>3</v>
      </c>
      <c r="E2333" s="35">
        <v>20</v>
      </c>
      <c r="F2333">
        <v>54256.940999999999</v>
      </c>
      <c r="G2333" s="64" t="s">
        <v>65</v>
      </c>
      <c r="H2333" s="65">
        <v>1.8810018810019999</v>
      </c>
      <c r="I2333"/>
      <c r="J2333"/>
      <c r="K2333"/>
      <c r="L2333" s="65">
        <v>1.8810018810019999</v>
      </c>
      <c r="M2333"/>
      <c r="N2333"/>
      <c r="O2333"/>
      <c r="P2333"/>
      <c r="Q2333"/>
      <c r="R2333" s="56">
        <v>396.4</v>
      </c>
      <c r="S2333"/>
      <c r="T2333" s="35">
        <v>40404</v>
      </c>
      <c r="U2333" s="57">
        <v>9.9990099990099994E-3</v>
      </c>
    </row>
    <row r="2334" spans="1:21" x14ac:dyDescent="0.2">
      <c r="A2334" s="14" t="s">
        <v>454</v>
      </c>
      <c r="B2334" s="14" t="s">
        <v>443</v>
      </c>
      <c r="C2334" s="35" t="s">
        <v>118</v>
      </c>
      <c r="D2334" s="35">
        <v>3</v>
      </c>
      <c r="E2334" s="35">
        <v>21</v>
      </c>
      <c r="F2334">
        <v>60729.315999999999</v>
      </c>
      <c r="G2334" s="66" t="s">
        <v>68</v>
      </c>
      <c r="H2334" s="67">
        <v>1.8810018810019999</v>
      </c>
      <c r="I2334"/>
      <c r="J2334"/>
      <c r="K2334"/>
      <c r="L2334"/>
      <c r="M2334" s="67">
        <v>1.8810018810019999</v>
      </c>
      <c r="N2334"/>
      <c r="O2334"/>
      <c r="P2334"/>
      <c r="Q2334"/>
      <c r="R2334" s="56">
        <v>396.4</v>
      </c>
      <c r="S2334"/>
      <c r="T2334" s="35">
        <v>40404</v>
      </c>
      <c r="U2334" s="57">
        <v>9.9990099990099994E-3</v>
      </c>
    </row>
    <row r="2335" spans="1:21" x14ac:dyDescent="0.2">
      <c r="A2335" s="14" t="s">
        <v>454</v>
      </c>
      <c r="B2335" s="14" t="s">
        <v>443</v>
      </c>
      <c r="C2335" s="35" t="s">
        <v>119</v>
      </c>
      <c r="D2335" s="35">
        <v>3</v>
      </c>
      <c r="E2335" s="35">
        <v>22</v>
      </c>
      <c r="F2335">
        <v>59254.23</v>
      </c>
      <c r="G2335" s="66" t="s">
        <v>68</v>
      </c>
      <c r="H2335" s="67">
        <v>1.8810018810019999</v>
      </c>
      <c r="I2335"/>
      <c r="J2335"/>
      <c r="K2335"/>
      <c r="L2335"/>
      <c r="M2335" s="67">
        <v>1.8810018810019999</v>
      </c>
      <c r="N2335"/>
      <c r="O2335"/>
      <c r="P2335"/>
      <c r="Q2335"/>
      <c r="R2335" s="56">
        <v>396.4</v>
      </c>
      <c r="S2335"/>
      <c r="T2335" s="35">
        <v>40404</v>
      </c>
      <c r="U2335" s="57">
        <v>9.9990099990099994E-3</v>
      </c>
    </row>
    <row r="2336" spans="1:21" x14ac:dyDescent="0.2">
      <c r="A2336" s="14" t="s">
        <v>454</v>
      </c>
      <c r="B2336" s="14" t="s">
        <v>443</v>
      </c>
      <c r="C2336" s="35" t="s">
        <v>120</v>
      </c>
      <c r="D2336" s="35">
        <v>3</v>
      </c>
      <c r="E2336" s="35">
        <v>23</v>
      </c>
      <c r="F2336">
        <v>10491.136</v>
      </c>
      <c r="G2336" t="s">
        <v>71</v>
      </c>
      <c r="H2336"/>
      <c r="I2336"/>
      <c r="J2336"/>
      <c r="K2336"/>
      <c r="L2336" s="65">
        <v>0.17325017325020001</v>
      </c>
      <c r="M2336" s="67">
        <v>0.17325017325020001</v>
      </c>
      <c r="N2336"/>
      <c r="O2336"/>
      <c r="P2336"/>
      <c r="Q2336" s="68">
        <v>1.8810018810019999</v>
      </c>
      <c r="R2336" s="56">
        <v>395.2</v>
      </c>
      <c r="S2336"/>
      <c r="T2336" s="35">
        <v>40404</v>
      </c>
      <c r="U2336" s="57">
        <v>1.000396000396E-2</v>
      </c>
    </row>
    <row r="2337" spans="1:21" x14ac:dyDescent="0.2">
      <c r="A2337" s="14" t="s">
        <v>454</v>
      </c>
      <c r="B2337" s="14" t="s">
        <v>443</v>
      </c>
      <c r="C2337" s="35" t="s">
        <v>121</v>
      </c>
      <c r="D2337" s="35">
        <v>3</v>
      </c>
      <c r="E2337" s="35">
        <v>24</v>
      </c>
      <c r="F2337">
        <v>6289.8130000000001</v>
      </c>
      <c r="G2337" t="s">
        <v>71</v>
      </c>
      <c r="H2337"/>
      <c r="I2337"/>
      <c r="J2337"/>
      <c r="K2337"/>
      <c r="L2337" s="65">
        <v>0.17325017325020001</v>
      </c>
      <c r="M2337" s="67">
        <v>0.17325017325020001</v>
      </c>
      <c r="N2337"/>
      <c r="O2337"/>
      <c r="P2337"/>
      <c r="Q2337" s="68">
        <v>1.8810018810019999</v>
      </c>
      <c r="R2337" s="56">
        <v>395.2</v>
      </c>
      <c r="S2337"/>
      <c r="T2337" s="35">
        <v>40404</v>
      </c>
      <c r="U2337" s="57">
        <v>1.000396000396E-2</v>
      </c>
    </row>
    <row r="2338" spans="1:21" x14ac:dyDescent="0.2">
      <c r="A2338" s="14" t="s">
        <v>454</v>
      </c>
      <c r="B2338" s="14" t="s">
        <v>443</v>
      </c>
      <c r="C2338" s="35" t="s">
        <v>122</v>
      </c>
      <c r="D2338" s="35">
        <v>4</v>
      </c>
      <c r="E2338" s="35">
        <v>1</v>
      </c>
      <c r="F2338">
        <v>238.54599999999999</v>
      </c>
      <c r="G2338" t="s">
        <v>445</v>
      </c>
      <c r="H2338"/>
      <c r="I2338"/>
      <c r="J2338"/>
      <c r="K2338"/>
      <c r="L2338"/>
      <c r="M2338"/>
      <c r="N2338"/>
      <c r="O2338"/>
      <c r="P2338"/>
      <c r="Q2338"/>
      <c r="R2338"/>
      <c r="S2338"/>
    </row>
    <row r="2339" spans="1:21" x14ac:dyDescent="0.2">
      <c r="A2339" s="14" t="s">
        <v>454</v>
      </c>
      <c r="B2339" s="14" t="s">
        <v>443</v>
      </c>
      <c r="C2339" s="35" t="s">
        <v>123</v>
      </c>
      <c r="D2339" s="35">
        <v>4</v>
      </c>
      <c r="E2339" s="35">
        <v>2</v>
      </c>
      <c r="F2339">
        <v>45586.542999999998</v>
      </c>
      <c r="G2339" s="54" t="s">
        <v>43</v>
      </c>
      <c r="H2339" s="55">
        <v>10.89001089001</v>
      </c>
      <c r="I2339" s="55">
        <v>10.89001089001</v>
      </c>
      <c r="J2339"/>
      <c r="K2339"/>
      <c r="L2339"/>
      <c r="M2339"/>
      <c r="N2339"/>
      <c r="O2339"/>
      <c r="P2339"/>
      <c r="Q2339"/>
      <c r="R2339" s="56">
        <v>395.2</v>
      </c>
      <c r="S2339"/>
      <c r="T2339" s="35">
        <v>40404</v>
      </c>
      <c r="U2339" s="57">
        <v>9.9990099990099994E-3</v>
      </c>
    </row>
    <row r="2340" spans="1:21" x14ac:dyDescent="0.2">
      <c r="A2340" s="14" t="s">
        <v>454</v>
      </c>
      <c r="B2340" s="14" t="s">
        <v>443</v>
      </c>
      <c r="C2340" s="35" t="s">
        <v>124</v>
      </c>
      <c r="D2340" s="35">
        <v>4</v>
      </c>
      <c r="E2340" s="35">
        <v>3</v>
      </c>
      <c r="F2340">
        <v>60162.163999999997</v>
      </c>
      <c r="G2340" s="54" t="s">
        <v>43</v>
      </c>
      <c r="H2340" s="55">
        <v>10.89001089001</v>
      </c>
      <c r="I2340" s="55">
        <v>10.89001089001</v>
      </c>
      <c r="J2340"/>
      <c r="K2340"/>
      <c r="L2340"/>
      <c r="M2340"/>
      <c r="N2340"/>
      <c r="O2340"/>
      <c r="P2340"/>
      <c r="Q2340"/>
      <c r="R2340" s="56">
        <v>395.2</v>
      </c>
      <c r="S2340"/>
      <c r="T2340" s="35">
        <v>40404</v>
      </c>
      <c r="U2340" s="57">
        <v>9.9990099990099994E-3</v>
      </c>
    </row>
    <row r="2341" spans="1:21" x14ac:dyDescent="0.2">
      <c r="A2341" s="14" t="s">
        <v>454</v>
      </c>
      <c r="B2341" s="14" t="s">
        <v>443</v>
      </c>
      <c r="C2341" s="35" t="s">
        <v>125</v>
      </c>
      <c r="D2341" s="35">
        <v>4</v>
      </c>
      <c r="E2341" s="35">
        <v>4</v>
      </c>
      <c r="F2341">
        <v>42928.464999999997</v>
      </c>
      <c r="G2341" s="54" t="s">
        <v>43</v>
      </c>
      <c r="H2341" s="55">
        <v>10.89001089001</v>
      </c>
      <c r="I2341" s="55">
        <v>10.89001089001</v>
      </c>
      <c r="J2341"/>
      <c r="K2341"/>
      <c r="L2341"/>
      <c r="M2341"/>
      <c r="N2341"/>
      <c r="O2341"/>
      <c r="P2341"/>
      <c r="Q2341"/>
      <c r="R2341" s="56">
        <v>395.2</v>
      </c>
      <c r="S2341"/>
      <c r="T2341" s="35">
        <v>40404</v>
      </c>
      <c r="U2341" s="57">
        <v>9.9990099990099994E-3</v>
      </c>
    </row>
    <row r="2342" spans="1:21" x14ac:dyDescent="0.2">
      <c r="A2342" s="14" t="s">
        <v>454</v>
      </c>
      <c r="B2342" s="14" t="s">
        <v>443</v>
      </c>
      <c r="C2342" s="35" t="s">
        <v>126</v>
      </c>
      <c r="D2342" s="35">
        <v>4</v>
      </c>
      <c r="E2342" s="35">
        <v>5</v>
      </c>
      <c r="F2342">
        <v>63467.722999999998</v>
      </c>
      <c r="G2342" s="58" t="s">
        <v>47</v>
      </c>
      <c r="H2342" s="59">
        <v>4.8051529543260001</v>
      </c>
      <c r="I2342"/>
      <c r="J2342" s="59">
        <v>4.8051529543260001</v>
      </c>
      <c r="K2342"/>
      <c r="L2342"/>
      <c r="M2342"/>
      <c r="N2342"/>
      <c r="O2342"/>
      <c r="P2342"/>
      <c r="Q2342"/>
      <c r="R2342" s="56">
        <v>430.8</v>
      </c>
      <c r="S2342" s="56">
        <v>2668.4</v>
      </c>
      <c r="T2342" s="35">
        <v>43120.375557129999</v>
      </c>
      <c r="U2342" s="57">
        <v>9.9906365478938906E-3</v>
      </c>
    </row>
    <row r="2343" spans="1:21" x14ac:dyDescent="0.2">
      <c r="A2343" s="14" t="s">
        <v>454</v>
      </c>
      <c r="B2343" s="14" t="s">
        <v>443</v>
      </c>
      <c r="C2343" s="35" t="s">
        <v>127</v>
      </c>
      <c r="D2343" s="35">
        <v>4</v>
      </c>
      <c r="E2343" s="35">
        <v>6</v>
      </c>
      <c r="F2343">
        <v>49135.516000000003</v>
      </c>
      <c r="G2343" s="58" t="s">
        <v>47</v>
      </c>
      <c r="H2343" s="59">
        <v>4.8051529543260001</v>
      </c>
      <c r="I2343"/>
      <c r="J2343" s="59">
        <v>4.8051529543260001</v>
      </c>
      <c r="K2343"/>
      <c r="L2343"/>
      <c r="M2343"/>
      <c r="N2343"/>
      <c r="O2343"/>
      <c r="P2343"/>
      <c r="Q2343"/>
      <c r="R2343" s="56">
        <v>430.8</v>
      </c>
      <c r="S2343" s="56">
        <v>2668.4</v>
      </c>
      <c r="T2343" s="35">
        <v>43120.375557129999</v>
      </c>
      <c r="U2343" s="57">
        <v>9.9906365478938906E-3</v>
      </c>
    </row>
    <row r="2344" spans="1:21" x14ac:dyDescent="0.2">
      <c r="A2344" s="14" t="s">
        <v>454</v>
      </c>
      <c r="B2344" s="14" t="s">
        <v>443</v>
      </c>
      <c r="C2344" s="35" t="s">
        <v>128</v>
      </c>
      <c r="D2344" s="35">
        <v>4</v>
      </c>
      <c r="E2344" s="35">
        <v>7</v>
      </c>
      <c r="F2344">
        <v>50547.315999999999</v>
      </c>
      <c r="G2344" s="58" t="s">
        <v>47</v>
      </c>
      <c r="H2344" s="59">
        <v>4.8051529543260001</v>
      </c>
      <c r="I2344"/>
      <c r="J2344" s="59">
        <v>4.8051529543260001</v>
      </c>
      <c r="K2344"/>
      <c r="L2344"/>
      <c r="M2344"/>
      <c r="N2344"/>
      <c r="O2344"/>
      <c r="P2344"/>
      <c r="Q2344"/>
      <c r="R2344" s="56">
        <v>430.8</v>
      </c>
      <c r="S2344" s="56">
        <v>2668.4</v>
      </c>
      <c r="T2344" s="35">
        <v>43120.375557129999</v>
      </c>
      <c r="U2344" s="57">
        <v>9.9906365478938906E-3</v>
      </c>
    </row>
    <row r="2345" spans="1:21" x14ac:dyDescent="0.2">
      <c r="A2345" s="14" t="s">
        <v>454</v>
      </c>
      <c r="B2345" s="14" t="s">
        <v>443</v>
      </c>
      <c r="C2345" s="35" t="s">
        <v>129</v>
      </c>
      <c r="D2345" s="35">
        <v>4</v>
      </c>
      <c r="E2345" s="35">
        <v>8</v>
      </c>
      <c r="F2345">
        <v>7304.8490000000002</v>
      </c>
      <c r="G2345" s="60" t="s">
        <v>51</v>
      </c>
      <c r="H2345" s="61">
        <v>6.4350064350059993E-2</v>
      </c>
      <c r="I2345"/>
      <c r="J2345"/>
      <c r="K2345" s="61">
        <v>6.4350064350059993E-2</v>
      </c>
      <c r="L2345"/>
      <c r="M2345"/>
      <c r="N2345"/>
      <c r="O2345"/>
      <c r="P2345"/>
      <c r="Q2345"/>
      <c r="R2345" s="56">
        <v>402.8</v>
      </c>
      <c r="S2345"/>
      <c r="T2345" s="35">
        <v>40404</v>
      </c>
      <c r="U2345" s="57">
        <v>1.0001485001485001E-2</v>
      </c>
    </row>
    <row r="2346" spans="1:21" x14ac:dyDescent="0.2">
      <c r="A2346" s="14" t="s">
        <v>454</v>
      </c>
      <c r="B2346" s="14" t="s">
        <v>443</v>
      </c>
      <c r="C2346" s="35" t="s">
        <v>130</v>
      </c>
      <c r="D2346" s="35">
        <v>4</v>
      </c>
      <c r="E2346" s="35">
        <v>9</v>
      </c>
      <c r="F2346">
        <v>7068.7380000000003</v>
      </c>
      <c r="G2346" s="60" t="s">
        <v>51</v>
      </c>
      <c r="H2346" s="61">
        <v>6.4350064350059993E-2</v>
      </c>
      <c r="I2346"/>
      <c r="J2346"/>
      <c r="K2346" s="61">
        <v>6.4350064350059993E-2</v>
      </c>
      <c r="L2346"/>
      <c r="M2346"/>
      <c r="N2346"/>
      <c r="O2346"/>
      <c r="P2346"/>
      <c r="Q2346"/>
      <c r="R2346" s="56">
        <v>402.8</v>
      </c>
      <c r="S2346"/>
      <c r="T2346" s="35">
        <v>40404</v>
      </c>
      <c r="U2346" s="57">
        <v>1.0001485001485001E-2</v>
      </c>
    </row>
    <row r="2347" spans="1:21" x14ac:dyDescent="0.2">
      <c r="A2347" s="14" t="s">
        <v>454</v>
      </c>
      <c r="B2347" s="14" t="s">
        <v>443</v>
      </c>
      <c r="C2347" s="35" t="s">
        <v>131</v>
      </c>
      <c r="D2347" s="35">
        <v>4</v>
      </c>
      <c r="E2347" s="35">
        <v>10</v>
      </c>
      <c r="F2347">
        <v>6236.2619999999997</v>
      </c>
      <c r="G2347" s="60" t="s">
        <v>51</v>
      </c>
      <c r="H2347" s="61">
        <v>6.4350064350059993E-2</v>
      </c>
      <c r="I2347"/>
      <c r="J2347"/>
      <c r="K2347" s="61">
        <v>6.4350064350059993E-2</v>
      </c>
      <c r="L2347"/>
      <c r="M2347"/>
      <c r="N2347"/>
      <c r="O2347"/>
      <c r="P2347"/>
      <c r="Q2347"/>
      <c r="R2347" s="56">
        <v>402.8</v>
      </c>
      <c r="S2347"/>
      <c r="T2347" s="35">
        <v>40404</v>
      </c>
      <c r="U2347" s="57">
        <v>1.0001485001485001E-2</v>
      </c>
    </row>
    <row r="2348" spans="1:21" x14ac:dyDescent="0.2">
      <c r="A2348" s="14" t="s">
        <v>454</v>
      </c>
      <c r="B2348" s="14" t="s">
        <v>443</v>
      </c>
      <c r="C2348" s="35" t="s">
        <v>132</v>
      </c>
      <c r="D2348" s="35">
        <v>4</v>
      </c>
      <c r="E2348" s="35">
        <v>11</v>
      </c>
      <c r="F2348">
        <v>38223.273000000001</v>
      </c>
      <c r="G2348" t="s">
        <v>55</v>
      </c>
      <c r="H2348"/>
      <c r="I2348" s="55">
        <v>10.80339220202</v>
      </c>
      <c r="J2348" s="59">
        <v>4.8662236179520004</v>
      </c>
      <c r="K2348"/>
      <c r="L2348"/>
      <c r="M2348"/>
      <c r="N2348"/>
      <c r="O2348"/>
      <c r="P2348"/>
      <c r="Q2348"/>
      <c r="R2348" s="56">
        <v>416.4</v>
      </c>
      <c r="S2348" s="56">
        <v>2133.04</v>
      </c>
      <c r="T2348" s="35">
        <v>42579.218767420003</v>
      </c>
      <c r="U2348" s="57">
        <v>9.9954863503884904E-3</v>
      </c>
    </row>
    <row r="2349" spans="1:21" x14ac:dyDescent="0.2">
      <c r="A2349" s="14" t="s">
        <v>454</v>
      </c>
      <c r="B2349" s="14" t="s">
        <v>443</v>
      </c>
      <c r="C2349" s="35" t="s">
        <v>133</v>
      </c>
      <c r="D2349" s="35">
        <v>4</v>
      </c>
      <c r="E2349" s="35">
        <v>12</v>
      </c>
      <c r="F2349">
        <v>41879.347999999998</v>
      </c>
      <c r="G2349" t="s">
        <v>55</v>
      </c>
      <c r="H2349"/>
      <c r="I2349" s="55">
        <v>10.80339220202</v>
      </c>
      <c r="J2349" s="59">
        <v>4.8662236179520004</v>
      </c>
      <c r="K2349"/>
      <c r="L2349"/>
      <c r="M2349"/>
      <c r="N2349"/>
      <c r="O2349"/>
      <c r="P2349"/>
      <c r="Q2349"/>
      <c r="R2349" s="56">
        <v>416.4</v>
      </c>
      <c r="S2349" s="56">
        <v>2133.04</v>
      </c>
      <c r="T2349" s="35">
        <v>42579.218767420003</v>
      </c>
      <c r="U2349" s="57">
        <v>9.9954863503884904E-3</v>
      </c>
    </row>
    <row r="2350" spans="1:21" x14ac:dyDescent="0.2">
      <c r="A2350" s="14" t="s">
        <v>454</v>
      </c>
      <c r="B2350" s="14" t="s">
        <v>443</v>
      </c>
      <c r="C2350" s="35" t="s">
        <v>134</v>
      </c>
      <c r="D2350" s="35">
        <v>4</v>
      </c>
      <c r="E2350" s="35">
        <v>13</v>
      </c>
      <c r="F2350">
        <v>18032.096000000001</v>
      </c>
      <c r="G2350" t="s">
        <v>55</v>
      </c>
      <c r="H2350"/>
      <c r="I2350" s="55">
        <v>10.89001089001</v>
      </c>
      <c r="J2350"/>
      <c r="K2350" s="61">
        <v>6.4350064350059993E-2</v>
      </c>
      <c r="L2350"/>
      <c r="M2350"/>
      <c r="N2350"/>
      <c r="O2350"/>
      <c r="P2350"/>
      <c r="Q2350"/>
      <c r="R2350" s="56">
        <v>394</v>
      </c>
      <c r="S2350"/>
      <c r="T2350" s="35">
        <v>40404</v>
      </c>
      <c r="U2350" s="57">
        <v>1.0001485001485001E-2</v>
      </c>
    </row>
    <row r="2351" spans="1:21" x14ac:dyDescent="0.2">
      <c r="A2351" s="14" t="s">
        <v>454</v>
      </c>
      <c r="B2351" s="14" t="s">
        <v>443</v>
      </c>
      <c r="C2351" s="35" t="s">
        <v>135</v>
      </c>
      <c r="D2351" s="35">
        <v>4</v>
      </c>
      <c r="E2351" s="35">
        <v>14</v>
      </c>
      <c r="F2351">
        <v>13665.252</v>
      </c>
      <c r="G2351" t="s">
        <v>55</v>
      </c>
      <c r="H2351"/>
      <c r="I2351" s="55">
        <v>10.89001089001</v>
      </c>
      <c r="J2351"/>
      <c r="K2351" s="61">
        <v>6.4350064350059993E-2</v>
      </c>
      <c r="L2351"/>
      <c r="M2351"/>
      <c r="N2351"/>
      <c r="O2351"/>
      <c r="P2351"/>
      <c r="Q2351"/>
      <c r="R2351" s="56">
        <v>394</v>
      </c>
      <c r="S2351"/>
      <c r="T2351" s="35">
        <v>40404</v>
      </c>
      <c r="U2351" s="57">
        <v>1.0001485001485001E-2</v>
      </c>
    </row>
    <row r="2352" spans="1:21" x14ac:dyDescent="0.2">
      <c r="A2352" s="14" t="s">
        <v>454</v>
      </c>
      <c r="B2352" s="14" t="s">
        <v>443</v>
      </c>
      <c r="C2352" s="35" t="s">
        <v>136</v>
      </c>
      <c r="D2352" s="35">
        <v>4</v>
      </c>
      <c r="E2352" s="35">
        <v>15</v>
      </c>
      <c r="F2352">
        <v>323.74</v>
      </c>
      <c r="G2352" s="62" t="s">
        <v>60</v>
      </c>
      <c r="H2352" s="63">
        <v>19.998019998019998</v>
      </c>
      <c r="I2352"/>
      <c r="J2352"/>
      <c r="K2352"/>
      <c r="L2352"/>
      <c r="M2352"/>
      <c r="N2352"/>
      <c r="O2352"/>
      <c r="P2352" s="63">
        <v>19.998019998019998</v>
      </c>
      <c r="Q2352"/>
      <c r="R2352" s="56">
        <v>323.2</v>
      </c>
      <c r="S2352"/>
      <c r="T2352" s="35">
        <v>40404</v>
      </c>
      <c r="U2352" s="57">
        <v>9.9990099990099994E-3</v>
      </c>
    </row>
    <row r="2353" spans="1:21" x14ac:dyDescent="0.2">
      <c r="A2353" s="14" t="s">
        <v>454</v>
      </c>
      <c r="B2353" s="14" t="s">
        <v>443</v>
      </c>
      <c r="C2353" s="35" t="s">
        <v>137</v>
      </c>
      <c r="D2353" s="35">
        <v>4</v>
      </c>
      <c r="E2353" s="35">
        <v>16</v>
      </c>
      <c r="F2353">
        <v>805.7</v>
      </c>
      <c r="G2353" s="62" t="s">
        <v>60</v>
      </c>
      <c r="H2353" s="63">
        <v>19.998019998019998</v>
      </c>
      <c r="I2353"/>
      <c r="J2353"/>
      <c r="K2353"/>
      <c r="L2353"/>
      <c r="M2353"/>
      <c r="N2353"/>
      <c r="O2353"/>
      <c r="P2353" s="63">
        <v>19.998019998019998</v>
      </c>
      <c r="Q2353"/>
      <c r="R2353" s="56">
        <v>323.2</v>
      </c>
      <c r="S2353"/>
      <c r="T2353" s="35">
        <v>40404</v>
      </c>
      <c r="U2353" s="57">
        <v>9.9990099990099994E-3</v>
      </c>
    </row>
    <row r="2354" spans="1:21" x14ac:dyDescent="0.2">
      <c r="A2354" s="14" t="s">
        <v>454</v>
      </c>
      <c r="B2354" s="14" t="s">
        <v>443</v>
      </c>
      <c r="C2354" s="35" t="s">
        <v>138</v>
      </c>
      <c r="D2354" s="35">
        <v>4</v>
      </c>
      <c r="E2354" s="35">
        <v>17</v>
      </c>
      <c r="F2354">
        <v>65794.758000000002</v>
      </c>
      <c r="G2354" t="s">
        <v>446</v>
      </c>
      <c r="H2354"/>
      <c r="I2354"/>
      <c r="J2354"/>
      <c r="K2354"/>
      <c r="L2354"/>
      <c r="M2354"/>
      <c r="N2354"/>
      <c r="O2354"/>
      <c r="P2354"/>
      <c r="Q2354"/>
      <c r="R2354" s="56">
        <v>404</v>
      </c>
      <c r="S2354"/>
      <c r="T2354" s="35">
        <v>40404</v>
      </c>
      <c r="U2354" s="57">
        <v>9.9990099990099994E-3</v>
      </c>
    </row>
    <row r="2355" spans="1:21" x14ac:dyDescent="0.2">
      <c r="A2355" s="14" t="s">
        <v>454</v>
      </c>
      <c r="B2355" s="14" t="s">
        <v>443</v>
      </c>
      <c r="C2355" s="35" t="s">
        <v>139</v>
      </c>
      <c r="D2355" s="35">
        <v>4</v>
      </c>
      <c r="E2355" s="35">
        <v>18</v>
      </c>
      <c r="F2355">
        <v>43948.366999999998</v>
      </c>
      <c r="G2355" t="s">
        <v>446</v>
      </c>
      <c r="H2355"/>
      <c r="I2355"/>
      <c r="J2355"/>
      <c r="K2355"/>
      <c r="L2355"/>
      <c r="M2355"/>
      <c r="N2355"/>
      <c r="O2355"/>
      <c r="P2355"/>
      <c r="Q2355"/>
      <c r="R2355" s="56">
        <v>404</v>
      </c>
      <c r="S2355"/>
      <c r="T2355" s="35">
        <v>40404</v>
      </c>
      <c r="U2355" s="57">
        <v>9.9990099990099994E-3</v>
      </c>
    </row>
    <row r="2356" spans="1:21" x14ac:dyDescent="0.2">
      <c r="A2356" s="14" t="s">
        <v>454</v>
      </c>
      <c r="B2356" s="14" t="s">
        <v>443</v>
      </c>
      <c r="C2356" s="35" t="s">
        <v>140</v>
      </c>
      <c r="D2356" s="35">
        <v>4</v>
      </c>
      <c r="E2356" s="35">
        <v>19</v>
      </c>
      <c r="F2356">
        <v>57543.031000000003</v>
      </c>
      <c r="G2356" s="64" t="s">
        <v>65</v>
      </c>
      <c r="H2356" s="65">
        <v>0.5742005742006</v>
      </c>
      <c r="I2356"/>
      <c r="J2356"/>
      <c r="K2356"/>
      <c r="L2356" s="65">
        <v>0.5742005742006</v>
      </c>
      <c r="M2356"/>
      <c r="N2356"/>
      <c r="O2356"/>
      <c r="P2356"/>
      <c r="Q2356"/>
      <c r="R2356" s="56">
        <v>401.6</v>
      </c>
      <c r="S2356"/>
      <c r="T2356" s="35">
        <v>40404</v>
      </c>
      <c r="U2356" s="57">
        <v>9.9970299970299995E-3</v>
      </c>
    </row>
    <row r="2357" spans="1:21" x14ac:dyDescent="0.2">
      <c r="A2357" s="14" t="s">
        <v>454</v>
      </c>
      <c r="B2357" s="14" t="s">
        <v>443</v>
      </c>
      <c r="C2357" s="35" t="s">
        <v>141</v>
      </c>
      <c r="D2357" s="35">
        <v>4</v>
      </c>
      <c r="E2357" s="35">
        <v>20</v>
      </c>
      <c r="F2357">
        <v>74087.866999999998</v>
      </c>
      <c r="G2357" s="64" t="s">
        <v>65</v>
      </c>
      <c r="H2357" s="65">
        <v>0.5742005742006</v>
      </c>
      <c r="I2357"/>
      <c r="J2357"/>
      <c r="K2357"/>
      <c r="L2357" s="65">
        <v>0.5742005742006</v>
      </c>
      <c r="M2357"/>
      <c r="N2357"/>
      <c r="O2357"/>
      <c r="P2357"/>
      <c r="Q2357"/>
      <c r="R2357" s="56">
        <v>401.6</v>
      </c>
      <c r="S2357"/>
      <c r="T2357" s="35">
        <v>40404</v>
      </c>
      <c r="U2357" s="57">
        <v>9.9970299970299995E-3</v>
      </c>
    </row>
    <row r="2358" spans="1:21" x14ac:dyDescent="0.2">
      <c r="A2358" s="14" t="s">
        <v>454</v>
      </c>
      <c r="B2358" s="14" t="s">
        <v>443</v>
      </c>
      <c r="C2358" s="35" t="s">
        <v>142</v>
      </c>
      <c r="D2358" s="35">
        <v>4</v>
      </c>
      <c r="E2358" s="35">
        <v>21</v>
      </c>
      <c r="F2358">
        <v>74263.125</v>
      </c>
      <c r="G2358" s="66" t="s">
        <v>68</v>
      </c>
      <c r="H2358" s="67">
        <v>0.5742005742006</v>
      </c>
      <c r="I2358"/>
      <c r="J2358"/>
      <c r="K2358"/>
      <c r="L2358"/>
      <c r="M2358" s="67">
        <v>0.5742005742006</v>
      </c>
      <c r="N2358"/>
      <c r="O2358"/>
      <c r="P2358"/>
      <c r="Q2358"/>
      <c r="R2358" s="56">
        <v>401.6</v>
      </c>
      <c r="S2358"/>
      <c r="T2358" s="35">
        <v>40404</v>
      </c>
      <c r="U2358" s="57">
        <v>9.9970299970299995E-3</v>
      </c>
    </row>
    <row r="2359" spans="1:21" x14ac:dyDescent="0.2">
      <c r="A2359" s="14" t="s">
        <v>454</v>
      </c>
      <c r="B2359" s="14" t="s">
        <v>443</v>
      </c>
      <c r="C2359" s="35" t="s">
        <v>143</v>
      </c>
      <c r="D2359" s="35">
        <v>4</v>
      </c>
      <c r="E2359" s="35">
        <v>22</v>
      </c>
      <c r="F2359">
        <v>46470.133000000002</v>
      </c>
      <c r="G2359" s="66" t="s">
        <v>68</v>
      </c>
      <c r="H2359" s="67">
        <v>0.5742005742006</v>
      </c>
      <c r="I2359"/>
      <c r="J2359"/>
      <c r="K2359"/>
      <c r="L2359"/>
      <c r="M2359" s="67">
        <v>0.5742005742006</v>
      </c>
      <c r="N2359"/>
      <c r="O2359"/>
      <c r="P2359"/>
      <c r="Q2359"/>
      <c r="R2359" s="56">
        <v>401.6</v>
      </c>
      <c r="S2359"/>
      <c r="T2359" s="35">
        <v>40404</v>
      </c>
      <c r="U2359" s="57">
        <v>9.9970299970299995E-3</v>
      </c>
    </row>
    <row r="2360" spans="1:21" x14ac:dyDescent="0.2">
      <c r="A2360" s="14" t="s">
        <v>454</v>
      </c>
      <c r="B2360" s="14" t="s">
        <v>443</v>
      </c>
      <c r="C2360" s="35" t="s">
        <v>144</v>
      </c>
      <c r="D2360" s="35">
        <v>4</v>
      </c>
      <c r="E2360" s="35">
        <v>23</v>
      </c>
      <c r="F2360">
        <v>5196.8850000000002</v>
      </c>
      <c r="G2360" t="s">
        <v>71</v>
      </c>
      <c r="H2360"/>
      <c r="I2360"/>
      <c r="J2360"/>
      <c r="K2360"/>
      <c r="L2360" s="65">
        <v>0.17325017325020001</v>
      </c>
      <c r="M2360" s="67">
        <v>0.17325017325020001</v>
      </c>
      <c r="N2360"/>
      <c r="O2360"/>
      <c r="P2360"/>
      <c r="Q2360" s="68">
        <v>0.5742005742006</v>
      </c>
      <c r="R2360" s="56">
        <v>400.4</v>
      </c>
      <c r="S2360"/>
      <c r="T2360" s="35">
        <v>40404</v>
      </c>
      <c r="U2360" s="57">
        <v>1.000198000198E-2</v>
      </c>
    </row>
    <row r="2361" spans="1:21" x14ac:dyDescent="0.2">
      <c r="A2361" s="14" t="s">
        <v>454</v>
      </c>
      <c r="B2361" s="14" t="s">
        <v>443</v>
      </c>
      <c r="C2361" s="35" t="s">
        <v>145</v>
      </c>
      <c r="D2361" s="35">
        <v>4</v>
      </c>
      <c r="E2361" s="35">
        <v>24</v>
      </c>
      <c r="F2361">
        <v>4050.4059999999999</v>
      </c>
      <c r="G2361" t="s">
        <v>71</v>
      </c>
      <c r="H2361"/>
      <c r="I2361"/>
      <c r="J2361"/>
      <c r="K2361"/>
      <c r="L2361" s="65">
        <v>0.17325017325020001</v>
      </c>
      <c r="M2361" s="67">
        <v>0.17325017325020001</v>
      </c>
      <c r="N2361"/>
      <c r="O2361"/>
      <c r="P2361"/>
      <c r="Q2361" s="68">
        <v>0.5742005742006</v>
      </c>
      <c r="R2361" s="56">
        <v>400.4</v>
      </c>
      <c r="S2361"/>
      <c r="T2361" s="35">
        <v>40404</v>
      </c>
      <c r="U2361" s="57">
        <v>1.000198000198E-2</v>
      </c>
    </row>
    <row r="2362" spans="1:21" x14ac:dyDescent="0.2">
      <c r="A2362" s="14" t="s">
        <v>454</v>
      </c>
      <c r="B2362" s="14" t="s">
        <v>443</v>
      </c>
      <c r="C2362" s="35" t="s">
        <v>146</v>
      </c>
      <c r="D2362" s="35">
        <v>5</v>
      </c>
      <c r="E2362" s="35">
        <v>1</v>
      </c>
      <c r="F2362">
        <v>421.10599999999999</v>
      </c>
      <c r="G2362" t="s">
        <v>445</v>
      </c>
      <c r="H2362"/>
      <c r="I2362"/>
      <c r="J2362"/>
      <c r="K2362"/>
      <c r="L2362"/>
      <c r="M2362"/>
      <c r="N2362"/>
      <c r="O2362"/>
      <c r="P2362"/>
      <c r="Q2362"/>
      <c r="R2362"/>
      <c r="S2362"/>
    </row>
    <row r="2363" spans="1:21" x14ac:dyDescent="0.2">
      <c r="A2363" s="14" t="s">
        <v>454</v>
      </c>
      <c r="B2363" s="14" t="s">
        <v>443</v>
      </c>
      <c r="C2363" s="35" t="s">
        <v>147</v>
      </c>
      <c r="D2363" s="35">
        <v>5</v>
      </c>
      <c r="E2363" s="35">
        <v>2</v>
      </c>
      <c r="F2363">
        <v>69609.054999999993</v>
      </c>
      <c r="G2363" s="54" t="s">
        <v>43</v>
      </c>
      <c r="H2363" s="55">
        <v>2.4007524007519998</v>
      </c>
      <c r="I2363" s="55">
        <v>2.4007524007519998</v>
      </c>
      <c r="J2363"/>
      <c r="K2363"/>
      <c r="L2363"/>
      <c r="M2363"/>
      <c r="N2363"/>
      <c r="O2363"/>
      <c r="P2363"/>
      <c r="Q2363"/>
      <c r="R2363" s="56">
        <v>402</v>
      </c>
      <c r="S2363"/>
      <c r="T2363" s="35">
        <v>40404</v>
      </c>
      <c r="U2363" s="57">
        <v>9.9975249975250008E-3</v>
      </c>
    </row>
    <row r="2364" spans="1:21" x14ac:dyDescent="0.2">
      <c r="A2364" s="14" t="s">
        <v>454</v>
      </c>
      <c r="B2364" s="14" t="s">
        <v>443</v>
      </c>
      <c r="C2364" s="35" t="s">
        <v>148</v>
      </c>
      <c r="D2364" s="35">
        <v>5</v>
      </c>
      <c r="E2364" s="35">
        <v>3</v>
      </c>
      <c r="F2364">
        <v>75027.445000000007</v>
      </c>
      <c r="G2364" s="54" t="s">
        <v>43</v>
      </c>
      <c r="H2364" s="55">
        <v>2.4007524007519998</v>
      </c>
      <c r="I2364" s="55">
        <v>2.4007524007519998</v>
      </c>
      <c r="J2364"/>
      <c r="K2364"/>
      <c r="L2364"/>
      <c r="M2364"/>
      <c r="N2364"/>
      <c r="O2364"/>
      <c r="P2364"/>
      <c r="Q2364"/>
      <c r="R2364" s="56">
        <v>402</v>
      </c>
      <c r="S2364"/>
      <c r="T2364" s="35">
        <v>40404</v>
      </c>
      <c r="U2364" s="57">
        <v>9.9975249975250008E-3</v>
      </c>
    </row>
    <row r="2365" spans="1:21" x14ac:dyDescent="0.2">
      <c r="A2365" s="14" t="s">
        <v>454</v>
      </c>
      <c r="B2365" s="14" t="s">
        <v>443</v>
      </c>
      <c r="C2365" s="35" t="s">
        <v>149</v>
      </c>
      <c r="D2365" s="35">
        <v>5</v>
      </c>
      <c r="E2365" s="35">
        <v>4</v>
      </c>
      <c r="F2365">
        <v>50978.16</v>
      </c>
      <c r="G2365" s="54" t="s">
        <v>43</v>
      </c>
      <c r="H2365" s="55">
        <v>2.4007524007519998</v>
      </c>
      <c r="I2365" s="55">
        <v>2.4007524007519998</v>
      </c>
      <c r="J2365"/>
      <c r="K2365"/>
      <c r="L2365"/>
      <c r="M2365"/>
      <c r="N2365"/>
      <c r="O2365"/>
      <c r="P2365"/>
      <c r="Q2365"/>
      <c r="R2365" s="56">
        <v>402</v>
      </c>
      <c r="S2365"/>
      <c r="T2365" s="35">
        <v>40404</v>
      </c>
      <c r="U2365" s="57">
        <v>9.9975249975250008E-3</v>
      </c>
    </row>
    <row r="2366" spans="1:21" x14ac:dyDescent="0.2">
      <c r="A2366" s="14" t="s">
        <v>454</v>
      </c>
      <c r="B2366" s="14" t="s">
        <v>443</v>
      </c>
      <c r="C2366" s="35" t="s">
        <v>150</v>
      </c>
      <c r="D2366" s="35">
        <v>5</v>
      </c>
      <c r="E2366" s="35">
        <v>5</v>
      </c>
      <c r="F2366">
        <v>90842.039000000004</v>
      </c>
      <c r="G2366" s="58" t="s">
        <v>47</v>
      </c>
      <c r="H2366" s="59">
        <v>1.0389803438909999</v>
      </c>
      <c r="I2366"/>
      <c r="J2366" s="59">
        <v>1.0389803438909999</v>
      </c>
      <c r="K2366"/>
      <c r="L2366"/>
      <c r="M2366"/>
      <c r="N2366"/>
      <c r="O2366"/>
      <c r="P2366"/>
      <c r="Q2366"/>
      <c r="R2366" s="56">
        <v>430.8</v>
      </c>
      <c r="S2366" s="56">
        <v>2684.08</v>
      </c>
      <c r="T2366" s="35">
        <v>43119.198802400002</v>
      </c>
      <c r="U2366" s="57">
        <v>9.9909091997331702E-3</v>
      </c>
    </row>
    <row r="2367" spans="1:21" x14ac:dyDescent="0.2">
      <c r="A2367" s="14" t="s">
        <v>454</v>
      </c>
      <c r="B2367" s="14" t="s">
        <v>443</v>
      </c>
      <c r="C2367" s="35" t="s">
        <v>151</v>
      </c>
      <c r="D2367" s="35">
        <v>5</v>
      </c>
      <c r="E2367" s="35">
        <v>6</v>
      </c>
      <c r="F2367">
        <v>56058.203000000001</v>
      </c>
      <c r="G2367" s="58" t="s">
        <v>47</v>
      </c>
      <c r="H2367" s="59">
        <v>1.0389803438909999</v>
      </c>
      <c r="I2367"/>
      <c r="J2367" s="59">
        <v>1.0389803438909999</v>
      </c>
      <c r="K2367"/>
      <c r="L2367"/>
      <c r="M2367"/>
      <c r="N2367"/>
      <c r="O2367"/>
      <c r="P2367"/>
      <c r="Q2367"/>
      <c r="R2367" s="56">
        <v>430.8</v>
      </c>
      <c r="S2367" s="56">
        <v>2684.08</v>
      </c>
      <c r="T2367" s="35">
        <v>43119.198802400002</v>
      </c>
      <c r="U2367" s="57">
        <v>9.9909091997331702E-3</v>
      </c>
    </row>
    <row r="2368" spans="1:21" x14ac:dyDescent="0.2">
      <c r="A2368" s="14" t="s">
        <v>454</v>
      </c>
      <c r="B2368" s="14" t="s">
        <v>443</v>
      </c>
      <c r="C2368" s="35" t="s">
        <v>152</v>
      </c>
      <c r="D2368" s="35">
        <v>5</v>
      </c>
      <c r="E2368" s="35">
        <v>7</v>
      </c>
      <c r="F2368">
        <v>73669.195000000007</v>
      </c>
      <c r="G2368" s="58" t="s">
        <v>47</v>
      </c>
      <c r="H2368" s="59">
        <v>1.0389803438909999</v>
      </c>
      <c r="I2368"/>
      <c r="J2368" s="59">
        <v>1.0389803438909999</v>
      </c>
      <c r="K2368"/>
      <c r="L2368"/>
      <c r="M2368"/>
      <c r="N2368"/>
      <c r="O2368"/>
      <c r="P2368"/>
      <c r="Q2368"/>
      <c r="R2368" s="56">
        <v>430.8</v>
      </c>
      <c r="S2368" s="56">
        <v>2684.08</v>
      </c>
      <c r="T2368" s="35">
        <v>43119.198802400002</v>
      </c>
      <c r="U2368" s="57">
        <v>9.9909091997331702E-3</v>
      </c>
    </row>
    <row r="2369" spans="1:21" x14ac:dyDescent="0.2">
      <c r="A2369" s="14" t="s">
        <v>454</v>
      </c>
      <c r="B2369" s="14" t="s">
        <v>443</v>
      </c>
      <c r="C2369" s="35" t="s">
        <v>153</v>
      </c>
      <c r="D2369" s="35">
        <v>5</v>
      </c>
      <c r="E2369" s="35">
        <v>8</v>
      </c>
      <c r="F2369">
        <v>15948.475</v>
      </c>
      <c r="G2369" s="60" t="s">
        <v>51</v>
      </c>
      <c r="H2369" s="61">
        <v>2.079002079002E-2</v>
      </c>
      <c r="I2369"/>
      <c r="J2369"/>
      <c r="K2369" s="61">
        <v>2.079002079002E-2</v>
      </c>
      <c r="L2369"/>
      <c r="M2369"/>
      <c r="N2369"/>
      <c r="O2369"/>
      <c r="P2369"/>
      <c r="Q2369"/>
      <c r="R2369" s="56">
        <v>403.6</v>
      </c>
      <c r="S2369"/>
      <c r="T2369" s="35">
        <v>40404</v>
      </c>
      <c r="U2369" s="57">
        <v>9.9995049995050007E-3</v>
      </c>
    </row>
    <row r="2370" spans="1:21" x14ac:dyDescent="0.2">
      <c r="A2370" s="14" t="s">
        <v>454</v>
      </c>
      <c r="B2370" s="14" t="s">
        <v>443</v>
      </c>
      <c r="C2370" s="35" t="s">
        <v>154</v>
      </c>
      <c r="D2370" s="35">
        <v>5</v>
      </c>
      <c r="E2370" s="35">
        <v>9</v>
      </c>
      <c r="F2370">
        <v>22569.33</v>
      </c>
      <c r="G2370" s="60" t="s">
        <v>51</v>
      </c>
      <c r="H2370" s="61">
        <v>2.079002079002E-2</v>
      </c>
      <c r="I2370"/>
      <c r="J2370"/>
      <c r="K2370" s="61">
        <v>2.079002079002E-2</v>
      </c>
      <c r="L2370"/>
      <c r="M2370"/>
      <c r="N2370"/>
      <c r="O2370"/>
      <c r="P2370"/>
      <c r="Q2370"/>
      <c r="R2370" s="56">
        <v>403.6</v>
      </c>
      <c r="S2370"/>
      <c r="T2370" s="35">
        <v>40404</v>
      </c>
      <c r="U2370" s="57">
        <v>9.9995049995050007E-3</v>
      </c>
    </row>
    <row r="2371" spans="1:21" x14ac:dyDescent="0.2">
      <c r="A2371" s="14" t="s">
        <v>454</v>
      </c>
      <c r="B2371" s="14" t="s">
        <v>443</v>
      </c>
      <c r="C2371" s="35" t="s">
        <v>155</v>
      </c>
      <c r="D2371" s="35">
        <v>5</v>
      </c>
      <c r="E2371" s="35">
        <v>10</v>
      </c>
      <c r="F2371">
        <v>21067.467000000001</v>
      </c>
      <c r="G2371" s="60" t="s">
        <v>51</v>
      </c>
      <c r="H2371" s="61">
        <v>2.079002079002E-2</v>
      </c>
      <c r="I2371"/>
      <c r="J2371"/>
      <c r="K2371" s="61">
        <v>2.079002079002E-2</v>
      </c>
      <c r="L2371"/>
      <c r="M2371"/>
      <c r="N2371"/>
      <c r="O2371"/>
      <c r="P2371"/>
      <c r="Q2371"/>
      <c r="R2371" s="56">
        <v>403.6</v>
      </c>
      <c r="S2371"/>
      <c r="T2371" s="35">
        <v>40404</v>
      </c>
      <c r="U2371" s="57">
        <v>9.9995049995050007E-3</v>
      </c>
    </row>
    <row r="2372" spans="1:21" x14ac:dyDescent="0.2">
      <c r="A2372" s="14" t="s">
        <v>454</v>
      </c>
      <c r="B2372" s="14" t="s">
        <v>443</v>
      </c>
      <c r="C2372" s="35" t="s">
        <v>156</v>
      </c>
      <c r="D2372" s="35">
        <v>5</v>
      </c>
      <c r="E2372" s="35">
        <v>11</v>
      </c>
      <c r="F2372">
        <v>57866.77</v>
      </c>
      <c r="G2372" t="s">
        <v>55</v>
      </c>
      <c r="H2372"/>
      <c r="I2372" s="55">
        <v>2.3955895171439998</v>
      </c>
      <c r="J2372" s="59">
        <v>1.052180493804</v>
      </c>
      <c r="K2372"/>
      <c r="L2372"/>
      <c r="M2372"/>
      <c r="N2372"/>
      <c r="O2372"/>
      <c r="P2372"/>
      <c r="Q2372"/>
      <c r="R2372" s="56">
        <v>423.6</v>
      </c>
      <c r="S2372" s="56">
        <v>2148.16</v>
      </c>
      <c r="T2372" s="35">
        <v>42578.246093510003</v>
      </c>
      <c r="U2372" s="57">
        <v>9.9966541380115698E-3</v>
      </c>
    </row>
    <row r="2373" spans="1:21" x14ac:dyDescent="0.2">
      <c r="A2373" s="14" t="s">
        <v>454</v>
      </c>
      <c r="B2373" s="14" t="s">
        <v>443</v>
      </c>
      <c r="C2373" s="35" t="s">
        <v>157</v>
      </c>
      <c r="D2373" s="35">
        <v>5</v>
      </c>
      <c r="E2373" s="35">
        <v>12</v>
      </c>
      <c r="F2373">
        <v>59870.065999999999</v>
      </c>
      <c r="G2373" t="s">
        <v>55</v>
      </c>
      <c r="H2373"/>
      <c r="I2373" s="55">
        <v>2.3955895171439998</v>
      </c>
      <c r="J2373" s="59">
        <v>1.052180493804</v>
      </c>
      <c r="K2373"/>
      <c r="L2373"/>
      <c r="M2373"/>
      <c r="N2373"/>
      <c r="O2373"/>
      <c r="P2373"/>
      <c r="Q2373"/>
      <c r="R2373" s="56">
        <v>423.6</v>
      </c>
      <c r="S2373" s="56">
        <v>2148.16</v>
      </c>
      <c r="T2373" s="35">
        <v>42578.246093510003</v>
      </c>
      <c r="U2373" s="57">
        <v>9.9966541380115698E-3</v>
      </c>
    </row>
    <row r="2374" spans="1:21" x14ac:dyDescent="0.2">
      <c r="A2374" s="14" t="s">
        <v>454</v>
      </c>
      <c r="B2374" s="14" t="s">
        <v>443</v>
      </c>
      <c r="C2374" s="35" t="s">
        <v>158</v>
      </c>
      <c r="D2374" s="35">
        <v>5</v>
      </c>
      <c r="E2374" s="35">
        <v>13</v>
      </c>
      <c r="F2374">
        <v>18124.594000000001</v>
      </c>
      <c r="G2374" t="s">
        <v>55</v>
      </c>
      <c r="H2374"/>
      <c r="I2374" s="55">
        <v>2.4007524007519998</v>
      </c>
      <c r="J2374"/>
      <c r="K2374" s="61">
        <v>2.079002079002E-2</v>
      </c>
      <c r="L2374"/>
      <c r="M2374"/>
      <c r="N2374"/>
      <c r="O2374"/>
      <c r="P2374"/>
      <c r="Q2374"/>
      <c r="R2374" s="56">
        <v>401.6</v>
      </c>
      <c r="S2374"/>
      <c r="T2374" s="35">
        <v>40404</v>
      </c>
      <c r="U2374" s="57">
        <v>9.9980199980200003E-3</v>
      </c>
    </row>
    <row r="2375" spans="1:21" x14ac:dyDescent="0.2">
      <c r="A2375" s="14" t="s">
        <v>454</v>
      </c>
      <c r="B2375" s="14" t="s">
        <v>443</v>
      </c>
      <c r="C2375" s="35" t="s">
        <v>159</v>
      </c>
      <c r="D2375" s="35">
        <v>5</v>
      </c>
      <c r="E2375" s="35">
        <v>14</v>
      </c>
      <c r="F2375">
        <v>26466.384999999998</v>
      </c>
      <c r="G2375" t="s">
        <v>55</v>
      </c>
      <c r="H2375"/>
      <c r="I2375" s="55">
        <v>2.4007524007519998</v>
      </c>
      <c r="J2375"/>
      <c r="K2375" s="61">
        <v>2.079002079002E-2</v>
      </c>
      <c r="L2375"/>
      <c r="M2375"/>
      <c r="N2375"/>
      <c r="O2375"/>
      <c r="P2375"/>
      <c r="Q2375"/>
      <c r="R2375" s="56">
        <v>401.6</v>
      </c>
      <c r="S2375"/>
      <c r="T2375" s="35">
        <v>40404</v>
      </c>
      <c r="U2375" s="57">
        <v>9.9980199980200003E-3</v>
      </c>
    </row>
    <row r="2376" spans="1:21" x14ac:dyDescent="0.2">
      <c r="A2376" s="14" t="s">
        <v>454</v>
      </c>
      <c r="B2376" s="14" t="s">
        <v>443</v>
      </c>
      <c r="C2376" s="35" t="s">
        <v>160</v>
      </c>
      <c r="D2376" s="35">
        <v>5</v>
      </c>
      <c r="E2376" s="35">
        <v>15</v>
      </c>
      <c r="F2376">
        <v>679.125</v>
      </c>
      <c r="G2376" s="62" t="s">
        <v>60</v>
      </c>
      <c r="H2376" s="63">
        <v>9.9990099990099992</v>
      </c>
      <c r="I2376"/>
      <c r="J2376"/>
      <c r="K2376"/>
      <c r="L2376"/>
      <c r="M2376"/>
      <c r="N2376"/>
      <c r="O2376"/>
      <c r="P2376" s="63">
        <v>9.9990099990099992</v>
      </c>
      <c r="Q2376"/>
      <c r="R2376" s="56">
        <v>363.6</v>
      </c>
      <c r="S2376"/>
      <c r="T2376" s="35">
        <v>40404</v>
      </c>
      <c r="U2376" s="57">
        <v>9.9990099990099994E-3</v>
      </c>
    </row>
    <row r="2377" spans="1:21" x14ac:dyDescent="0.2">
      <c r="A2377" s="14" t="s">
        <v>454</v>
      </c>
      <c r="B2377" s="14" t="s">
        <v>443</v>
      </c>
      <c r="C2377" s="35" t="s">
        <v>161</v>
      </c>
      <c r="D2377" s="35">
        <v>5</v>
      </c>
      <c r="E2377" s="35">
        <v>16</v>
      </c>
      <c r="F2377">
        <v>73116.648000000001</v>
      </c>
      <c r="G2377" s="14" t="s">
        <v>447</v>
      </c>
      <c r="H2377"/>
      <c r="I2377"/>
      <c r="J2377"/>
      <c r="K2377"/>
      <c r="L2377"/>
      <c r="M2377"/>
      <c r="N2377"/>
      <c r="O2377"/>
      <c r="P2377"/>
      <c r="Q2377"/>
      <c r="R2377" s="56">
        <v>430.8</v>
      </c>
      <c r="S2377" s="56">
        <v>2688</v>
      </c>
      <c r="T2377" s="35">
        <v>43118.879999999997</v>
      </c>
      <c r="U2377" s="57">
        <v>9.9909830682058508E-3</v>
      </c>
    </row>
    <row r="2378" spans="1:21" x14ac:dyDescent="0.2">
      <c r="A2378" s="14" t="s">
        <v>454</v>
      </c>
      <c r="B2378" s="14" t="s">
        <v>443</v>
      </c>
      <c r="C2378" s="35" t="s">
        <v>162</v>
      </c>
      <c r="D2378" s="35">
        <v>5</v>
      </c>
      <c r="E2378" s="35">
        <v>17</v>
      </c>
      <c r="F2378">
        <v>82604.914000000004</v>
      </c>
      <c r="G2378" t="s">
        <v>446</v>
      </c>
      <c r="H2378"/>
      <c r="I2378"/>
      <c r="J2378"/>
      <c r="K2378"/>
      <c r="L2378"/>
      <c r="M2378"/>
      <c r="N2378"/>
      <c r="O2378"/>
      <c r="P2378"/>
      <c r="Q2378"/>
      <c r="R2378" s="56">
        <v>404</v>
      </c>
      <c r="S2378"/>
      <c r="T2378" s="35">
        <v>40404</v>
      </c>
      <c r="U2378" s="57">
        <v>9.9990099990099994E-3</v>
      </c>
    </row>
    <row r="2379" spans="1:21" x14ac:dyDescent="0.2">
      <c r="A2379" s="14" t="s">
        <v>454</v>
      </c>
      <c r="B2379" s="14" t="s">
        <v>443</v>
      </c>
      <c r="C2379" s="35" t="s">
        <v>163</v>
      </c>
      <c r="D2379" s="35">
        <v>5</v>
      </c>
      <c r="E2379" s="35">
        <v>18</v>
      </c>
      <c r="F2379">
        <v>79313.960999999996</v>
      </c>
      <c r="G2379" t="s">
        <v>446</v>
      </c>
      <c r="H2379"/>
      <c r="I2379"/>
      <c r="J2379"/>
      <c r="K2379"/>
      <c r="L2379"/>
      <c r="M2379"/>
      <c r="N2379"/>
      <c r="O2379"/>
      <c r="P2379"/>
      <c r="Q2379"/>
      <c r="R2379" s="56">
        <v>404</v>
      </c>
      <c r="S2379"/>
      <c r="T2379" s="35">
        <v>40404</v>
      </c>
      <c r="U2379" s="57">
        <v>9.9990099990099994E-3</v>
      </c>
    </row>
    <row r="2380" spans="1:21" x14ac:dyDescent="0.2">
      <c r="A2380" s="14" t="s">
        <v>454</v>
      </c>
      <c r="B2380" s="14" t="s">
        <v>443</v>
      </c>
      <c r="C2380" s="35" t="s">
        <v>164</v>
      </c>
      <c r="D2380" s="35">
        <v>5</v>
      </c>
      <c r="E2380" s="35">
        <v>19</v>
      </c>
      <c r="F2380">
        <v>67501.085999999996</v>
      </c>
      <c r="G2380" s="64" t="s">
        <v>65</v>
      </c>
      <c r="H2380" s="65">
        <v>0.17325017325020001</v>
      </c>
      <c r="I2380"/>
      <c r="J2380"/>
      <c r="K2380"/>
      <c r="L2380" s="65">
        <v>0.17325017325020001</v>
      </c>
      <c r="M2380"/>
      <c r="N2380"/>
      <c r="O2380"/>
      <c r="P2380"/>
      <c r="Q2380"/>
      <c r="R2380" s="56">
        <v>403.2</v>
      </c>
      <c r="S2380"/>
      <c r="T2380" s="35">
        <v>40404</v>
      </c>
      <c r="U2380" s="57">
        <v>9.996534996535E-3</v>
      </c>
    </row>
    <row r="2381" spans="1:21" x14ac:dyDescent="0.2">
      <c r="A2381" s="14" t="s">
        <v>454</v>
      </c>
      <c r="B2381" s="14" t="s">
        <v>443</v>
      </c>
      <c r="C2381" s="35" t="s">
        <v>165</v>
      </c>
      <c r="D2381" s="35">
        <v>5</v>
      </c>
      <c r="E2381" s="35">
        <v>20</v>
      </c>
      <c r="F2381">
        <v>83152.601999999999</v>
      </c>
      <c r="G2381" s="64" t="s">
        <v>65</v>
      </c>
      <c r="H2381" s="65">
        <v>0.17325017325020001</v>
      </c>
      <c r="I2381"/>
      <c r="J2381"/>
      <c r="K2381"/>
      <c r="L2381" s="65">
        <v>0.17325017325020001</v>
      </c>
      <c r="M2381"/>
      <c r="N2381"/>
      <c r="O2381"/>
      <c r="P2381"/>
      <c r="Q2381"/>
      <c r="R2381" s="56">
        <v>403.2</v>
      </c>
      <c r="S2381"/>
      <c r="T2381" s="35">
        <v>40404</v>
      </c>
      <c r="U2381" s="57">
        <v>9.996534996535E-3</v>
      </c>
    </row>
    <row r="2382" spans="1:21" x14ac:dyDescent="0.2">
      <c r="A2382" s="14" t="s">
        <v>454</v>
      </c>
      <c r="B2382" s="14" t="s">
        <v>443</v>
      </c>
      <c r="C2382" s="35" t="s">
        <v>166</v>
      </c>
      <c r="D2382" s="35">
        <v>5</v>
      </c>
      <c r="E2382" s="35">
        <v>21</v>
      </c>
      <c r="F2382">
        <v>80380.116999999998</v>
      </c>
      <c r="G2382" s="66" t="s">
        <v>68</v>
      </c>
      <c r="H2382" s="67">
        <v>0.17325017325020001</v>
      </c>
      <c r="I2382"/>
      <c r="J2382"/>
      <c r="K2382"/>
      <c r="L2382"/>
      <c r="M2382" s="67">
        <v>0.17325017325020001</v>
      </c>
      <c r="N2382"/>
      <c r="O2382"/>
      <c r="P2382"/>
      <c r="Q2382"/>
      <c r="R2382" s="56">
        <v>403.2</v>
      </c>
      <c r="S2382"/>
      <c r="T2382" s="35">
        <v>40404</v>
      </c>
      <c r="U2382" s="57">
        <v>9.996534996535E-3</v>
      </c>
    </row>
    <row r="2383" spans="1:21" x14ac:dyDescent="0.2">
      <c r="A2383" s="14" t="s">
        <v>454</v>
      </c>
      <c r="B2383" s="14" t="s">
        <v>443</v>
      </c>
      <c r="C2383" s="35" t="s">
        <v>167</v>
      </c>
      <c r="D2383" s="35">
        <v>5</v>
      </c>
      <c r="E2383" s="35">
        <v>22</v>
      </c>
      <c r="F2383">
        <v>58988.906000000003</v>
      </c>
      <c r="G2383" s="66" t="s">
        <v>68</v>
      </c>
      <c r="H2383" s="67">
        <v>0.17325017325020001</v>
      </c>
      <c r="I2383"/>
      <c r="J2383"/>
      <c r="K2383"/>
      <c r="L2383"/>
      <c r="M2383" s="67">
        <v>0.17325017325020001</v>
      </c>
      <c r="N2383"/>
      <c r="O2383"/>
      <c r="P2383"/>
      <c r="Q2383"/>
      <c r="R2383" s="56">
        <v>403.2</v>
      </c>
      <c r="S2383"/>
      <c r="T2383" s="35">
        <v>40404</v>
      </c>
      <c r="U2383" s="57">
        <v>9.996534996535E-3</v>
      </c>
    </row>
    <row r="2384" spans="1:21" x14ac:dyDescent="0.2">
      <c r="A2384" s="14" t="s">
        <v>454</v>
      </c>
      <c r="B2384" s="14" t="s">
        <v>443</v>
      </c>
      <c r="C2384" s="35" t="s">
        <v>168</v>
      </c>
      <c r="D2384" s="35">
        <v>5</v>
      </c>
      <c r="E2384" s="35">
        <v>23</v>
      </c>
      <c r="F2384">
        <v>7579.9070000000002</v>
      </c>
      <c r="G2384" t="s">
        <v>71</v>
      </c>
      <c r="H2384"/>
      <c r="I2384"/>
      <c r="J2384"/>
      <c r="K2384"/>
      <c r="L2384" s="65">
        <v>0.17325017325020001</v>
      </c>
      <c r="M2384" s="67">
        <v>0.17325017325020001</v>
      </c>
      <c r="N2384"/>
      <c r="O2384"/>
      <c r="P2384"/>
      <c r="Q2384" s="68">
        <v>0.17325017325020001</v>
      </c>
      <c r="R2384" s="56">
        <v>402</v>
      </c>
      <c r="S2384"/>
      <c r="T2384" s="35">
        <v>40404</v>
      </c>
      <c r="U2384" s="57">
        <v>1.0001485001485001E-2</v>
      </c>
    </row>
    <row r="2385" spans="1:21" x14ac:dyDescent="0.2">
      <c r="A2385" s="14" t="s">
        <v>454</v>
      </c>
      <c r="B2385" s="14" t="s">
        <v>443</v>
      </c>
      <c r="C2385" s="35" t="s">
        <v>169</v>
      </c>
      <c r="D2385" s="35">
        <v>5</v>
      </c>
      <c r="E2385" s="35">
        <v>24</v>
      </c>
      <c r="F2385">
        <v>9132.8870000000006</v>
      </c>
      <c r="G2385" t="s">
        <v>71</v>
      </c>
      <c r="H2385"/>
      <c r="I2385"/>
      <c r="J2385"/>
      <c r="K2385"/>
      <c r="L2385" s="65">
        <v>0.17325017325020001</v>
      </c>
      <c r="M2385" s="67">
        <v>0.17325017325020001</v>
      </c>
      <c r="N2385"/>
      <c r="O2385"/>
      <c r="P2385"/>
      <c r="Q2385" s="68">
        <v>0.17325017325020001</v>
      </c>
      <c r="R2385" s="56">
        <v>402</v>
      </c>
      <c r="S2385"/>
      <c r="T2385" s="35">
        <v>40404</v>
      </c>
      <c r="U2385" s="57">
        <v>1.0001485001485001E-2</v>
      </c>
    </row>
    <row r="2386" spans="1:21" x14ac:dyDescent="0.2">
      <c r="A2386" s="14" t="s">
        <v>454</v>
      </c>
      <c r="B2386" s="14" t="s">
        <v>443</v>
      </c>
      <c r="C2386" s="35" t="s">
        <v>170</v>
      </c>
      <c r="D2386" s="35">
        <v>6</v>
      </c>
      <c r="E2386" s="35">
        <v>1</v>
      </c>
      <c r="F2386">
        <v>404.06700000000001</v>
      </c>
      <c r="G2386" t="s">
        <v>445</v>
      </c>
      <c r="H2386"/>
      <c r="I2386"/>
      <c r="J2386"/>
      <c r="K2386"/>
      <c r="L2386"/>
      <c r="M2386"/>
      <c r="N2386"/>
      <c r="O2386"/>
      <c r="P2386"/>
      <c r="Q2386"/>
      <c r="R2386"/>
      <c r="S2386"/>
    </row>
    <row r="2387" spans="1:21" x14ac:dyDescent="0.2">
      <c r="A2387" s="14" t="s">
        <v>454</v>
      </c>
      <c r="B2387" s="14" t="s">
        <v>443</v>
      </c>
      <c r="C2387" s="35" t="s">
        <v>171</v>
      </c>
      <c r="D2387" s="35">
        <v>6</v>
      </c>
      <c r="E2387" s="35">
        <v>2</v>
      </c>
      <c r="F2387">
        <v>69105.187000000005</v>
      </c>
      <c r="G2387" s="54" t="s">
        <v>43</v>
      </c>
      <c r="H2387" s="55">
        <v>0.51975051975050002</v>
      </c>
      <c r="I2387" s="55">
        <v>0.51975051975050002</v>
      </c>
      <c r="J2387"/>
      <c r="K2387"/>
      <c r="L2387"/>
      <c r="M2387"/>
      <c r="N2387"/>
      <c r="O2387"/>
      <c r="P2387"/>
      <c r="Q2387"/>
      <c r="R2387" s="56">
        <v>403.6</v>
      </c>
      <c r="S2387"/>
      <c r="T2387" s="35">
        <v>40404</v>
      </c>
      <c r="U2387" s="57">
        <v>9.9995049995050007E-3</v>
      </c>
    </row>
    <row r="2388" spans="1:21" x14ac:dyDescent="0.2">
      <c r="A2388" s="14" t="s">
        <v>454</v>
      </c>
      <c r="B2388" s="14" t="s">
        <v>443</v>
      </c>
      <c r="C2388" s="35" t="s">
        <v>172</v>
      </c>
      <c r="D2388" s="35">
        <v>6</v>
      </c>
      <c r="E2388" s="35">
        <v>3</v>
      </c>
      <c r="F2388">
        <v>71057.366999999998</v>
      </c>
      <c r="G2388" s="54" t="s">
        <v>43</v>
      </c>
      <c r="H2388" s="55">
        <v>0.51975051975050002</v>
      </c>
      <c r="I2388" s="55">
        <v>0.51975051975050002</v>
      </c>
      <c r="J2388"/>
      <c r="K2388"/>
      <c r="L2388"/>
      <c r="M2388"/>
      <c r="N2388"/>
      <c r="O2388"/>
      <c r="P2388"/>
      <c r="Q2388"/>
      <c r="R2388" s="56">
        <v>403.6</v>
      </c>
      <c r="S2388"/>
      <c r="T2388" s="35">
        <v>40404</v>
      </c>
      <c r="U2388" s="57">
        <v>9.9995049995050007E-3</v>
      </c>
    </row>
    <row r="2389" spans="1:21" x14ac:dyDescent="0.2">
      <c r="A2389" s="14" t="s">
        <v>454</v>
      </c>
      <c r="B2389" s="14" t="s">
        <v>443</v>
      </c>
      <c r="C2389" s="35" t="s">
        <v>173</v>
      </c>
      <c r="D2389" s="35">
        <v>6</v>
      </c>
      <c r="E2389" s="35">
        <v>4</v>
      </c>
      <c r="F2389">
        <v>67391.554999999993</v>
      </c>
      <c r="G2389" s="54" t="s">
        <v>43</v>
      </c>
      <c r="H2389" s="55">
        <v>0.51975051975050002</v>
      </c>
      <c r="I2389" s="55">
        <v>0.51975051975050002</v>
      </c>
      <c r="J2389"/>
      <c r="K2389"/>
      <c r="L2389"/>
      <c r="M2389"/>
      <c r="N2389"/>
      <c r="O2389"/>
      <c r="P2389"/>
      <c r="Q2389"/>
      <c r="R2389" s="56">
        <v>403.6</v>
      </c>
      <c r="S2389"/>
      <c r="T2389" s="35">
        <v>40404</v>
      </c>
      <c r="U2389" s="57">
        <v>9.9995049995050007E-3</v>
      </c>
    </row>
    <row r="2390" spans="1:21" x14ac:dyDescent="0.2">
      <c r="A2390" s="14" t="s">
        <v>454</v>
      </c>
      <c r="B2390" s="14" t="s">
        <v>443</v>
      </c>
      <c r="C2390" s="35" t="s">
        <v>174</v>
      </c>
      <c r="D2390" s="35">
        <v>6</v>
      </c>
      <c r="E2390" s="35">
        <v>5</v>
      </c>
      <c r="F2390">
        <v>92477.781000000003</v>
      </c>
      <c r="G2390" s="58" t="s">
        <v>47</v>
      </c>
      <c r="H2390" s="59">
        <v>0.21939310785669999</v>
      </c>
      <c r="I2390"/>
      <c r="J2390" s="59">
        <v>0.21939310785669999</v>
      </c>
      <c r="K2390"/>
      <c r="L2390"/>
      <c r="M2390"/>
      <c r="N2390"/>
      <c r="O2390"/>
      <c r="P2390"/>
      <c r="Q2390"/>
      <c r="R2390" s="56">
        <v>430.8</v>
      </c>
      <c r="S2390" s="56">
        <v>2686.88</v>
      </c>
      <c r="T2390" s="35">
        <v>43118.947957930002</v>
      </c>
      <c r="U2390" s="57">
        <v>9.9909673218443792E-3</v>
      </c>
    </row>
    <row r="2391" spans="1:21" x14ac:dyDescent="0.2">
      <c r="A2391" s="14" t="s">
        <v>454</v>
      </c>
      <c r="B2391" s="14" t="s">
        <v>443</v>
      </c>
      <c r="C2391" s="35" t="s">
        <v>175</v>
      </c>
      <c r="D2391" s="35">
        <v>6</v>
      </c>
      <c r="E2391" s="35">
        <v>6</v>
      </c>
      <c r="F2391">
        <v>45839.690999999999</v>
      </c>
      <c r="G2391" s="58" t="s">
        <v>47</v>
      </c>
      <c r="H2391" s="59">
        <v>0.21939310785669999</v>
      </c>
      <c r="I2391"/>
      <c r="J2391" s="59">
        <v>0.21939310785669999</v>
      </c>
      <c r="K2391"/>
      <c r="L2391"/>
      <c r="M2391"/>
      <c r="N2391"/>
      <c r="O2391"/>
      <c r="P2391"/>
      <c r="Q2391"/>
      <c r="R2391" s="56">
        <v>430.8</v>
      </c>
      <c r="S2391" s="56">
        <v>2686.88</v>
      </c>
      <c r="T2391" s="35">
        <v>43118.947957930002</v>
      </c>
      <c r="U2391" s="57">
        <v>9.9909673218443792E-3</v>
      </c>
    </row>
    <row r="2392" spans="1:21" x14ac:dyDescent="0.2">
      <c r="A2392" s="14" t="s">
        <v>454</v>
      </c>
      <c r="B2392" s="14" t="s">
        <v>443</v>
      </c>
      <c r="C2392" s="35" t="s">
        <v>176</v>
      </c>
      <c r="D2392" s="35">
        <v>6</v>
      </c>
      <c r="E2392" s="35">
        <v>7</v>
      </c>
      <c r="F2392">
        <v>66651.577999999994</v>
      </c>
      <c r="G2392" s="58" t="s">
        <v>47</v>
      </c>
      <c r="H2392" s="59">
        <v>0.21939310785669999</v>
      </c>
      <c r="I2392"/>
      <c r="J2392" s="59">
        <v>0.21939310785669999</v>
      </c>
      <c r="K2392"/>
      <c r="L2392"/>
      <c r="M2392"/>
      <c r="N2392"/>
      <c r="O2392"/>
      <c r="P2392"/>
      <c r="Q2392"/>
      <c r="R2392" s="56">
        <v>430.8</v>
      </c>
      <c r="S2392" s="56">
        <v>2686.88</v>
      </c>
      <c r="T2392" s="35">
        <v>43118.947957930002</v>
      </c>
      <c r="U2392" s="57">
        <v>9.9909673218443792E-3</v>
      </c>
    </row>
    <row r="2393" spans="1:21" x14ac:dyDescent="0.2">
      <c r="A2393" s="14" t="s">
        <v>454</v>
      </c>
      <c r="B2393" s="14" t="s">
        <v>443</v>
      </c>
      <c r="C2393" s="35" t="s">
        <v>177</v>
      </c>
      <c r="D2393" s="35">
        <v>6</v>
      </c>
      <c r="E2393" s="35">
        <v>8</v>
      </c>
      <c r="F2393">
        <v>44359.737999999998</v>
      </c>
      <c r="G2393" s="60" t="s">
        <v>51</v>
      </c>
      <c r="H2393" s="61">
        <v>6.9300069300070001E-3</v>
      </c>
      <c r="I2393"/>
      <c r="J2393"/>
      <c r="K2393" s="61">
        <v>6.9300069300070001E-3</v>
      </c>
      <c r="L2393"/>
      <c r="M2393"/>
      <c r="N2393"/>
      <c r="O2393"/>
      <c r="P2393"/>
      <c r="Q2393"/>
      <c r="R2393" s="56">
        <v>404</v>
      </c>
      <c r="S2393"/>
      <c r="T2393" s="35">
        <v>40404</v>
      </c>
      <c r="U2393" s="57">
        <v>1.0002475002475E-2</v>
      </c>
    </row>
    <row r="2394" spans="1:21" x14ac:dyDescent="0.2">
      <c r="A2394" s="14" t="s">
        <v>454</v>
      </c>
      <c r="B2394" s="14" t="s">
        <v>443</v>
      </c>
      <c r="C2394" s="35" t="s">
        <v>178</v>
      </c>
      <c r="D2394" s="35">
        <v>6</v>
      </c>
      <c r="E2394" s="35">
        <v>9</v>
      </c>
      <c r="F2394">
        <v>55717.425999999999</v>
      </c>
      <c r="G2394" s="60" t="s">
        <v>51</v>
      </c>
      <c r="H2394" s="61">
        <v>6.9300069300070001E-3</v>
      </c>
      <c r="I2394"/>
      <c r="J2394"/>
      <c r="K2394" s="61">
        <v>6.9300069300070001E-3</v>
      </c>
      <c r="L2394"/>
      <c r="M2394"/>
      <c r="N2394"/>
      <c r="O2394"/>
      <c r="P2394"/>
      <c r="Q2394"/>
      <c r="R2394" s="56">
        <v>404</v>
      </c>
      <c r="S2394"/>
      <c r="T2394" s="35">
        <v>40404</v>
      </c>
      <c r="U2394" s="57">
        <v>1.0002475002475E-2</v>
      </c>
    </row>
    <row r="2395" spans="1:21" x14ac:dyDescent="0.2">
      <c r="A2395" s="14" t="s">
        <v>454</v>
      </c>
      <c r="B2395" s="14" t="s">
        <v>443</v>
      </c>
      <c r="C2395" s="35" t="s">
        <v>179</v>
      </c>
      <c r="D2395" s="35">
        <v>6</v>
      </c>
      <c r="E2395" s="35">
        <v>10</v>
      </c>
      <c r="F2395">
        <v>49719.707000000002</v>
      </c>
      <c r="G2395" s="60" t="s">
        <v>51</v>
      </c>
      <c r="H2395" s="61">
        <v>6.9300069300070001E-3</v>
      </c>
      <c r="I2395"/>
      <c r="J2395"/>
      <c r="K2395" s="61">
        <v>6.9300069300070001E-3</v>
      </c>
      <c r="L2395"/>
      <c r="M2395"/>
      <c r="N2395"/>
      <c r="O2395"/>
      <c r="P2395"/>
      <c r="Q2395"/>
      <c r="R2395" s="56">
        <v>404</v>
      </c>
      <c r="S2395"/>
      <c r="T2395" s="35">
        <v>40404</v>
      </c>
      <c r="U2395" s="57">
        <v>1.0002475002475E-2</v>
      </c>
    </row>
    <row r="2396" spans="1:21" x14ac:dyDescent="0.2">
      <c r="A2396" s="14" t="s">
        <v>454</v>
      </c>
      <c r="B2396" s="14" t="s">
        <v>443</v>
      </c>
      <c r="C2396" s="35" t="s">
        <v>180</v>
      </c>
      <c r="D2396" s="35">
        <v>6</v>
      </c>
      <c r="E2396" s="35">
        <v>11</v>
      </c>
      <c r="F2396">
        <v>61406.008000000002</v>
      </c>
      <c r="G2396" t="s">
        <v>55</v>
      </c>
      <c r="H2396"/>
      <c r="I2396" s="55">
        <v>0.54018458045600004</v>
      </c>
      <c r="J2396" s="59">
        <v>0.2195967750984</v>
      </c>
      <c r="K2396"/>
      <c r="L2396"/>
      <c r="M2396"/>
      <c r="N2396"/>
      <c r="O2396"/>
      <c r="P2396"/>
      <c r="Q2396"/>
      <c r="R2396" s="56">
        <v>425.2</v>
      </c>
      <c r="S2396" s="56">
        <v>2151.52</v>
      </c>
      <c r="T2396" s="35">
        <v>42578.038752200002</v>
      </c>
      <c r="U2396" s="57">
        <v>9.9971725442137196E-3</v>
      </c>
    </row>
    <row r="2397" spans="1:21" x14ac:dyDescent="0.2">
      <c r="A2397" s="14" t="s">
        <v>454</v>
      </c>
      <c r="B2397" s="14" t="s">
        <v>443</v>
      </c>
      <c r="C2397" s="35" t="s">
        <v>181</v>
      </c>
      <c r="D2397" s="35">
        <v>6</v>
      </c>
      <c r="E2397" s="35">
        <v>12</v>
      </c>
      <c r="F2397">
        <v>56657.004000000001</v>
      </c>
      <c r="G2397" t="s">
        <v>55</v>
      </c>
      <c r="H2397"/>
      <c r="I2397" s="55">
        <v>0.54018458045600004</v>
      </c>
      <c r="J2397" s="59">
        <v>0.2195967750984</v>
      </c>
      <c r="K2397"/>
      <c r="L2397"/>
      <c r="M2397"/>
      <c r="N2397"/>
      <c r="O2397"/>
      <c r="P2397"/>
      <c r="Q2397"/>
      <c r="R2397" s="56">
        <v>425.2</v>
      </c>
      <c r="S2397" s="56">
        <v>2151.52</v>
      </c>
      <c r="T2397" s="35">
        <v>42578.038752200002</v>
      </c>
      <c r="U2397" s="57">
        <v>9.9971725442137196E-3</v>
      </c>
    </row>
    <row r="2398" spans="1:21" x14ac:dyDescent="0.2">
      <c r="A2398" s="14" t="s">
        <v>454</v>
      </c>
      <c r="B2398" s="14" t="s">
        <v>443</v>
      </c>
      <c r="C2398" s="35" t="s">
        <v>182</v>
      </c>
      <c r="D2398" s="35">
        <v>6</v>
      </c>
      <c r="E2398" s="35">
        <v>13</v>
      </c>
      <c r="F2398">
        <v>53852.875</v>
      </c>
      <c r="G2398" t="s">
        <v>55</v>
      </c>
      <c r="H2398"/>
      <c r="I2398" s="55">
        <v>0.51975051975050002</v>
      </c>
      <c r="J2398"/>
      <c r="K2398" s="61">
        <v>6.9300069300070001E-3</v>
      </c>
      <c r="L2398"/>
      <c r="M2398"/>
      <c r="N2398"/>
      <c r="O2398"/>
      <c r="P2398"/>
      <c r="Q2398"/>
      <c r="R2398" s="56">
        <v>403.6</v>
      </c>
      <c r="S2398"/>
      <c r="T2398" s="35">
        <v>40404</v>
      </c>
      <c r="U2398" s="57">
        <v>1.0002970002969999E-2</v>
      </c>
    </row>
    <row r="2399" spans="1:21" x14ac:dyDescent="0.2">
      <c r="A2399" s="14" t="s">
        <v>454</v>
      </c>
      <c r="B2399" s="14" t="s">
        <v>443</v>
      </c>
      <c r="C2399" s="35" t="s">
        <v>183</v>
      </c>
      <c r="D2399" s="35">
        <v>6</v>
      </c>
      <c r="E2399" s="35">
        <v>14</v>
      </c>
      <c r="F2399">
        <v>32985.008000000002</v>
      </c>
      <c r="G2399" t="s">
        <v>55</v>
      </c>
      <c r="H2399"/>
      <c r="I2399" s="55">
        <v>0.51975051975050002</v>
      </c>
      <c r="J2399"/>
      <c r="K2399" s="61">
        <v>6.9300069300070001E-3</v>
      </c>
      <c r="L2399"/>
      <c r="M2399"/>
      <c r="N2399"/>
      <c r="O2399"/>
      <c r="P2399"/>
      <c r="Q2399"/>
      <c r="R2399" s="56">
        <v>403.6</v>
      </c>
      <c r="S2399"/>
      <c r="T2399" s="35">
        <v>40404</v>
      </c>
      <c r="U2399" s="57">
        <v>1.0002970002969999E-2</v>
      </c>
    </row>
    <row r="2400" spans="1:21" x14ac:dyDescent="0.2">
      <c r="A2400" s="14" t="s">
        <v>454</v>
      </c>
      <c r="B2400" s="14" t="s">
        <v>443</v>
      </c>
      <c r="C2400" s="35" t="s">
        <v>184</v>
      </c>
      <c r="D2400" s="35">
        <v>6</v>
      </c>
      <c r="E2400" s="35">
        <v>15</v>
      </c>
      <c r="F2400">
        <v>764.31899999999996</v>
      </c>
      <c r="G2400" s="62" t="s">
        <v>60</v>
      </c>
      <c r="H2400" s="63">
        <v>9.9990099990099992</v>
      </c>
      <c r="I2400"/>
      <c r="J2400"/>
      <c r="K2400"/>
      <c r="L2400"/>
      <c r="M2400"/>
      <c r="N2400"/>
      <c r="O2400"/>
      <c r="P2400" s="63">
        <v>9.9990099990099992</v>
      </c>
      <c r="Q2400"/>
      <c r="R2400" s="56">
        <v>363.6</v>
      </c>
      <c r="S2400"/>
      <c r="T2400" s="35">
        <v>40404</v>
      </c>
      <c r="U2400" s="57">
        <v>9.9990099990099994E-3</v>
      </c>
    </row>
    <row r="2401" spans="1:21" x14ac:dyDescent="0.2">
      <c r="A2401" s="14" t="s">
        <v>454</v>
      </c>
      <c r="B2401" s="14" t="s">
        <v>443</v>
      </c>
      <c r="C2401" s="35" t="s">
        <v>185</v>
      </c>
      <c r="D2401" s="35">
        <v>6</v>
      </c>
      <c r="E2401" s="35">
        <v>16</v>
      </c>
      <c r="F2401">
        <v>54595.288999999997</v>
      </c>
      <c r="G2401" s="14" t="s">
        <v>447</v>
      </c>
      <c r="H2401"/>
      <c r="I2401"/>
      <c r="J2401"/>
      <c r="K2401"/>
      <c r="L2401"/>
      <c r="M2401"/>
      <c r="N2401"/>
      <c r="O2401"/>
      <c r="P2401"/>
      <c r="Q2401"/>
      <c r="R2401" s="56">
        <v>430.8</v>
      </c>
      <c r="S2401" s="56">
        <v>2688</v>
      </c>
      <c r="T2401" s="35">
        <v>43118.879999999997</v>
      </c>
      <c r="U2401" s="57">
        <v>9.9909830682058508E-3</v>
      </c>
    </row>
    <row r="2402" spans="1:21" x14ac:dyDescent="0.2">
      <c r="A2402" s="14" t="s">
        <v>454</v>
      </c>
      <c r="B2402" s="14" t="s">
        <v>443</v>
      </c>
      <c r="C2402" s="35" t="s">
        <v>186</v>
      </c>
      <c r="D2402" s="35">
        <v>6</v>
      </c>
      <c r="E2402" s="35">
        <v>17</v>
      </c>
      <c r="F2402">
        <v>86470.327999999994</v>
      </c>
      <c r="G2402" t="s">
        <v>446</v>
      </c>
      <c r="H2402"/>
      <c r="I2402"/>
      <c r="J2402"/>
      <c r="K2402"/>
      <c r="L2402"/>
      <c r="M2402"/>
      <c r="N2402"/>
      <c r="O2402"/>
      <c r="P2402"/>
      <c r="Q2402"/>
      <c r="R2402" s="56">
        <v>404</v>
      </c>
      <c r="S2402"/>
      <c r="T2402" s="35">
        <v>40404</v>
      </c>
      <c r="U2402" s="57">
        <v>9.9990099990099994E-3</v>
      </c>
    </row>
    <row r="2403" spans="1:21" x14ac:dyDescent="0.2">
      <c r="A2403" s="14" t="s">
        <v>454</v>
      </c>
      <c r="B2403" s="14" t="s">
        <v>443</v>
      </c>
      <c r="C2403" s="35" t="s">
        <v>187</v>
      </c>
      <c r="D2403" s="35">
        <v>6</v>
      </c>
      <c r="E2403" s="35">
        <v>18</v>
      </c>
      <c r="F2403">
        <v>88215.608999999997</v>
      </c>
      <c r="G2403" t="s">
        <v>446</v>
      </c>
      <c r="H2403"/>
      <c r="I2403"/>
      <c r="J2403"/>
      <c r="K2403"/>
      <c r="L2403"/>
      <c r="M2403"/>
      <c r="N2403"/>
      <c r="O2403"/>
      <c r="P2403"/>
      <c r="Q2403"/>
      <c r="R2403" s="56">
        <v>404</v>
      </c>
      <c r="S2403"/>
      <c r="T2403" s="35">
        <v>40404</v>
      </c>
      <c r="U2403" s="57">
        <v>9.9990099990099994E-3</v>
      </c>
    </row>
    <row r="2404" spans="1:21" x14ac:dyDescent="0.2">
      <c r="A2404" s="14" t="s">
        <v>454</v>
      </c>
      <c r="B2404" s="14" t="s">
        <v>443</v>
      </c>
      <c r="C2404" s="35" t="s">
        <v>188</v>
      </c>
      <c r="D2404" s="35">
        <v>6</v>
      </c>
      <c r="E2404" s="35">
        <v>19</v>
      </c>
      <c r="F2404">
        <v>92565.414000000004</v>
      </c>
      <c r="G2404" s="64" t="s">
        <v>65</v>
      </c>
      <c r="H2404" s="65">
        <v>5.4450054450050002E-2</v>
      </c>
      <c r="I2404"/>
      <c r="J2404"/>
      <c r="K2404"/>
      <c r="L2404" s="65">
        <v>5.4450054450050002E-2</v>
      </c>
      <c r="M2404"/>
      <c r="N2404"/>
      <c r="O2404"/>
      <c r="P2404"/>
      <c r="Q2404"/>
      <c r="R2404" s="56">
        <v>403.6</v>
      </c>
      <c r="S2404"/>
      <c r="T2404" s="35">
        <v>40404</v>
      </c>
      <c r="U2404" s="57">
        <v>9.9945549945550001E-3</v>
      </c>
    </row>
    <row r="2405" spans="1:21" x14ac:dyDescent="0.2">
      <c r="A2405" s="14" t="s">
        <v>454</v>
      </c>
      <c r="B2405" s="14" t="s">
        <v>443</v>
      </c>
      <c r="C2405" s="35" t="s">
        <v>189</v>
      </c>
      <c r="D2405" s="35">
        <v>6</v>
      </c>
      <c r="E2405" s="35">
        <v>20</v>
      </c>
      <c r="F2405">
        <v>63207.27</v>
      </c>
      <c r="G2405" s="64" t="s">
        <v>65</v>
      </c>
      <c r="H2405" s="65">
        <v>5.4450054450050002E-2</v>
      </c>
      <c r="I2405"/>
      <c r="J2405"/>
      <c r="K2405"/>
      <c r="L2405" s="65">
        <v>5.4450054450050002E-2</v>
      </c>
      <c r="M2405"/>
      <c r="N2405"/>
      <c r="O2405"/>
      <c r="P2405"/>
      <c r="Q2405"/>
      <c r="R2405" s="56">
        <v>403.6</v>
      </c>
      <c r="S2405"/>
      <c r="T2405" s="35">
        <v>40404</v>
      </c>
      <c r="U2405" s="57">
        <v>9.9945549945550001E-3</v>
      </c>
    </row>
    <row r="2406" spans="1:21" x14ac:dyDescent="0.2">
      <c r="A2406" s="14" t="s">
        <v>454</v>
      </c>
      <c r="B2406" s="14" t="s">
        <v>443</v>
      </c>
      <c r="C2406" s="35" t="s">
        <v>190</v>
      </c>
      <c r="D2406" s="35">
        <v>6</v>
      </c>
      <c r="E2406" s="35">
        <v>21</v>
      </c>
      <c r="F2406">
        <v>56515.824000000001</v>
      </c>
      <c r="G2406" s="66" t="s">
        <v>68</v>
      </c>
      <c r="H2406" s="67">
        <v>5.4450054450050002E-2</v>
      </c>
      <c r="I2406"/>
      <c r="J2406"/>
      <c r="K2406"/>
      <c r="L2406"/>
      <c r="M2406" s="67">
        <v>5.4450054450050002E-2</v>
      </c>
      <c r="N2406"/>
      <c r="O2406"/>
      <c r="P2406"/>
      <c r="Q2406"/>
      <c r="R2406" s="56">
        <v>403.6</v>
      </c>
      <c r="S2406"/>
      <c r="T2406" s="35">
        <v>40404</v>
      </c>
      <c r="U2406" s="57">
        <v>9.9945549945550001E-3</v>
      </c>
    </row>
    <row r="2407" spans="1:21" x14ac:dyDescent="0.2">
      <c r="A2407" s="14" t="s">
        <v>454</v>
      </c>
      <c r="B2407" s="14" t="s">
        <v>443</v>
      </c>
      <c r="C2407" s="35" t="s">
        <v>191</v>
      </c>
      <c r="D2407" s="35">
        <v>6</v>
      </c>
      <c r="E2407" s="35">
        <v>22</v>
      </c>
      <c r="F2407">
        <v>74633.116999999998</v>
      </c>
      <c r="G2407" s="66" t="s">
        <v>68</v>
      </c>
      <c r="H2407" s="67">
        <v>5.4450054450050002E-2</v>
      </c>
      <c r="I2407"/>
      <c r="J2407"/>
      <c r="K2407"/>
      <c r="L2407"/>
      <c r="M2407" s="67">
        <v>5.4450054450050002E-2</v>
      </c>
      <c r="N2407"/>
      <c r="O2407"/>
      <c r="P2407"/>
      <c r="Q2407"/>
      <c r="R2407" s="56">
        <v>403.6</v>
      </c>
      <c r="S2407"/>
      <c r="T2407" s="35">
        <v>40404</v>
      </c>
      <c r="U2407" s="57">
        <v>9.9945549945550001E-3</v>
      </c>
    </row>
    <row r="2408" spans="1:21" x14ac:dyDescent="0.2">
      <c r="A2408" s="14" t="s">
        <v>454</v>
      </c>
      <c r="B2408" s="14" t="s">
        <v>443</v>
      </c>
      <c r="C2408" s="35" t="s">
        <v>192</v>
      </c>
      <c r="D2408" s="35">
        <v>6</v>
      </c>
      <c r="E2408" s="35">
        <v>23</v>
      </c>
      <c r="F2408">
        <v>21554.294999999998</v>
      </c>
      <c r="G2408" t="s">
        <v>71</v>
      </c>
      <c r="H2408"/>
      <c r="I2408"/>
      <c r="J2408"/>
      <c r="K2408"/>
      <c r="L2408" s="65">
        <v>0.17325017325020001</v>
      </c>
      <c r="M2408" s="67">
        <v>0.17325017325020001</v>
      </c>
      <c r="N2408"/>
      <c r="O2408"/>
      <c r="P2408"/>
      <c r="Q2408" s="68">
        <v>5.4450054450050002E-2</v>
      </c>
      <c r="R2408" s="56">
        <v>402.4</v>
      </c>
      <c r="S2408"/>
      <c r="T2408" s="35">
        <v>40404</v>
      </c>
      <c r="U2408" s="57">
        <v>9.9995049995050007E-3</v>
      </c>
    </row>
    <row r="2409" spans="1:21" x14ac:dyDescent="0.2">
      <c r="A2409" s="14" t="s">
        <v>454</v>
      </c>
      <c r="B2409" s="14" t="s">
        <v>443</v>
      </c>
      <c r="C2409" s="35" t="s">
        <v>193</v>
      </c>
      <c r="D2409" s="35">
        <v>6</v>
      </c>
      <c r="E2409" s="35">
        <v>24</v>
      </c>
      <c r="F2409">
        <v>15768.348</v>
      </c>
      <c r="G2409" t="s">
        <v>71</v>
      </c>
      <c r="H2409"/>
      <c r="I2409"/>
      <c r="J2409"/>
      <c r="K2409"/>
      <c r="L2409" s="65">
        <v>0.17325017325020001</v>
      </c>
      <c r="M2409" s="67">
        <v>0.17325017325020001</v>
      </c>
      <c r="N2409"/>
      <c r="O2409"/>
      <c r="P2409"/>
      <c r="Q2409" s="68">
        <v>5.4450054450050002E-2</v>
      </c>
      <c r="R2409" s="56">
        <v>402.4</v>
      </c>
      <c r="S2409"/>
      <c r="T2409" s="35">
        <v>40404</v>
      </c>
      <c r="U2409" s="57">
        <v>9.9995049995050007E-3</v>
      </c>
    </row>
    <row r="2410" spans="1:21" x14ac:dyDescent="0.2">
      <c r="A2410" s="14" t="s">
        <v>454</v>
      </c>
      <c r="B2410" s="14" t="s">
        <v>443</v>
      </c>
      <c r="C2410" s="35" t="s">
        <v>194</v>
      </c>
      <c r="D2410" s="35">
        <v>7</v>
      </c>
      <c r="E2410" s="35">
        <v>1</v>
      </c>
      <c r="F2410">
        <v>520.90599999999995</v>
      </c>
      <c r="G2410" t="s">
        <v>445</v>
      </c>
      <c r="H2410"/>
      <c r="I2410"/>
      <c r="J2410"/>
      <c r="K2410"/>
      <c r="L2410"/>
      <c r="M2410"/>
      <c r="N2410"/>
      <c r="O2410"/>
      <c r="P2410"/>
      <c r="Q2410"/>
      <c r="R2410"/>
      <c r="S2410"/>
    </row>
    <row r="2411" spans="1:21" x14ac:dyDescent="0.2">
      <c r="A2411" s="14" t="s">
        <v>454</v>
      </c>
      <c r="B2411" s="14" t="s">
        <v>443</v>
      </c>
      <c r="C2411" s="35" t="s">
        <v>195</v>
      </c>
      <c r="D2411" s="35">
        <v>7</v>
      </c>
      <c r="E2411" s="35">
        <v>2</v>
      </c>
      <c r="F2411">
        <v>81636.133000000002</v>
      </c>
      <c r="G2411" s="54" t="s">
        <v>43</v>
      </c>
      <c r="H2411" s="55">
        <v>0.1237501237501</v>
      </c>
      <c r="I2411" s="55">
        <v>0.1237501237501</v>
      </c>
      <c r="J2411"/>
      <c r="K2411"/>
      <c r="L2411"/>
      <c r="M2411"/>
      <c r="N2411"/>
      <c r="O2411"/>
      <c r="P2411"/>
      <c r="Q2411"/>
      <c r="R2411" s="56">
        <v>404</v>
      </c>
      <c r="S2411"/>
      <c r="T2411" s="35">
        <v>40404</v>
      </c>
      <c r="U2411" s="57">
        <v>1.0001485001485001E-2</v>
      </c>
    </row>
    <row r="2412" spans="1:21" x14ac:dyDescent="0.2">
      <c r="A2412" s="14" t="s">
        <v>454</v>
      </c>
      <c r="B2412" s="14" t="s">
        <v>443</v>
      </c>
      <c r="C2412" s="35" t="s">
        <v>196</v>
      </c>
      <c r="D2412" s="35">
        <v>7</v>
      </c>
      <c r="E2412" s="35">
        <v>3</v>
      </c>
      <c r="F2412">
        <v>78817.398000000001</v>
      </c>
      <c r="G2412" s="54" t="s">
        <v>43</v>
      </c>
      <c r="H2412" s="55">
        <v>0.1237501237501</v>
      </c>
      <c r="I2412" s="55">
        <v>0.1237501237501</v>
      </c>
      <c r="J2412"/>
      <c r="K2412"/>
      <c r="L2412"/>
      <c r="M2412"/>
      <c r="N2412"/>
      <c r="O2412"/>
      <c r="P2412"/>
      <c r="Q2412"/>
      <c r="R2412" s="56">
        <v>404</v>
      </c>
      <c r="S2412"/>
      <c r="T2412" s="35">
        <v>40404</v>
      </c>
      <c r="U2412" s="57">
        <v>1.0001485001485001E-2</v>
      </c>
    </row>
    <row r="2413" spans="1:21" x14ac:dyDescent="0.2">
      <c r="A2413" s="14" t="s">
        <v>454</v>
      </c>
      <c r="B2413" s="14" t="s">
        <v>443</v>
      </c>
      <c r="C2413" s="35" t="s">
        <v>197</v>
      </c>
      <c r="D2413" s="35">
        <v>7</v>
      </c>
      <c r="E2413" s="35">
        <v>4</v>
      </c>
      <c r="F2413">
        <v>50411.004000000001</v>
      </c>
      <c r="G2413" s="54" t="s">
        <v>43</v>
      </c>
      <c r="H2413" s="55">
        <v>0.1237501237501</v>
      </c>
      <c r="I2413" s="55">
        <v>0.1237501237501</v>
      </c>
      <c r="J2413"/>
      <c r="K2413"/>
      <c r="L2413"/>
      <c r="M2413"/>
      <c r="N2413"/>
      <c r="O2413"/>
      <c r="P2413"/>
      <c r="Q2413"/>
      <c r="R2413" s="56">
        <v>404</v>
      </c>
      <c r="S2413"/>
      <c r="T2413" s="35">
        <v>40404</v>
      </c>
      <c r="U2413" s="57">
        <v>1.0001485001485001E-2</v>
      </c>
    </row>
    <row r="2414" spans="1:21" x14ac:dyDescent="0.2">
      <c r="A2414" s="14" t="s">
        <v>454</v>
      </c>
      <c r="B2414" s="14" t="s">
        <v>443</v>
      </c>
      <c r="C2414" s="35" t="s">
        <v>198</v>
      </c>
      <c r="D2414" s="35">
        <v>7</v>
      </c>
      <c r="E2414" s="35">
        <v>5</v>
      </c>
      <c r="F2414">
        <v>77123.233999999997</v>
      </c>
      <c r="G2414" s="58" t="s">
        <v>47</v>
      </c>
      <c r="H2414" s="59">
        <v>4.5919544635519997E-2</v>
      </c>
      <c r="I2414"/>
      <c r="J2414" s="59">
        <v>4.5919544635519997E-2</v>
      </c>
      <c r="K2414"/>
      <c r="L2414"/>
      <c r="M2414"/>
      <c r="N2414"/>
      <c r="O2414"/>
      <c r="P2414"/>
      <c r="Q2414"/>
      <c r="R2414" s="56">
        <v>430.8</v>
      </c>
      <c r="S2414" s="56">
        <v>2688</v>
      </c>
      <c r="T2414" s="35">
        <v>43118.894486340003</v>
      </c>
      <c r="U2414" s="57">
        <v>9.9909797116078895E-3</v>
      </c>
    </row>
    <row r="2415" spans="1:21" x14ac:dyDescent="0.2">
      <c r="A2415" s="14" t="s">
        <v>454</v>
      </c>
      <c r="B2415" s="14" t="s">
        <v>443</v>
      </c>
      <c r="C2415" s="35" t="s">
        <v>199</v>
      </c>
      <c r="D2415" s="35">
        <v>7</v>
      </c>
      <c r="E2415" s="35">
        <v>6</v>
      </c>
      <c r="F2415">
        <v>85954.289000000004</v>
      </c>
      <c r="G2415" s="58" t="s">
        <v>47</v>
      </c>
      <c r="H2415" s="59">
        <v>4.5919544635519997E-2</v>
      </c>
      <c r="I2415"/>
      <c r="J2415" s="59">
        <v>4.5919544635519997E-2</v>
      </c>
      <c r="K2415"/>
      <c r="L2415"/>
      <c r="M2415"/>
      <c r="N2415"/>
      <c r="O2415"/>
      <c r="P2415"/>
      <c r="Q2415"/>
      <c r="R2415" s="56">
        <v>430.8</v>
      </c>
      <c r="S2415" s="56">
        <v>2688</v>
      </c>
      <c r="T2415" s="35">
        <v>43118.894486340003</v>
      </c>
      <c r="U2415" s="57">
        <v>9.9909797116078895E-3</v>
      </c>
    </row>
    <row r="2416" spans="1:21" x14ac:dyDescent="0.2">
      <c r="A2416" s="14" t="s">
        <v>454</v>
      </c>
      <c r="B2416" s="14" t="s">
        <v>443</v>
      </c>
      <c r="C2416" s="35" t="s">
        <v>200</v>
      </c>
      <c r="D2416" s="35">
        <v>7</v>
      </c>
      <c r="E2416" s="35">
        <v>7</v>
      </c>
      <c r="F2416">
        <v>102211.898</v>
      </c>
      <c r="G2416" s="58" t="s">
        <v>47</v>
      </c>
      <c r="H2416" s="59">
        <v>4.5919544635519997E-2</v>
      </c>
      <c r="I2416"/>
      <c r="J2416" s="59">
        <v>4.5919544635519997E-2</v>
      </c>
      <c r="K2416"/>
      <c r="L2416"/>
      <c r="M2416"/>
      <c r="N2416"/>
      <c r="O2416"/>
      <c r="P2416"/>
      <c r="Q2416"/>
      <c r="R2416" s="56">
        <v>430.8</v>
      </c>
      <c r="S2416" s="56">
        <v>2688</v>
      </c>
      <c r="T2416" s="35">
        <v>43118.894486340003</v>
      </c>
      <c r="U2416" s="57">
        <v>9.9909797116078895E-3</v>
      </c>
    </row>
    <row r="2417" spans="1:21" x14ac:dyDescent="0.2">
      <c r="A2417" s="14" t="s">
        <v>454</v>
      </c>
      <c r="B2417" s="14" t="s">
        <v>443</v>
      </c>
      <c r="C2417" s="35" t="s">
        <v>201</v>
      </c>
      <c r="D2417" s="35">
        <v>7</v>
      </c>
      <c r="E2417" s="35">
        <v>8</v>
      </c>
      <c r="F2417">
        <v>44384.078000000001</v>
      </c>
      <c r="G2417" s="60" t="s">
        <v>51</v>
      </c>
      <c r="H2417" s="61">
        <v>1.980001980002E-3</v>
      </c>
      <c r="I2417"/>
      <c r="J2417"/>
      <c r="K2417" s="61">
        <v>1.980001980002E-3</v>
      </c>
      <c r="L2417"/>
      <c r="M2417"/>
      <c r="N2417"/>
      <c r="O2417"/>
      <c r="P2417"/>
      <c r="Q2417"/>
      <c r="R2417" s="56">
        <v>404</v>
      </c>
      <c r="S2417"/>
      <c r="T2417" s="35">
        <v>40404</v>
      </c>
      <c r="U2417" s="57">
        <v>0.01</v>
      </c>
    </row>
    <row r="2418" spans="1:21" x14ac:dyDescent="0.2">
      <c r="A2418" s="14" t="s">
        <v>454</v>
      </c>
      <c r="B2418" s="14" t="s">
        <v>443</v>
      </c>
      <c r="C2418" s="35" t="s">
        <v>202</v>
      </c>
      <c r="D2418" s="35">
        <v>7</v>
      </c>
      <c r="E2418" s="35">
        <v>9</v>
      </c>
      <c r="F2418">
        <v>75134.547000000006</v>
      </c>
      <c r="G2418" s="60" t="s">
        <v>51</v>
      </c>
      <c r="H2418" s="61">
        <v>1.980001980002E-3</v>
      </c>
      <c r="I2418"/>
      <c r="J2418"/>
      <c r="K2418" s="61">
        <v>1.980001980002E-3</v>
      </c>
      <c r="L2418"/>
      <c r="M2418"/>
      <c r="N2418"/>
      <c r="O2418"/>
      <c r="P2418"/>
      <c r="Q2418"/>
      <c r="R2418" s="56">
        <v>404</v>
      </c>
      <c r="S2418"/>
      <c r="T2418" s="35">
        <v>40404</v>
      </c>
      <c r="U2418" s="57">
        <v>0.01</v>
      </c>
    </row>
    <row r="2419" spans="1:21" x14ac:dyDescent="0.2">
      <c r="A2419" s="14" t="s">
        <v>454</v>
      </c>
      <c r="B2419" s="14" t="s">
        <v>443</v>
      </c>
      <c r="C2419" s="35" t="s">
        <v>203</v>
      </c>
      <c r="D2419" s="35">
        <v>7</v>
      </c>
      <c r="E2419" s="35">
        <v>10</v>
      </c>
      <c r="F2419">
        <v>64261.25</v>
      </c>
      <c r="G2419" s="60" t="s">
        <v>51</v>
      </c>
      <c r="H2419" s="61">
        <v>1.980001980002E-3</v>
      </c>
      <c r="I2419"/>
      <c r="J2419"/>
      <c r="K2419" s="61">
        <v>1.980001980002E-3</v>
      </c>
      <c r="L2419"/>
      <c r="M2419"/>
      <c r="N2419"/>
      <c r="O2419"/>
      <c r="P2419"/>
      <c r="Q2419"/>
      <c r="R2419" s="56">
        <v>404</v>
      </c>
      <c r="S2419"/>
      <c r="T2419" s="35">
        <v>40404</v>
      </c>
      <c r="U2419" s="57">
        <v>0.01</v>
      </c>
    </row>
    <row r="2420" spans="1:21" x14ac:dyDescent="0.2">
      <c r="A2420" s="14" t="s">
        <v>454</v>
      </c>
      <c r="B2420" s="14" t="s">
        <v>443</v>
      </c>
      <c r="C2420" s="35" t="s">
        <v>204</v>
      </c>
      <c r="D2420" s="35">
        <v>7</v>
      </c>
      <c r="E2420" s="35">
        <v>11</v>
      </c>
      <c r="F2420">
        <v>110724.086</v>
      </c>
      <c r="G2420" t="s">
        <v>55</v>
      </c>
      <c r="H2420"/>
      <c r="I2420" s="55">
        <v>0.11743155243389999</v>
      </c>
      <c r="J2420" s="59">
        <v>4.6502894763820003E-2</v>
      </c>
      <c r="K2420"/>
      <c r="L2420"/>
      <c r="M2420"/>
      <c r="N2420"/>
      <c r="O2420"/>
      <c r="P2420"/>
      <c r="Q2420"/>
      <c r="R2420" s="56">
        <v>425.6</v>
      </c>
      <c r="S2420" s="56">
        <v>2152.08</v>
      </c>
      <c r="T2420" s="35">
        <v>42577.994554019999</v>
      </c>
      <c r="U2420" s="57">
        <v>9.9981223742204792E-3</v>
      </c>
    </row>
    <row r="2421" spans="1:21" x14ac:dyDescent="0.2">
      <c r="A2421" s="14" t="s">
        <v>454</v>
      </c>
      <c r="B2421" s="14" t="s">
        <v>443</v>
      </c>
      <c r="C2421" s="35" t="s">
        <v>205</v>
      </c>
      <c r="D2421" s="35">
        <v>7</v>
      </c>
      <c r="E2421" s="35">
        <v>12</v>
      </c>
      <c r="F2421">
        <v>86158.758000000002</v>
      </c>
      <c r="G2421" t="s">
        <v>55</v>
      </c>
      <c r="H2421"/>
      <c r="I2421" s="55">
        <v>0.11743155243389999</v>
      </c>
      <c r="J2421" s="59">
        <v>4.6502894763820003E-2</v>
      </c>
      <c r="K2421"/>
      <c r="L2421"/>
      <c r="M2421"/>
      <c r="N2421"/>
      <c r="O2421"/>
      <c r="P2421"/>
      <c r="Q2421"/>
      <c r="R2421" s="56">
        <v>425.6</v>
      </c>
      <c r="S2421" s="56">
        <v>2152.08</v>
      </c>
      <c r="T2421" s="35">
        <v>42577.994554019999</v>
      </c>
      <c r="U2421" s="57">
        <v>9.9981223742204792E-3</v>
      </c>
    </row>
    <row r="2422" spans="1:21" x14ac:dyDescent="0.2">
      <c r="A2422" s="14" t="s">
        <v>454</v>
      </c>
      <c r="B2422" s="14" t="s">
        <v>443</v>
      </c>
      <c r="C2422" s="35" t="s">
        <v>206</v>
      </c>
      <c r="D2422" s="35">
        <v>7</v>
      </c>
      <c r="E2422" s="35">
        <v>13</v>
      </c>
      <c r="F2422">
        <v>63791.461000000003</v>
      </c>
      <c r="G2422" t="s">
        <v>55</v>
      </c>
      <c r="H2422"/>
      <c r="I2422" s="55">
        <v>0.1237501237501</v>
      </c>
      <c r="J2422"/>
      <c r="K2422" s="61">
        <v>1.980001980002E-3</v>
      </c>
      <c r="L2422"/>
      <c r="M2422"/>
      <c r="N2422"/>
      <c r="O2422"/>
      <c r="P2422"/>
      <c r="Q2422"/>
      <c r="R2422" s="56">
        <v>404</v>
      </c>
      <c r="S2422"/>
      <c r="T2422" s="35">
        <v>40404</v>
      </c>
      <c r="U2422" s="57">
        <v>1.0002475002475E-2</v>
      </c>
    </row>
    <row r="2423" spans="1:21" x14ac:dyDescent="0.2">
      <c r="A2423" s="14" t="s">
        <v>454</v>
      </c>
      <c r="B2423" s="14" t="s">
        <v>443</v>
      </c>
      <c r="C2423" s="35" t="s">
        <v>207</v>
      </c>
      <c r="D2423" s="35">
        <v>7</v>
      </c>
      <c r="E2423" s="35">
        <v>14</v>
      </c>
      <c r="F2423">
        <v>58017.686999999998</v>
      </c>
      <c r="G2423" t="s">
        <v>55</v>
      </c>
      <c r="H2423"/>
      <c r="I2423" s="55">
        <v>0.1237501237501</v>
      </c>
      <c r="J2423"/>
      <c r="K2423" s="61">
        <v>1.980001980002E-3</v>
      </c>
      <c r="L2423"/>
      <c r="M2423"/>
      <c r="N2423"/>
      <c r="O2423"/>
      <c r="P2423"/>
      <c r="Q2423"/>
      <c r="R2423" s="56">
        <v>404</v>
      </c>
      <c r="S2423"/>
      <c r="T2423" s="35">
        <v>40404</v>
      </c>
      <c r="U2423" s="57">
        <v>1.0002475002475E-2</v>
      </c>
    </row>
    <row r="2424" spans="1:21" x14ac:dyDescent="0.2">
      <c r="A2424" s="14" t="s">
        <v>454</v>
      </c>
      <c r="B2424" s="14" t="s">
        <v>443</v>
      </c>
      <c r="C2424" s="35" t="s">
        <v>208</v>
      </c>
      <c r="D2424" s="35">
        <v>7</v>
      </c>
      <c r="E2424" s="35">
        <v>15</v>
      </c>
      <c r="F2424">
        <v>815.43600000000004</v>
      </c>
      <c r="G2424" s="62" t="s">
        <v>60</v>
      </c>
      <c r="H2424" s="63">
        <v>9.9990099990099992</v>
      </c>
      <c r="I2424"/>
      <c r="J2424"/>
      <c r="K2424"/>
      <c r="L2424"/>
      <c r="M2424"/>
      <c r="N2424"/>
      <c r="O2424"/>
      <c r="P2424" s="63">
        <v>9.9990099990099992</v>
      </c>
      <c r="Q2424"/>
      <c r="R2424" s="56">
        <v>363.6</v>
      </c>
      <c r="S2424"/>
      <c r="T2424" s="35">
        <v>40404</v>
      </c>
      <c r="U2424" s="57">
        <v>9.9990099990099994E-3</v>
      </c>
    </row>
    <row r="2425" spans="1:21" x14ac:dyDescent="0.2">
      <c r="A2425" s="14" t="s">
        <v>454</v>
      </c>
      <c r="B2425" s="14" t="s">
        <v>443</v>
      </c>
      <c r="C2425" s="35" t="s">
        <v>209</v>
      </c>
      <c r="D2425" s="35">
        <v>7</v>
      </c>
      <c r="E2425" s="35">
        <v>16</v>
      </c>
      <c r="F2425">
        <v>61006.809000000001</v>
      </c>
      <c r="G2425" s="14" t="s">
        <v>447</v>
      </c>
      <c r="H2425"/>
      <c r="I2425"/>
      <c r="J2425"/>
      <c r="K2425"/>
      <c r="L2425"/>
      <c r="M2425"/>
      <c r="N2425"/>
      <c r="O2425"/>
      <c r="P2425"/>
      <c r="Q2425"/>
      <c r="R2425" s="56">
        <v>430.8</v>
      </c>
      <c r="S2425" s="56">
        <v>2688</v>
      </c>
      <c r="T2425" s="35">
        <v>43118.879999999997</v>
      </c>
      <c r="U2425" s="57">
        <v>9.9909830682058508E-3</v>
      </c>
    </row>
    <row r="2426" spans="1:21" x14ac:dyDescent="0.2">
      <c r="A2426" s="14" t="s">
        <v>454</v>
      </c>
      <c r="B2426" s="14" t="s">
        <v>443</v>
      </c>
      <c r="C2426" s="35" t="s">
        <v>210</v>
      </c>
      <c r="D2426" s="35">
        <v>7</v>
      </c>
      <c r="E2426" s="35">
        <v>17</v>
      </c>
      <c r="F2426">
        <v>68934.797000000006</v>
      </c>
      <c r="G2426" t="s">
        <v>446</v>
      </c>
      <c r="H2426"/>
      <c r="I2426"/>
      <c r="J2426"/>
      <c r="K2426"/>
      <c r="L2426"/>
      <c r="M2426"/>
      <c r="N2426"/>
      <c r="O2426"/>
      <c r="P2426"/>
      <c r="Q2426"/>
      <c r="R2426" s="56">
        <v>404</v>
      </c>
      <c r="S2426"/>
      <c r="T2426" s="35">
        <v>40404</v>
      </c>
      <c r="U2426" s="57">
        <v>9.9990099990099994E-3</v>
      </c>
    </row>
    <row r="2427" spans="1:21" x14ac:dyDescent="0.2">
      <c r="A2427" s="14" t="s">
        <v>454</v>
      </c>
      <c r="B2427" s="14" t="s">
        <v>443</v>
      </c>
      <c r="C2427" s="35" t="s">
        <v>211</v>
      </c>
      <c r="D2427" s="35">
        <v>7</v>
      </c>
      <c r="E2427" s="35">
        <v>18</v>
      </c>
      <c r="F2427">
        <v>63762.254000000001</v>
      </c>
      <c r="G2427" t="s">
        <v>446</v>
      </c>
      <c r="H2427"/>
      <c r="I2427"/>
      <c r="J2427"/>
      <c r="K2427"/>
      <c r="L2427"/>
      <c r="M2427"/>
      <c r="N2427"/>
      <c r="O2427"/>
      <c r="P2427"/>
      <c r="Q2427"/>
      <c r="R2427" s="56">
        <v>404</v>
      </c>
      <c r="S2427"/>
      <c r="T2427" s="35">
        <v>40404</v>
      </c>
      <c r="U2427" s="57">
        <v>9.9990099990099994E-3</v>
      </c>
    </row>
    <row r="2428" spans="1:21" x14ac:dyDescent="0.2">
      <c r="A2428" s="14" t="s">
        <v>454</v>
      </c>
      <c r="B2428" s="14" t="s">
        <v>443</v>
      </c>
      <c r="C2428" s="35" t="s">
        <v>212</v>
      </c>
      <c r="D2428" s="35">
        <v>7</v>
      </c>
      <c r="E2428" s="35">
        <v>19</v>
      </c>
      <c r="F2428">
        <v>67951.406000000003</v>
      </c>
      <c r="G2428" s="64" t="s">
        <v>65</v>
      </c>
      <c r="H2428" s="65">
        <v>1.485001485001E-2</v>
      </c>
      <c r="I2428"/>
      <c r="J2428"/>
      <c r="K2428"/>
      <c r="L2428" s="65">
        <v>1.485001485001E-2</v>
      </c>
      <c r="M2428"/>
      <c r="N2428"/>
      <c r="O2428"/>
      <c r="P2428"/>
      <c r="Q2428"/>
      <c r="R2428" s="56">
        <v>404</v>
      </c>
      <c r="S2428"/>
      <c r="T2428" s="35">
        <v>40404</v>
      </c>
      <c r="U2428" s="57">
        <v>1.0000495000495E-2</v>
      </c>
    </row>
    <row r="2429" spans="1:21" x14ac:dyDescent="0.2">
      <c r="A2429" s="14" t="s">
        <v>454</v>
      </c>
      <c r="B2429" s="14" t="s">
        <v>443</v>
      </c>
      <c r="C2429" s="35" t="s">
        <v>213</v>
      </c>
      <c r="D2429" s="35">
        <v>7</v>
      </c>
      <c r="E2429" s="35">
        <v>20</v>
      </c>
      <c r="F2429">
        <v>91606.358999999997</v>
      </c>
      <c r="G2429" s="64" t="s">
        <v>65</v>
      </c>
      <c r="H2429" s="65">
        <v>1.485001485001E-2</v>
      </c>
      <c r="I2429"/>
      <c r="J2429"/>
      <c r="K2429"/>
      <c r="L2429" s="65">
        <v>1.485001485001E-2</v>
      </c>
      <c r="M2429"/>
      <c r="N2429"/>
      <c r="O2429"/>
      <c r="P2429"/>
      <c r="Q2429"/>
      <c r="R2429" s="56">
        <v>404</v>
      </c>
      <c r="S2429"/>
      <c r="T2429" s="35">
        <v>40404</v>
      </c>
      <c r="U2429" s="57">
        <v>1.0000495000495E-2</v>
      </c>
    </row>
    <row r="2430" spans="1:21" x14ac:dyDescent="0.2">
      <c r="A2430" s="14" t="s">
        <v>454</v>
      </c>
      <c r="B2430" s="14" t="s">
        <v>443</v>
      </c>
      <c r="C2430" s="35" t="s">
        <v>214</v>
      </c>
      <c r="D2430" s="35">
        <v>7</v>
      </c>
      <c r="E2430" s="35">
        <v>21</v>
      </c>
      <c r="F2430">
        <v>65310.362999999998</v>
      </c>
      <c r="G2430" s="66" t="s">
        <v>68</v>
      </c>
      <c r="H2430" s="67">
        <v>1.485001485001E-2</v>
      </c>
      <c r="I2430"/>
      <c r="J2430"/>
      <c r="K2430"/>
      <c r="L2430"/>
      <c r="M2430" s="67">
        <v>1.485001485001E-2</v>
      </c>
      <c r="N2430"/>
      <c r="O2430"/>
      <c r="P2430"/>
      <c r="Q2430"/>
      <c r="R2430" s="56">
        <v>404</v>
      </c>
      <c r="S2430"/>
      <c r="T2430" s="35">
        <v>40404</v>
      </c>
      <c r="U2430" s="57">
        <v>1.0000495000495E-2</v>
      </c>
    </row>
    <row r="2431" spans="1:21" x14ac:dyDescent="0.2">
      <c r="A2431" s="14" t="s">
        <v>454</v>
      </c>
      <c r="B2431" s="14" t="s">
        <v>443</v>
      </c>
      <c r="C2431" s="35" t="s">
        <v>215</v>
      </c>
      <c r="D2431" s="35">
        <v>7</v>
      </c>
      <c r="E2431" s="35">
        <v>22</v>
      </c>
      <c r="F2431">
        <v>74657.452999999994</v>
      </c>
      <c r="G2431" s="66" t="s">
        <v>68</v>
      </c>
      <c r="H2431" s="67">
        <v>1.485001485001E-2</v>
      </c>
      <c r="I2431"/>
      <c r="J2431"/>
      <c r="K2431"/>
      <c r="L2431"/>
      <c r="M2431" s="67">
        <v>1.485001485001E-2</v>
      </c>
      <c r="N2431"/>
      <c r="O2431"/>
      <c r="P2431"/>
      <c r="Q2431"/>
      <c r="R2431" s="56">
        <v>404</v>
      </c>
      <c r="S2431"/>
      <c r="T2431" s="35">
        <v>40404</v>
      </c>
      <c r="U2431" s="57">
        <v>1.0000495000495E-2</v>
      </c>
    </row>
    <row r="2432" spans="1:21" x14ac:dyDescent="0.2">
      <c r="A2432" s="14" t="s">
        <v>454</v>
      </c>
      <c r="B2432" s="14" t="s">
        <v>443</v>
      </c>
      <c r="C2432" s="35" t="s">
        <v>216</v>
      </c>
      <c r="D2432" s="35">
        <v>7</v>
      </c>
      <c r="E2432" s="35">
        <v>23</v>
      </c>
      <c r="F2432">
        <v>15960.645</v>
      </c>
      <c r="G2432" t="s">
        <v>71</v>
      </c>
      <c r="H2432"/>
      <c r="I2432"/>
      <c r="J2432"/>
      <c r="K2432"/>
      <c r="L2432" s="65">
        <v>0.17325017325020001</v>
      </c>
      <c r="M2432" s="67">
        <v>0.17325017325020001</v>
      </c>
      <c r="N2432"/>
      <c r="O2432"/>
      <c r="P2432"/>
      <c r="Q2432" s="68">
        <v>1.485001485001E-2</v>
      </c>
      <c r="R2432" s="56">
        <v>402.4</v>
      </c>
      <c r="S2432"/>
      <c r="T2432" s="35">
        <v>40404</v>
      </c>
      <c r="U2432" s="57">
        <v>9.9955449955449992E-3</v>
      </c>
    </row>
    <row r="2433" spans="1:21" x14ac:dyDescent="0.2">
      <c r="A2433" s="14" t="s">
        <v>454</v>
      </c>
      <c r="B2433" s="14" t="s">
        <v>443</v>
      </c>
      <c r="C2433" s="35" t="s">
        <v>217</v>
      </c>
      <c r="D2433" s="35">
        <v>7</v>
      </c>
      <c r="E2433" s="35">
        <v>24</v>
      </c>
      <c r="F2433">
        <v>24273.226999999999</v>
      </c>
      <c r="G2433" t="s">
        <v>71</v>
      </c>
      <c r="H2433"/>
      <c r="I2433"/>
      <c r="J2433"/>
      <c r="K2433"/>
      <c r="L2433" s="65">
        <v>0.17325017325020001</v>
      </c>
      <c r="M2433" s="67">
        <v>0.17325017325020001</v>
      </c>
      <c r="N2433"/>
      <c r="O2433"/>
      <c r="P2433"/>
      <c r="Q2433" s="68">
        <v>1.485001485001E-2</v>
      </c>
      <c r="R2433" s="56">
        <v>402.4</v>
      </c>
      <c r="S2433"/>
      <c r="T2433" s="35">
        <v>40404</v>
      </c>
      <c r="U2433" s="57">
        <v>9.9955449955449992E-3</v>
      </c>
    </row>
    <row r="2434" spans="1:21" x14ac:dyDescent="0.2">
      <c r="A2434" s="14" t="s">
        <v>454</v>
      </c>
      <c r="B2434" s="14" t="s">
        <v>443</v>
      </c>
      <c r="C2434" s="35" t="s">
        <v>218</v>
      </c>
      <c r="D2434" s="35">
        <v>8</v>
      </c>
      <c r="E2434" s="35">
        <v>1</v>
      </c>
      <c r="F2434">
        <v>445.447</v>
      </c>
      <c r="G2434" t="s">
        <v>445</v>
      </c>
      <c r="H2434"/>
      <c r="I2434"/>
      <c r="J2434"/>
      <c r="K2434"/>
      <c r="L2434"/>
      <c r="M2434"/>
      <c r="N2434"/>
      <c r="O2434"/>
      <c r="P2434"/>
      <c r="Q2434"/>
      <c r="R2434"/>
      <c r="S2434"/>
    </row>
    <row r="2435" spans="1:21" x14ac:dyDescent="0.2">
      <c r="A2435" s="14" t="s">
        <v>454</v>
      </c>
      <c r="B2435" s="14" t="s">
        <v>443</v>
      </c>
      <c r="C2435" s="35" t="s">
        <v>219</v>
      </c>
      <c r="D2435" s="35">
        <v>8</v>
      </c>
      <c r="E2435" s="35">
        <v>2</v>
      </c>
      <c r="F2435">
        <v>49875.491999999998</v>
      </c>
      <c r="G2435" s="54" t="s">
        <v>43</v>
      </c>
      <c r="H2435" s="55">
        <v>2.475002475002E-2</v>
      </c>
      <c r="I2435" s="55">
        <v>2.475002475002E-2</v>
      </c>
      <c r="J2435"/>
      <c r="K2435"/>
      <c r="L2435"/>
      <c r="M2435"/>
      <c r="N2435"/>
      <c r="O2435"/>
      <c r="P2435"/>
      <c r="Q2435"/>
      <c r="R2435" s="56">
        <v>404</v>
      </c>
      <c r="S2435"/>
      <c r="T2435" s="35">
        <v>40404</v>
      </c>
      <c r="U2435" s="57">
        <v>9.9995049995050007E-3</v>
      </c>
    </row>
    <row r="2436" spans="1:21" x14ac:dyDescent="0.2">
      <c r="A2436" s="14" t="s">
        <v>454</v>
      </c>
      <c r="B2436" s="14" t="s">
        <v>443</v>
      </c>
      <c r="C2436" s="35" t="s">
        <v>220</v>
      </c>
      <c r="D2436" s="35">
        <v>8</v>
      </c>
      <c r="E2436" s="35">
        <v>3</v>
      </c>
      <c r="F2436">
        <v>83086.875</v>
      </c>
      <c r="G2436" s="54" t="s">
        <v>43</v>
      </c>
      <c r="H2436" s="55">
        <v>2.475002475002E-2</v>
      </c>
      <c r="I2436" s="55">
        <v>2.475002475002E-2</v>
      </c>
      <c r="J2436"/>
      <c r="K2436"/>
      <c r="L2436"/>
      <c r="M2436"/>
      <c r="N2436"/>
      <c r="O2436"/>
      <c r="P2436"/>
      <c r="Q2436"/>
      <c r="R2436" s="56">
        <v>404</v>
      </c>
      <c r="S2436"/>
      <c r="T2436" s="35">
        <v>40404</v>
      </c>
      <c r="U2436" s="57">
        <v>9.9995049995050007E-3</v>
      </c>
    </row>
    <row r="2437" spans="1:21" x14ac:dyDescent="0.2">
      <c r="A2437" s="14" t="s">
        <v>454</v>
      </c>
      <c r="B2437" s="14" t="s">
        <v>443</v>
      </c>
      <c r="C2437" s="35" t="s">
        <v>221</v>
      </c>
      <c r="D2437" s="35">
        <v>8</v>
      </c>
      <c r="E2437" s="35">
        <v>4</v>
      </c>
      <c r="F2437">
        <v>59407.578000000001</v>
      </c>
      <c r="G2437" s="54" t="s">
        <v>43</v>
      </c>
      <c r="H2437" s="55">
        <v>2.475002475002E-2</v>
      </c>
      <c r="I2437" s="55">
        <v>2.475002475002E-2</v>
      </c>
      <c r="J2437"/>
      <c r="K2437"/>
      <c r="L2437"/>
      <c r="M2437"/>
      <c r="N2437"/>
      <c r="O2437"/>
      <c r="P2437"/>
      <c r="Q2437"/>
      <c r="R2437" s="56">
        <v>404</v>
      </c>
      <c r="S2437"/>
      <c r="T2437" s="35">
        <v>40404</v>
      </c>
      <c r="U2437" s="57">
        <v>9.9995049995050007E-3</v>
      </c>
    </row>
    <row r="2438" spans="1:21" x14ac:dyDescent="0.2">
      <c r="A2438" s="14" t="s">
        <v>454</v>
      </c>
      <c r="B2438" s="14" t="s">
        <v>443</v>
      </c>
      <c r="C2438" s="35" t="s">
        <v>222</v>
      </c>
      <c r="D2438" s="35">
        <v>8</v>
      </c>
      <c r="E2438" s="35">
        <v>5</v>
      </c>
      <c r="F2438">
        <v>66503.093999999997</v>
      </c>
      <c r="G2438" s="58" t="s">
        <v>47</v>
      </c>
      <c r="H2438" s="59">
        <v>1.0204345949820001E-2</v>
      </c>
      <c r="I2438"/>
      <c r="J2438" s="59">
        <v>1.0204345949820001E-2</v>
      </c>
      <c r="K2438"/>
      <c r="L2438"/>
      <c r="M2438"/>
      <c r="N2438"/>
      <c r="O2438"/>
      <c r="P2438"/>
      <c r="Q2438"/>
      <c r="R2438" s="56">
        <v>430.8</v>
      </c>
      <c r="S2438" s="56">
        <v>2688</v>
      </c>
      <c r="T2438" s="35">
        <v>43118.883088000002</v>
      </c>
      <c r="U2438" s="57">
        <v>9.9909823526920603E-3</v>
      </c>
    </row>
    <row r="2439" spans="1:21" x14ac:dyDescent="0.2">
      <c r="A2439" s="14" t="s">
        <v>454</v>
      </c>
      <c r="B2439" s="14" t="s">
        <v>443</v>
      </c>
      <c r="C2439" s="35" t="s">
        <v>223</v>
      </c>
      <c r="D2439" s="35">
        <v>8</v>
      </c>
      <c r="E2439" s="35">
        <v>6</v>
      </c>
      <c r="F2439">
        <v>84910.047000000006</v>
      </c>
      <c r="G2439" s="58" t="s">
        <v>47</v>
      </c>
      <c r="H2439" s="59">
        <v>1.0204345949820001E-2</v>
      </c>
      <c r="I2439"/>
      <c r="J2439" s="59">
        <v>1.0204345949820001E-2</v>
      </c>
      <c r="K2439"/>
      <c r="L2439"/>
      <c r="M2439"/>
      <c r="N2439"/>
      <c r="O2439"/>
      <c r="P2439"/>
      <c r="Q2439"/>
      <c r="R2439" s="56">
        <v>430.8</v>
      </c>
      <c r="S2439" s="56">
        <v>2688</v>
      </c>
      <c r="T2439" s="35">
        <v>43118.883088000002</v>
      </c>
      <c r="U2439" s="57">
        <v>9.9909823526920603E-3</v>
      </c>
    </row>
    <row r="2440" spans="1:21" x14ac:dyDescent="0.2">
      <c r="A2440" s="14" t="s">
        <v>454</v>
      </c>
      <c r="B2440" s="14" t="s">
        <v>443</v>
      </c>
      <c r="C2440" s="35" t="s">
        <v>224</v>
      </c>
      <c r="D2440" s="35">
        <v>8</v>
      </c>
      <c r="E2440" s="35">
        <v>7</v>
      </c>
      <c r="F2440">
        <v>64843.012000000002</v>
      </c>
      <c r="G2440" s="58" t="s">
        <v>47</v>
      </c>
      <c r="H2440" s="59">
        <v>1.0204345949820001E-2</v>
      </c>
      <c r="I2440"/>
      <c r="J2440" s="59">
        <v>1.0204345949820001E-2</v>
      </c>
      <c r="K2440"/>
      <c r="L2440"/>
      <c r="M2440"/>
      <c r="N2440"/>
      <c r="O2440"/>
      <c r="P2440"/>
      <c r="Q2440"/>
      <c r="R2440" s="56">
        <v>430.8</v>
      </c>
      <c r="S2440" s="56">
        <v>2688</v>
      </c>
      <c r="T2440" s="35">
        <v>43118.883088000002</v>
      </c>
      <c r="U2440" s="57">
        <v>9.9909823526920603E-3</v>
      </c>
    </row>
    <row r="2441" spans="1:21" x14ac:dyDescent="0.2">
      <c r="A2441" s="14" t="s">
        <v>454</v>
      </c>
      <c r="B2441" s="14" t="s">
        <v>443</v>
      </c>
      <c r="C2441" s="35" t="s">
        <v>225</v>
      </c>
      <c r="D2441" s="35">
        <v>8</v>
      </c>
      <c r="E2441" s="35">
        <v>8</v>
      </c>
      <c r="F2441">
        <v>59857.894999999997</v>
      </c>
      <c r="G2441" s="60" t="s">
        <v>51</v>
      </c>
      <c r="H2441" s="61">
        <v>6.435006435006E-4</v>
      </c>
      <c r="I2441"/>
      <c r="J2441"/>
      <c r="K2441" s="61">
        <v>6.435006435006E-4</v>
      </c>
      <c r="L2441"/>
      <c r="M2441"/>
      <c r="N2441"/>
      <c r="O2441"/>
      <c r="P2441"/>
      <c r="Q2441"/>
      <c r="R2441" s="56">
        <v>404</v>
      </c>
      <c r="S2441"/>
      <c r="T2441" s="35">
        <v>40404</v>
      </c>
      <c r="U2441" s="57">
        <v>9.9993317493317496E-3</v>
      </c>
    </row>
    <row r="2442" spans="1:21" x14ac:dyDescent="0.2">
      <c r="A2442" s="14" t="s">
        <v>454</v>
      </c>
      <c r="B2442" s="14" t="s">
        <v>443</v>
      </c>
      <c r="C2442" s="35" t="s">
        <v>226</v>
      </c>
      <c r="D2442" s="35">
        <v>8</v>
      </c>
      <c r="E2442" s="35">
        <v>9</v>
      </c>
      <c r="F2442">
        <v>41594.555</v>
      </c>
      <c r="G2442" s="60" t="s">
        <v>51</v>
      </c>
      <c r="H2442" s="61">
        <v>6.435006435006E-4</v>
      </c>
      <c r="I2442"/>
      <c r="J2442"/>
      <c r="K2442" s="61">
        <v>6.435006435006E-4</v>
      </c>
      <c r="L2442"/>
      <c r="M2442"/>
      <c r="N2442"/>
      <c r="O2442"/>
      <c r="P2442"/>
      <c r="Q2442"/>
      <c r="R2442" s="56">
        <v>404</v>
      </c>
      <c r="S2442"/>
      <c r="T2442" s="35">
        <v>40404</v>
      </c>
      <c r="U2442" s="57">
        <v>9.9993317493317496E-3</v>
      </c>
    </row>
    <row r="2443" spans="1:21" x14ac:dyDescent="0.2">
      <c r="A2443" s="14" t="s">
        <v>454</v>
      </c>
      <c r="B2443" s="14" t="s">
        <v>443</v>
      </c>
      <c r="C2443" s="35" t="s">
        <v>227</v>
      </c>
      <c r="D2443" s="35">
        <v>8</v>
      </c>
      <c r="E2443" s="35">
        <v>10</v>
      </c>
      <c r="F2443">
        <v>85915.343999999997</v>
      </c>
      <c r="G2443" s="60" t="s">
        <v>51</v>
      </c>
      <c r="H2443" s="61">
        <v>6.435006435006E-4</v>
      </c>
      <c r="I2443"/>
      <c r="J2443"/>
      <c r="K2443" s="61">
        <v>6.435006435006E-4</v>
      </c>
      <c r="L2443"/>
      <c r="M2443"/>
      <c r="N2443"/>
      <c r="O2443"/>
      <c r="P2443"/>
      <c r="Q2443"/>
      <c r="R2443" s="56">
        <v>404</v>
      </c>
      <c r="S2443"/>
      <c r="T2443" s="35">
        <v>40404</v>
      </c>
      <c r="U2443" s="57">
        <v>9.9993317493317496E-3</v>
      </c>
    </row>
    <row r="2444" spans="1:21" x14ac:dyDescent="0.2">
      <c r="A2444" s="14" t="s">
        <v>454</v>
      </c>
      <c r="B2444" s="14" t="s">
        <v>443</v>
      </c>
      <c r="C2444" s="35" t="s">
        <v>228</v>
      </c>
      <c r="D2444" s="35">
        <v>8</v>
      </c>
      <c r="E2444" s="35">
        <v>11</v>
      </c>
      <c r="F2444">
        <v>61077.398000000001</v>
      </c>
      <c r="G2444" t="s">
        <v>55</v>
      </c>
      <c r="H2444"/>
      <c r="I2444" s="55">
        <v>2.3486315683779999E-2</v>
      </c>
      <c r="J2444" s="59">
        <v>1.033397890086E-2</v>
      </c>
      <c r="K2444"/>
      <c r="L2444"/>
      <c r="M2444"/>
      <c r="N2444"/>
      <c r="O2444"/>
      <c r="P2444"/>
      <c r="Q2444"/>
      <c r="R2444" s="56">
        <v>425.6</v>
      </c>
      <c r="S2444" s="56">
        <v>2152.64</v>
      </c>
      <c r="T2444" s="35">
        <v>42577.985132460002</v>
      </c>
      <c r="U2444" s="57">
        <v>9.9962456813284407E-3</v>
      </c>
    </row>
    <row r="2445" spans="1:21" x14ac:dyDescent="0.2">
      <c r="A2445" s="14" t="s">
        <v>454</v>
      </c>
      <c r="B2445" s="14" t="s">
        <v>443</v>
      </c>
      <c r="C2445" s="35" t="s">
        <v>229</v>
      </c>
      <c r="D2445" s="35">
        <v>8</v>
      </c>
      <c r="E2445" s="35">
        <v>12</v>
      </c>
      <c r="F2445">
        <v>67746.937000000005</v>
      </c>
      <c r="G2445" t="s">
        <v>55</v>
      </c>
      <c r="H2445"/>
      <c r="I2445" s="55">
        <v>2.3486315683779999E-2</v>
      </c>
      <c r="J2445" s="59">
        <v>1.033397890086E-2</v>
      </c>
      <c r="K2445"/>
      <c r="L2445"/>
      <c r="M2445"/>
      <c r="N2445"/>
      <c r="O2445"/>
      <c r="P2445"/>
      <c r="Q2445"/>
      <c r="R2445" s="56">
        <v>425.6</v>
      </c>
      <c r="S2445" s="56">
        <v>2152.64</v>
      </c>
      <c r="T2445" s="35">
        <v>42577.985132460002</v>
      </c>
      <c r="U2445" s="57">
        <v>9.9962456813284407E-3</v>
      </c>
    </row>
    <row r="2446" spans="1:21" x14ac:dyDescent="0.2">
      <c r="A2446" s="14" t="s">
        <v>454</v>
      </c>
      <c r="B2446" s="14" t="s">
        <v>443</v>
      </c>
      <c r="C2446" s="35" t="s">
        <v>230</v>
      </c>
      <c r="D2446" s="35">
        <v>8</v>
      </c>
      <c r="E2446" s="35">
        <v>13</v>
      </c>
      <c r="F2446">
        <v>56637.531000000003</v>
      </c>
      <c r="G2446" t="s">
        <v>55</v>
      </c>
      <c r="H2446"/>
      <c r="I2446" s="55">
        <v>2.475002475002E-2</v>
      </c>
      <c r="J2446"/>
      <c r="K2446" s="61">
        <v>6.435006435006E-4</v>
      </c>
      <c r="L2446"/>
      <c r="M2446"/>
      <c r="N2446"/>
      <c r="O2446"/>
      <c r="P2446"/>
      <c r="Q2446"/>
      <c r="R2446" s="56">
        <v>404</v>
      </c>
      <c r="S2446"/>
      <c r="T2446" s="35">
        <v>40404</v>
      </c>
      <c r="U2446" s="57">
        <v>9.9998267498267492E-3</v>
      </c>
    </row>
    <row r="2447" spans="1:21" x14ac:dyDescent="0.2">
      <c r="A2447" s="14" t="s">
        <v>454</v>
      </c>
      <c r="B2447" s="14" t="s">
        <v>443</v>
      </c>
      <c r="C2447" s="35" t="s">
        <v>231</v>
      </c>
      <c r="D2447" s="35">
        <v>8</v>
      </c>
      <c r="E2447" s="35">
        <v>14</v>
      </c>
      <c r="F2447">
        <v>49727.012000000002</v>
      </c>
      <c r="G2447" t="s">
        <v>55</v>
      </c>
      <c r="H2447"/>
      <c r="I2447" s="55">
        <v>2.475002475002E-2</v>
      </c>
      <c r="J2447"/>
      <c r="K2447" s="61">
        <v>6.435006435006E-4</v>
      </c>
      <c r="L2447"/>
      <c r="M2447"/>
      <c r="N2447"/>
      <c r="O2447"/>
      <c r="P2447"/>
      <c r="Q2447"/>
      <c r="R2447" s="56">
        <v>404</v>
      </c>
      <c r="S2447"/>
      <c r="T2447" s="35">
        <v>40404</v>
      </c>
      <c r="U2447" s="57">
        <v>9.9998267498267492E-3</v>
      </c>
    </row>
    <row r="2448" spans="1:21" x14ac:dyDescent="0.2">
      <c r="A2448" s="14" t="s">
        <v>454</v>
      </c>
      <c r="B2448" s="14" t="s">
        <v>443</v>
      </c>
      <c r="C2448" s="35" t="s">
        <v>232</v>
      </c>
      <c r="D2448" s="35">
        <v>8</v>
      </c>
      <c r="E2448" s="35">
        <v>15</v>
      </c>
      <c r="F2448">
        <v>2314.8649999999998</v>
      </c>
      <c r="G2448" s="62" t="s">
        <v>60</v>
      </c>
      <c r="H2448" s="63">
        <v>9.9990099990099992</v>
      </c>
      <c r="I2448"/>
      <c r="J2448"/>
      <c r="K2448"/>
      <c r="L2448"/>
      <c r="M2448"/>
      <c r="N2448"/>
      <c r="O2448"/>
      <c r="P2448" s="63">
        <v>9.9990099990099992</v>
      </c>
      <c r="Q2448"/>
      <c r="R2448" s="56">
        <v>363.6</v>
      </c>
      <c r="S2448"/>
      <c r="T2448" s="35">
        <v>40404</v>
      </c>
      <c r="U2448" s="57">
        <v>9.9990099990099994E-3</v>
      </c>
    </row>
    <row r="2449" spans="1:21" x14ac:dyDescent="0.2">
      <c r="A2449" s="14" t="s">
        <v>454</v>
      </c>
      <c r="B2449" s="14" t="s">
        <v>443</v>
      </c>
      <c r="C2449" s="35" t="s">
        <v>233</v>
      </c>
      <c r="D2449" s="35">
        <v>8</v>
      </c>
      <c r="E2449" s="35">
        <v>16</v>
      </c>
      <c r="F2449">
        <v>64168.754000000001</v>
      </c>
      <c r="G2449" s="14" t="s">
        <v>447</v>
      </c>
      <c r="H2449"/>
      <c r="I2449"/>
      <c r="J2449"/>
      <c r="K2449"/>
      <c r="L2449"/>
      <c r="M2449"/>
      <c r="N2449"/>
      <c r="O2449"/>
      <c r="P2449"/>
      <c r="Q2449"/>
      <c r="R2449" s="56">
        <v>430.8</v>
      </c>
      <c r="S2449" s="56">
        <v>2688</v>
      </c>
      <c r="T2449" s="35">
        <v>43118.879999999997</v>
      </c>
      <c r="U2449" s="57">
        <v>9.9909830682058508E-3</v>
      </c>
    </row>
    <row r="2450" spans="1:21" x14ac:dyDescent="0.2">
      <c r="A2450" s="14" t="s">
        <v>454</v>
      </c>
      <c r="B2450" s="14" t="s">
        <v>443</v>
      </c>
      <c r="C2450" s="35" t="s">
        <v>234</v>
      </c>
      <c r="D2450" s="35">
        <v>8</v>
      </c>
      <c r="E2450" s="35">
        <v>17</v>
      </c>
      <c r="F2450">
        <v>65093.726999999999</v>
      </c>
      <c r="G2450" t="s">
        <v>446</v>
      </c>
      <c r="H2450"/>
      <c r="I2450"/>
      <c r="J2450"/>
      <c r="K2450"/>
      <c r="L2450"/>
      <c r="M2450"/>
      <c r="N2450"/>
      <c r="O2450"/>
      <c r="P2450"/>
      <c r="Q2450"/>
      <c r="R2450" s="56">
        <v>404</v>
      </c>
      <c r="S2450"/>
      <c r="T2450" s="35">
        <v>40404</v>
      </c>
      <c r="U2450" s="57">
        <v>9.9990099990099994E-3</v>
      </c>
    </row>
    <row r="2451" spans="1:21" x14ac:dyDescent="0.2">
      <c r="A2451" s="14" t="s">
        <v>454</v>
      </c>
      <c r="B2451" s="14" t="s">
        <v>443</v>
      </c>
      <c r="C2451" s="35" t="s">
        <v>235</v>
      </c>
      <c r="D2451" s="35">
        <v>8</v>
      </c>
      <c r="E2451" s="35">
        <v>18</v>
      </c>
      <c r="F2451">
        <v>53302.762000000002</v>
      </c>
      <c r="G2451" t="s">
        <v>446</v>
      </c>
      <c r="H2451"/>
      <c r="I2451"/>
      <c r="J2451"/>
      <c r="K2451"/>
      <c r="L2451"/>
      <c r="M2451"/>
      <c r="N2451"/>
      <c r="O2451"/>
      <c r="P2451"/>
      <c r="Q2451"/>
      <c r="R2451" s="56">
        <v>404</v>
      </c>
      <c r="S2451"/>
      <c r="T2451" s="35">
        <v>40404</v>
      </c>
      <c r="U2451" s="57">
        <v>9.9990099990099994E-3</v>
      </c>
    </row>
    <row r="2452" spans="1:21" x14ac:dyDescent="0.2">
      <c r="A2452" s="14" t="s">
        <v>454</v>
      </c>
      <c r="B2452" s="14" t="s">
        <v>443</v>
      </c>
      <c r="C2452" s="35" t="s">
        <v>236</v>
      </c>
      <c r="D2452" s="35">
        <v>8</v>
      </c>
      <c r="E2452" s="35">
        <v>19</v>
      </c>
      <c r="F2452">
        <v>77481.054999999993</v>
      </c>
      <c r="G2452" s="64" t="s">
        <v>65</v>
      </c>
      <c r="H2452" s="65">
        <v>4.950004950005E-3</v>
      </c>
      <c r="I2452"/>
      <c r="J2452"/>
      <c r="K2452"/>
      <c r="L2452" s="65">
        <v>4.950004950005E-3</v>
      </c>
      <c r="M2452"/>
      <c r="N2452"/>
      <c r="O2452"/>
      <c r="P2452"/>
      <c r="Q2452"/>
      <c r="R2452" s="56">
        <v>404</v>
      </c>
      <c r="S2452"/>
      <c r="T2452" s="35">
        <v>40404</v>
      </c>
      <c r="U2452" s="57">
        <v>9.9995049995050007E-3</v>
      </c>
    </row>
    <row r="2453" spans="1:21" x14ac:dyDescent="0.2">
      <c r="A2453" s="14" t="s">
        <v>454</v>
      </c>
      <c r="B2453" s="14" t="s">
        <v>443</v>
      </c>
      <c r="C2453" s="35" t="s">
        <v>237</v>
      </c>
      <c r="D2453" s="35">
        <v>8</v>
      </c>
      <c r="E2453" s="35">
        <v>20</v>
      </c>
      <c r="F2453">
        <v>50496.199000000001</v>
      </c>
      <c r="G2453" s="64" t="s">
        <v>65</v>
      </c>
      <c r="H2453" s="65">
        <v>4.950004950005E-3</v>
      </c>
      <c r="I2453"/>
      <c r="J2453"/>
      <c r="K2453"/>
      <c r="L2453" s="65">
        <v>4.950004950005E-3</v>
      </c>
      <c r="M2453"/>
      <c r="N2453"/>
      <c r="O2453"/>
      <c r="P2453"/>
      <c r="Q2453"/>
      <c r="R2453" s="56">
        <v>404</v>
      </c>
      <c r="S2453"/>
      <c r="T2453" s="35">
        <v>40404</v>
      </c>
      <c r="U2453" s="57">
        <v>9.9995049995050007E-3</v>
      </c>
    </row>
    <row r="2454" spans="1:21" x14ac:dyDescent="0.2">
      <c r="A2454" s="14" t="s">
        <v>454</v>
      </c>
      <c r="B2454" s="14" t="s">
        <v>443</v>
      </c>
      <c r="C2454" s="35" t="s">
        <v>238</v>
      </c>
      <c r="D2454" s="35">
        <v>8</v>
      </c>
      <c r="E2454" s="35">
        <v>21</v>
      </c>
      <c r="F2454">
        <v>93278.616999999998</v>
      </c>
      <c r="G2454" s="66" t="s">
        <v>68</v>
      </c>
      <c r="H2454" s="67">
        <v>4.950004950005E-3</v>
      </c>
      <c r="I2454"/>
      <c r="J2454"/>
      <c r="K2454"/>
      <c r="L2454"/>
      <c r="M2454" s="67">
        <v>4.950004950005E-3</v>
      </c>
      <c r="N2454"/>
      <c r="O2454"/>
      <c r="P2454"/>
      <c r="Q2454"/>
      <c r="R2454" s="56">
        <v>404</v>
      </c>
      <c r="S2454"/>
      <c r="T2454" s="35">
        <v>40404</v>
      </c>
      <c r="U2454" s="57">
        <v>9.9995049995050007E-3</v>
      </c>
    </row>
    <row r="2455" spans="1:21" x14ac:dyDescent="0.2">
      <c r="A2455" s="14" t="s">
        <v>454</v>
      </c>
      <c r="B2455" s="14" t="s">
        <v>443</v>
      </c>
      <c r="C2455" s="35" t="s">
        <v>239</v>
      </c>
      <c r="D2455" s="35">
        <v>8</v>
      </c>
      <c r="E2455" s="35">
        <v>22</v>
      </c>
      <c r="F2455">
        <v>63243.781000000003</v>
      </c>
      <c r="G2455" s="66" t="s">
        <v>68</v>
      </c>
      <c r="H2455" s="67">
        <v>4.950004950005E-3</v>
      </c>
      <c r="I2455"/>
      <c r="J2455"/>
      <c r="K2455"/>
      <c r="L2455"/>
      <c r="M2455" s="67">
        <v>4.950004950005E-3</v>
      </c>
      <c r="N2455"/>
      <c r="O2455"/>
      <c r="P2455"/>
      <c r="Q2455"/>
      <c r="R2455" s="56">
        <v>404</v>
      </c>
      <c r="S2455"/>
      <c r="T2455" s="35">
        <v>40404</v>
      </c>
      <c r="U2455" s="57">
        <v>9.9995049995050007E-3</v>
      </c>
    </row>
    <row r="2456" spans="1:21" x14ac:dyDescent="0.2">
      <c r="A2456" s="14" t="s">
        <v>454</v>
      </c>
      <c r="B2456" s="14" t="s">
        <v>443</v>
      </c>
      <c r="C2456" s="35" t="s">
        <v>240</v>
      </c>
      <c r="D2456" s="35">
        <v>8</v>
      </c>
      <c r="E2456" s="35">
        <v>23</v>
      </c>
      <c r="F2456">
        <v>67513.258000000002</v>
      </c>
      <c r="G2456" t="s">
        <v>71</v>
      </c>
      <c r="H2456"/>
      <c r="I2456"/>
      <c r="J2456"/>
      <c r="K2456"/>
      <c r="L2456" s="65">
        <v>0.17325017325020001</v>
      </c>
      <c r="M2456" s="67">
        <v>0.17325017325020001</v>
      </c>
      <c r="N2456"/>
      <c r="O2456"/>
      <c r="P2456"/>
      <c r="Q2456" s="68">
        <v>4.950004950005E-3</v>
      </c>
      <c r="R2456" s="56">
        <v>402.4</v>
      </c>
      <c r="S2456"/>
      <c r="T2456" s="35">
        <v>40404</v>
      </c>
      <c r="U2456" s="57">
        <v>9.9945549945550001E-3</v>
      </c>
    </row>
    <row r="2457" spans="1:21" x14ac:dyDescent="0.2">
      <c r="A2457" s="14" t="s">
        <v>454</v>
      </c>
      <c r="B2457" s="14" t="s">
        <v>443</v>
      </c>
      <c r="C2457" s="35" t="s">
        <v>241</v>
      </c>
      <c r="D2457" s="35">
        <v>8</v>
      </c>
      <c r="E2457" s="35">
        <v>24</v>
      </c>
      <c r="F2457">
        <v>34581.805</v>
      </c>
      <c r="G2457" t="s">
        <v>71</v>
      </c>
      <c r="H2457"/>
      <c r="I2457"/>
      <c r="J2457"/>
      <c r="K2457"/>
      <c r="L2457" s="65">
        <v>0.17325017325020001</v>
      </c>
      <c r="M2457" s="67">
        <v>0.17325017325020001</v>
      </c>
      <c r="N2457"/>
      <c r="O2457"/>
      <c r="P2457"/>
      <c r="Q2457" s="68">
        <v>4.950004950005E-3</v>
      </c>
      <c r="R2457" s="56">
        <v>402.4</v>
      </c>
      <c r="S2457"/>
      <c r="T2457" s="35">
        <v>40404</v>
      </c>
      <c r="U2457" s="57">
        <v>9.9945549945550001E-3</v>
      </c>
    </row>
    <row r="2458" spans="1:21" x14ac:dyDescent="0.2">
      <c r="A2458" s="14" t="s">
        <v>454</v>
      </c>
      <c r="B2458" s="14" t="s">
        <v>443</v>
      </c>
      <c r="C2458" s="35" t="s">
        <v>242</v>
      </c>
      <c r="D2458" s="35">
        <v>9</v>
      </c>
      <c r="E2458" s="35">
        <v>1</v>
      </c>
      <c r="F2458">
        <v>28038.84</v>
      </c>
      <c r="G2458" t="s">
        <v>55</v>
      </c>
      <c r="H2458"/>
      <c r="I2458"/>
      <c r="J2458"/>
      <c r="K2458"/>
      <c r="L2458" s="65">
        <v>19.998019998019998</v>
      </c>
      <c r="M2458" s="67">
        <v>19.998019998019998</v>
      </c>
      <c r="N2458"/>
      <c r="O2458"/>
      <c r="P2458"/>
      <c r="Q2458"/>
      <c r="R2458" s="56">
        <v>242.4</v>
      </c>
      <c r="S2458"/>
      <c r="T2458" s="35">
        <v>40404</v>
      </c>
      <c r="U2458" s="57">
        <v>9.9990099990099994E-3</v>
      </c>
    </row>
    <row r="2459" spans="1:21" x14ac:dyDescent="0.2">
      <c r="A2459" s="14" t="s">
        <v>454</v>
      </c>
      <c r="B2459" s="14" t="s">
        <v>443</v>
      </c>
      <c r="C2459" s="35" t="s">
        <v>243</v>
      </c>
      <c r="D2459" s="35">
        <v>9</v>
      </c>
      <c r="E2459" s="35">
        <v>2</v>
      </c>
      <c r="F2459">
        <v>43001.487999999998</v>
      </c>
      <c r="G2459" t="s">
        <v>55</v>
      </c>
      <c r="H2459"/>
      <c r="I2459"/>
      <c r="J2459"/>
      <c r="K2459"/>
      <c r="L2459" s="65">
        <v>19.998019998019998</v>
      </c>
      <c r="M2459" s="67">
        <v>19.998019998019998</v>
      </c>
      <c r="N2459"/>
      <c r="O2459"/>
      <c r="P2459"/>
      <c r="Q2459"/>
      <c r="R2459" s="56">
        <v>242.4</v>
      </c>
      <c r="S2459"/>
      <c r="T2459" s="35">
        <v>40404</v>
      </c>
      <c r="U2459" s="57">
        <v>9.9990099990099994E-3</v>
      </c>
    </row>
    <row r="2460" spans="1:21" x14ac:dyDescent="0.2">
      <c r="A2460" s="14" t="s">
        <v>454</v>
      </c>
      <c r="B2460" s="14" t="s">
        <v>443</v>
      </c>
      <c r="C2460" s="35" t="s">
        <v>244</v>
      </c>
      <c r="D2460" s="35">
        <v>9</v>
      </c>
      <c r="E2460" s="35">
        <v>3</v>
      </c>
      <c r="F2460">
        <v>443.01299999999998</v>
      </c>
      <c r="G2460" t="s">
        <v>55</v>
      </c>
      <c r="H2460"/>
      <c r="I2460"/>
      <c r="J2460"/>
      <c r="K2460"/>
      <c r="L2460" s="65">
        <v>19.998019998019998</v>
      </c>
      <c r="M2460"/>
      <c r="N2460" s="69">
        <v>19.998019998019998</v>
      </c>
      <c r="O2460"/>
      <c r="P2460"/>
      <c r="Q2460"/>
      <c r="R2460" s="56">
        <v>242.4</v>
      </c>
      <c r="S2460"/>
      <c r="T2460" s="35">
        <v>40404</v>
      </c>
      <c r="U2460" s="57">
        <v>9.9990099990099994E-3</v>
      </c>
    </row>
    <row r="2461" spans="1:21" x14ac:dyDescent="0.2">
      <c r="A2461" s="14" t="s">
        <v>454</v>
      </c>
      <c r="B2461" s="14" t="s">
        <v>443</v>
      </c>
      <c r="C2461" s="35" t="s">
        <v>245</v>
      </c>
      <c r="D2461" s="35">
        <v>9</v>
      </c>
      <c r="E2461" s="35">
        <v>4</v>
      </c>
      <c r="F2461">
        <v>593.92999999999995</v>
      </c>
      <c r="G2461" t="s">
        <v>55</v>
      </c>
      <c r="H2461"/>
      <c r="I2461"/>
      <c r="J2461"/>
      <c r="K2461"/>
      <c r="L2461" s="65">
        <v>19.998019998019998</v>
      </c>
      <c r="M2461"/>
      <c r="N2461" s="69">
        <v>19.998019998019998</v>
      </c>
      <c r="O2461"/>
      <c r="P2461"/>
      <c r="Q2461"/>
      <c r="R2461" s="56">
        <v>242.4</v>
      </c>
      <c r="S2461"/>
      <c r="T2461" s="35">
        <v>40404</v>
      </c>
      <c r="U2461" s="57">
        <v>9.9990099990099994E-3</v>
      </c>
    </row>
    <row r="2462" spans="1:21" x14ac:dyDescent="0.2">
      <c r="A2462" s="14" t="s">
        <v>454</v>
      </c>
      <c r="B2462" s="14" t="s">
        <v>443</v>
      </c>
      <c r="C2462" s="35" t="s">
        <v>246</v>
      </c>
      <c r="D2462" s="35">
        <v>9</v>
      </c>
      <c r="E2462" s="35">
        <v>5</v>
      </c>
      <c r="F2462">
        <v>17228.830000000002</v>
      </c>
      <c r="G2462" s="70" t="s">
        <v>247</v>
      </c>
      <c r="H2462" s="69">
        <v>19.998019998019998</v>
      </c>
      <c r="I2462"/>
      <c r="J2462"/>
      <c r="K2462"/>
      <c r="L2462"/>
      <c r="M2462"/>
      <c r="N2462" s="69">
        <v>19.998019998019998</v>
      </c>
      <c r="O2462"/>
      <c r="P2462"/>
      <c r="Q2462"/>
      <c r="R2462" s="56">
        <v>323.2</v>
      </c>
      <c r="S2462"/>
      <c r="T2462" s="35">
        <v>40404</v>
      </c>
      <c r="U2462" s="57">
        <v>9.9990099990099994E-3</v>
      </c>
    </row>
    <row r="2463" spans="1:21" x14ac:dyDescent="0.2">
      <c r="A2463" s="14" t="s">
        <v>454</v>
      </c>
      <c r="B2463" s="14" t="s">
        <v>443</v>
      </c>
      <c r="C2463" s="35" t="s">
        <v>248</v>
      </c>
      <c r="D2463" s="35">
        <v>9</v>
      </c>
      <c r="E2463" s="35">
        <v>6</v>
      </c>
      <c r="F2463">
        <v>19232.127</v>
      </c>
      <c r="G2463" s="70" t="s">
        <v>247</v>
      </c>
      <c r="H2463" s="69">
        <v>19.998019998019998</v>
      </c>
      <c r="I2463"/>
      <c r="J2463"/>
      <c r="K2463"/>
      <c r="L2463"/>
      <c r="M2463"/>
      <c r="N2463" s="69">
        <v>19.998019998019998</v>
      </c>
      <c r="O2463"/>
      <c r="P2463"/>
      <c r="Q2463"/>
      <c r="R2463" s="56">
        <v>323.2</v>
      </c>
      <c r="S2463"/>
      <c r="T2463" s="35">
        <v>40404</v>
      </c>
      <c r="U2463" s="57">
        <v>9.9990099990099994E-3</v>
      </c>
    </row>
    <row r="2464" spans="1:21" x14ac:dyDescent="0.2">
      <c r="A2464" s="14" t="s">
        <v>454</v>
      </c>
      <c r="B2464" s="14" t="s">
        <v>443</v>
      </c>
      <c r="C2464" s="35" t="s">
        <v>249</v>
      </c>
      <c r="D2464" s="35">
        <v>9</v>
      </c>
      <c r="E2464" s="35">
        <v>7</v>
      </c>
      <c r="F2464">
        <v>2385.4560000000001</v>
      </c>
      <c r="G2464" t="s">
        <v>55</v>
      </c>
      <c r="H2464"/>
      <c r="I2464"/>
      <c r="J2464"/>
      <c r="K2464"/>
      <c r="L2464"/>
      <c r="M2464" s="67">
        <v>19.998019998019998</v>
      </c>
      <c r="N2464" s="69">
        <v>19.998019998019998</v>
      </c>
      <c r="O2464"/>
      <c r="P2464"/>
      <c r="Q2464"/>
      <c r="R2464" s="56">
        <v>242.4</v>
      </c>
      <c r="S2464"/>
      <c r="T2464" s="35">
        <v>40404</v>
      </c>
      <c r="U2464" s="57">
        <v>9.9990099990099994E-3</v>
      </c>
    </row>
    <row r="2465" spans="1:21" x14ac:dyDescent="0.2">
      <c r="A2465" s="14" t="s">
        <v>454</v>
      </c>
      <c r="B2465" s="14" t="s">
        <v>443</v>
      </c>
      <c r="C2465" s="35" t="s">
        <v>250</v>
      </c>
      <c r="D2465" s="35">
        <v>9</v>
      </c>
      <c r="E2465" s="35">
        <v>8</v>
      </c>
      <c r="F2465">
        <v>2302.6950000000002</v>
      </c>
      <c r="G2465" t="s">
        <v>55</v>
      </c>
      <c r="H2465"/>
      <c r="I2465"/>
      <c r="J2465"/>
      <c r="K2465"/>
      <c r="L2465"/>
      <c r="M2465" s="67">
        <v>19.998019998019998</v>
      </c>
      <c r="N2465" s="69">
        <v>19.998019998019998</v>
      </c>
      <c r="O2465"/>
      <c r="P2465"/>
      <c r="Q2465"/>
      <c r="R2465" s="56">
        <v>242.4</v>
      </c>
      <c r="S2465"/>
      <c r="T2465" s="35">
        <v>40404</v>
      </c>
      <c r="U2465" s="57">
        <v>9.9990099990099994E-3</v>
      </c>
    </row>
    <row r="2466" spans="1:21" x14ac:dyDescent="0.2">
      <c r="A2466" s="14" t="s">
        <v>454</v>
      </c>
      <c r="B2466" s="14" t="s">
        <v>443</v>
      </c>
      <c r="C2466" s="35" t="s">
        <v>251</v>
      </c>
      <c r="D2466" s="35">
        <v>9</v>
      </c>
      <c r="E2466" s="35">
        <v>9</v>
      </c>
      <c r="F2466">
        <v>19439.028999999999</v>
      </c>
      <c r="G2466" s="71" t="s">
        <v>252</v>
      </c>
      <c r="H2466" s="72">
        <v>19.998019998019998</v>
      </c>
      <c r="I2466"/>
      <c r="J2466"/>
      <c r="K2466"/>
      <c r="L2466"/>
      <c r="M2466"/>
      <c r="N2466"/>
      <c r="O2466" s="72">
        <v>19.998019998019998</v>
      </c>
      <c r="P2466"/>
      <c r="Q2466"/>
      <c r="R2466" s="56">
        <v>323.2</v>
      </c>
      <c r="S2466"/>
      <c r="T2466" s="35">
        <v>40404</v>
      </c>
      <c r="U2466" s="57">
        <v>9.9990099990099994E-3</v>
      </c>
    </row>
    <row r="2467" spans="1:21" x14ac:dyDescent="0.2">
      <c r="A2467" s="14" t="s">
        <v>454</v>
      </c>
      <c r="B2467" s="14" t="s">
        <v>443</v>
      </c>
      <c r="C2467" s="35" t="s">
        <v>253</v>
      </c>
      <c r="D2467" s="35">
        <v>9</v>
      </c>
      <c r="E2467" s="35">
        <v>10</v>
      </c>
      <c r="F2467">
        <v>51946.945</v>
      </c>
      <c r="G2467" s="71" t="s">
        <v>252</v>
      </c>
      <c r="H2467" s="72">
        <v>19.998019998019998</v>
      </c>
      <c r="I2467"/>
      <c r="J2467"/>
      <c r="K2467"/>
      <c r="L2467"/>
      <c r="M2467"/>
      <c r="N2467"/>
      <c r="O2467" s="72">
        <v>19.998019998019998</v>
      </c>
      <c r="P2467"/>
      <c r="Q2467"/>
      <c r="R2467" s="56">
        <v>323.2</v>
      </c>
      <c r="S2467"/>
      <c r="T2467" s="35">
        <v>40404</v>
      </c>
      <c r="U2467" s="57">
        <v>9.9990099990099994E-3</v>
      </c>
    </row>
    <row r="2468" spans="1:21" x14ac:dyDescent="0.2">
      <c r="A2468" s="14" t="s">
        <v>454</v>
      </c>
      <c r="B2468" s="14" t="s">
        <v>443</v>
      </c>
      <c r="C2468" s="35" t="s">
        <v>254</v>
      </c>
      <c r="D2468" s="35">
        <v>9</v>
      </c>
      <c r="E2468" s="35">
        <v>11</v>
      </c>
      <c r="F2468">
        <v>1594.3610000000001</v>
      </c>
      <c r="G2468" t="s">
        <v>55</v>
      </c>
      <c r="H2468"/>
      <c r="I2468"/>
      <c r="J2468"/>
      <c r="K2468" s="61">
        <v>1.999801999802</v>
      </c>
      <c r="L2468"/>
      <c r="M2468"/>
      <c r="N2468"/>
      <c r="O2468" s="72">
        <v>19.998019998019998</v>
      </c>
      <c r="P2468"/>
      <c r="Q2468"/>
      <c r="R2468" s="56">
        <v>282.8</v>
      </c>
      <c r="S2468"/>
      <c r="T2468" s="35">
        <v>40404</v>
      </c>
      <c r="U2468" s="57">
        <v>9.9990099990099994E-3</v>
      </c>
    </row>
    <row r="2469" spans="1:21" x14ac:dyDescent="0.2">
      <c r="A2469" s="14" t="s">
        <v>454</v>
      </c>
      <c r="B2469" s="14" t="s">
        <v>443</v>
      </c>
      <c r="C2469" s="35" t="s">
        <v>255</v>
      </c>
      <c r="D2469" s="35">
        <v>9</v>
      </c>
      <c r="E2469" s="35">
        <v>12</v>
      </c>
      <c r="F2469">
        <v>2168.817</v>
      </c>
      <c r="G2469" t="s">
        <v>55</v>
      </c>
      <c r="H2469"/>
      <c r="I2469"/>
      <c r="J2469"/>
      <c r="K2469" s="61">
        <v>1.999801999802</v>
      </c>
      <c r="L2469"/>
      <c r="M2469"/>
      <c r="N2469"/>
      <c r="O2469" s="72">
        <v>19.998019998019998</v>
      </c>
      <c r="P2469"/>
      <c r="Q2469"/>
      <c r="R2469" s="56">
        <v>282.8</v>
      </c>
      <c r="S2469"/>
      <c r="T2469" s="35">
        <v>40404</v>
      </c>
      <c r="U2469" s="57">
        <v>9.9990099990099994E-3</v>
      </c>
    </row>
    <row r="2470" spans="1:21" x14ac:dyDescent="0.2">
      <c r="A2470" s="14" t="s">
        <v>454</v>
      </c>
      <c r="B2470" s="14" t="s">
        <v>443</v>
      </c>
      <c r="C2470" s="35" t="s">
        <v>256</v>
      </c>
      <c r="D2470" s="35">
        <v>9</v>
      </c>
      <c r="E2470" s="35">
        <v>13</v>
      </c>
      <c r="F2470">
        <v>9658.6610000000001</v>
      </c>
      <c r="G2470" t="s">
        <v>55</v>
      </c>
      <c r="H2470"/>
      <c r="I2470" s="55">
        <v>1000.005</v>
      </c>
      <c r="J2470"/>
      <c r="K2470"/>
      <c r="L2470"/>
      <c r="M2470"/>
      <c r="N2470"/>
      <c r="O2470" s="72">
        <v>19.9512</v>
      </c>
      <c r="P2470"/>
      <c r="Q2470"/>
      <c r="R2470"/>
      <c r="S2470"/>
      <c r="T2470" s="35">
        <v>40899.795501020002</v>
      </c>
      <c r="U2470" s="57">
        <v>2.1995219999999999E-2</v>
      </c>
    </row>
    <row r="2471" spans="1:21" x14ac:dyDescent="0.2">
      <c r="A2471" s="14" t="s">
        <v>454</v>
      </c>
      <c r="B2471" s="14" t="s">
        <v>443</v>
      </c>
      <c r="C2471" s="35" t="s">
        <v>257</v>
      </c>
      <c r="D2471" s="35">
        <v>9</v>
      </c>
      <c r="E2471" s="35">
        <v>14</v>
      </c>
      <c r="F2471">
        <v>10225.815000000001</v>
      </c>
      <c r="G2471" t="s">
        <v>55</v>
      </c>
      <c r="H2471"/>
      <c r="I2471" s="55">
        <v>1000.005</v>
      </c>
      <c r="J2471"/>
      <c r="K2471"/>
      <c r="L2471"/>
      <c r="M2471"/>
      <c r="N2471"/>
      <c r="O2471" s="72">
        <v>19.9512</v>
      </c>
      <c r="P2471"/>
      <c r="Q2471"/>
      <c r="R2471"/>
      <c r="S2471"/>
      <c r="T2471" s="35">
        <v>40899.795501020002</v>
      </c>
      <c r="U2471" s="57">
        <v>2.1995219999999999E-2</v>
      </c>
    </row>
    <row r="2472" spans="1:21" x14ac:dyDescent="0.2">
      <c r="A2472" s="14" t="s">
        <v>454</v>
      </c>
      <c r="B2472" s="14" t="s">
        <v>443</v>
      </c>
      <c r="C2472" s="35" t="s">
        <v>258</v>
      </c>
      <c r="D2472" s="35">
        <v>9</v>
      </c>
      <c r="E2472" s="35">
        <v>15</v>
      </c>
      <c r="F2472">
        <v>255.58500000000001</v>
      </c>
      <c r="G2472" s="62" t="s">
        <v>60</v>
      </c>
      <c r="H2472" s="63">
        <v>19.998019998019998</v>
      </c>
      <c r="I2472"/>
      <c r="J2472"/>
      <c r="K2472"/>
      <c r="L2472"/>
      <c r="M2472"/>
      <c r="N2472"/>
      <c r="O2472"/>
      <c r="P2472" s="63">
        <v>19.998019998019998</v>
      </c>
      <c r="Q2472"/>
      <c r="R2472" s="56">
        <v>323.2</v>
      </c>
      <c r="S2472"/>
      <c r="T2472" s="35">
        <v>40404</v>
      </c>
      <c r="U2472" s="57">
        <v>9.9990099990099994E-3</v>
      </c>
    </row>
    <row r="2473" spans="1:21" x14ac:dyDescent="0.2">
      <c r="A2473" s="14" t="s">
        <v>454</v>
      </c>
      <c r="B2473" s="14" t="s">
        <v>443</v>
      </c>
      <c r="C2473" s="35" t="s">
        <v>259</v>
      </c>
      <c r="D2473" s="35">
        <v>9</v>
      </c>
      <c r="E2473" s="35">
        <v>16</v>
      </c>
      <c r="F2473">
        <v>199.59899999999999</v>
      </c>
      <c r="G2473" s="62" t="s">
        <v>60</v>
      </c>
      <c r="H2473" s="63">
        <v>19.998019998019998</v>
      </c>
      <c r="I2473"/>
      <c r="J2473"/>
      <c r="K2473"/>
      <c r="L2473"/>
      <c r="M2473"/>
      <c r="N2473"/>
      <c r="O2473"/>
      <c r="P2473" s="63">
        <v>19.998019998019998</v>
      </c>
      <c r="Q2473"/>
      <c r="R2473" s="56">
        <v>323.2</v>
      </c>
      <c r="S2473"/>
      <c r="T2473" s="35">
        <v>40404</v>
      </c>
      <c r="U2473" s="57">
        <v>9.9990099990099994E-3</v>
      </c>
    </row>
    <row r="2474" spans="1:21" x14ac:dyDescent="0.2">
      <c r="A2474" s="14" t="s">
        <v>454</v>
      </c>
      <c r="B2474" s="14" t="s">
        <v>443</v>
      </c>
      <c r="C2474" s="35" t="s">
        <v>260</v>
      </c>
      <c r="D2474" s="35">
        <v>9</v>
      </c>
      <c r="E2474" s="35">
        <v>17</v>
      </c>
      <c r="F2474">
        <v>321.30599999999998</v>
      </c>
      <c r="G2474" t="s">
        <v>55</v>
      </c>
      <c r="H2474"/>
      <c r="I2474"/>
      <c r="J2474"/>
      <c r="K2474"/>
      <c r="L2474"/>
      <c r="M2474"/>
      <c r="N2474" s="69">
        <v>19.998019998019998</v>
      </c>
      <c r="O2474"/>
      <c r="P2474" s="63">
        <v>19.998019998019998</v>
      </c>
      <c r="Q2474"/>
      <c r="R2474" s="56">
        <v>242.4</v>
      </c>
      <c r="S2474"/>
      <c r="T2474" s="35">
        <v>40404</v>
      </c>
      <c r="U2474" s="57">
        <v>9.9990099990099994E-3</v>
      </c>
    </row>
    <row r="2475" spans="1:21" x14ac:dyDescent="0.2">
      <c r="A2475" s="14" t="s">
        <v>454</v>
      </c>
      <c r="B2475" s="14" t="s">
        <v>443</v>
      </c>
      <c r="C2475" s="35" t="s">
        <v>261</v>
      </c>
      <c r="D2475" s="35">
        <v>9</v>
      </c>
      <c r="E2475" s="35">
        <v>18</v>
      </c>
      <c r="F2475">
        <v>299.399</v>
      </c>
      <c r="G2475" t="s">
        <v>55</v>
      </c>
      <c r="H2475"/>
      <c r="I2475"/>
      <c r="J2475"/>
      <c r="K2475"/>
      <c r="L2475"/>
      <c r="M2475"/>
      <c r="N2475" s="69">
        <v>19.998019998019998</v>
      </c>
      <c r="O2475"/>
      <c r="P2475" s="63">
        <v>19.998019998019998</v>
      </c>
      <c r="Q2475"/>
      <c r="R2475" s="56">
        <v>242.4</v>
      </c>
      <c r="S2475"/>
      <c r="T2475" s="35">
        <v>40404</v>
      </c>
      <c r="U2475" s="57">
        <v>9.9990099990099994E-3</v>
      </c>
    </row>
    <row r="2476" spans="1:21" x14ac:dyDescent="0.2">
      <c r="A2476" s="14" t="s">
        <v>454</v>
      </c>
      <c r="B2476" s="14" t="s">
        <v>443</v>
      </c>
      <c r="C2476" s="35" t="s">
        <v>262</v>
      </c>
      <c r="D2476" s="35">
        <v>9</v>
      </c>
      <c r="E2476" s="35">
        <v>19</v>
      </c>
      <c r="F2476">
        <v>2100.6610000000001</v>
      </c>
      <c r="G2476" t="s">
        <v>55</v>
      </c>
      <c r="H2476"/>
      <c r="I2476"/>
      <c r="J2476"/>
      <c r="K2476"/>
      <c r="L2476"/>
      <c r="M2476"/>
      <c r="N2476"/>
      <c r="O2476"/>
      <c r="P2476" s="63">
        <v>19.998019998019998</v>
      </c>
      <c r="Q2476" s="68">
        <v>19.998019998019998</v>
      </c>
      <c r="R2476" s="56">
        <v>242.4</v>
      </c>
      <c r="S2476"/>
      <c r="T2476" s="35">
        <v>40404</v>
      </c>
      <c r="U2476" s="57">
        <v>9.9990099990099994E-3</v>
      </c>
    </row>
    <row r="2477" spans="1:21" x14ac:dyDescent="0.2">
      <c r="A2477" s="14" t="s">
        <v>454</v>
      </c>
      <c r="B2477" s="14" t="s">
        <v>443</v>
      </c>
      <c r="C2477" s="35" t="s">
        <v>263</v>
      </c>
      <c r="D2477" s="35">
        <v>9</v>
      </c>
      <c r="E2477" s="35">
        <v>20</v>
      </c>
      <c r="F2477">
        <v>2188.29</v>
      </c>
      <c r="G2477" t="s">
        <v>55</v>
      </c>
      <c r="H2477"/>
      <c r="I2477"/>
      <c r="J2477"/>
      <c r="K2477"/>
      <c r="L2477"/>
      <c r="M2477"/>
      <c r="N2477"/>
      <c r="O2477"/>
      <c r="P2477" s="63">
        <v>19.998019998019998</v>
      </c>
      <c r="Q2477" s="68">
        <v>19.998019998019998</v>
      </c>
      <c r="R2477" s="56">
        <v>242.4</v>
      </c>
      <c r="S2477"/>
      <c r="T2477" s="35">
        <v>40404</v>
      </c>
      <c r="U2477" s="57">
        <v>9.9990099990099994E-3</v>
      </c>
    </row>
    <row r="2478" spans="1:21" x14ac:dyDescent="0.2">
      <c r="A2478" s="14" t="s">
        <v>454</v>
      </c>
      <c r="B2478" s="14" t="s">
        <v>443</v>
      </c>
      <c r="C2478" s="35" t="s">
        <v>264</v>
      </c>
      <c r="D2478" s="35">
        <v>9</v>
      </c>
      <c r="E2478" s="35">
        <v>21</v>
      </c>
      <c r="F2478">
        <v>11162.958000000001</v>
      </c>
      <c r="G2478" s="73" t="s">
        <v>265</v>
      </c>
      <c r="H2478" s="68">
        <v>19.998019998019998</v>
      </c>
      <c r="I2478"/>
      <c r="J2478"/>
      <c r="K2478"/>
      <c r="L2478"/>
      <c r="M2478"/>
      <c r="N2478"/>
      <c r="O2478"/>
      <c r="P2478"/>
      <c r="Q2478" s="68">
        <v>19.998019998019998</v>
      </c>
      <c r="R2478" s="56">
        <v>323.2</v>
      </c>
      <c r="S2478"/>
      <c r="T2478" s="35">
        <v>40404</v>
      </c>
      <c r="U2478" s="57">
        <v>9.9990099990099994E-3</v>
      </c>
    </row>
    <row r="2479" spans="1:21" x14ac:dyDescent="0.2">
      <c r="A2479" s="14" t="s">
        <v>454</v>
      </c>
      <c r="B2479" s="14" t="s">
        <v>443</v>
      </c>
      <c r="C2479" s="35" t="s">
        <v>266</v>
      </c>
      <c r="D2479" s="35">
        <v>9</v>
      </c>
      <c r="E2479" s="35">
        <v>22</v>
      </c>
      <c r="F2479">
        <v>10530.082</v>
      </c>
      <c r="G2479" s="73" t="s">
        <v>265</v>
      </c>
      <c r="H2479" s="68">
        <v>19.998019998019998</v>
      </c>
      <c r="I2479"/>
      <c r="J2479"/>
      <c r="K2479"/>
      <c r="L2479"/>
      <c r="M2479"/>
      <c r="N2479"/>
      <c r="O2479"/>
      <c r="P2479"/>
      <c r="Q2479" s="68">
        <v>19.998019998019998</v>
      </c>
      <c r="R2479" s="56">
        <v>323.2</v>
      </c>
      <c r="S2479"/>
      <c r="T2479" s="35">
        <v>40404</v>
      </c>
      <c r="U2479" s="57">
        <v>9.9990099990099994E-3</v>
      </c>
    </row>
    <row r="2480" spans="1:21" x14ac:dyDescent="0.2">
      <c r="A2480" s="14" t="s">
        <v>454</v>
      </c>
      <c r="B2480" s="14" t="s">
        <v>443</v>
      </c>
      <c r="C2480" s="35" t="s">
        <v>267</v>
      </c>
      <c r="D2480" s="35">
        <v>9</v>
      </c>
      <c r="E2480" s="35">
        <v>23</v>
      </c>
      <c r="F2480">
        <v>1382.5909999999999</v>
      </c>
      <c r="G2480" t="s">
        <v>55</v>
      </c>
      <c r="H2480"/>
      <c r="I2480"/>
      <c r="J2480"/>
      <c r="K2480"/>
      <c r="L2480"/>
      <c r="M2480"/>
      <c r="N2480" s="69">
        <v>19.998019998019998</v>
      </c>
      <c r="O2480"/>
      <c r="P2480"/>
      <c r="Q2480" s="68">
        <v>19.998019998019998</v>
      </c>
      <c r="R2480" s="56">
        <v>242.4</v>
      </c>
      <c r="S2480"/>
      <c r="T2480" s="35">
        <v>40404</v>
      </c>
      <c r="U2480" s="57">
        <v>9.9990099990099994E-3</v>
      </c>
    </row>
    <row r="2481" spans="1:21" x14ac:dyDescent="0.2">
      <c r="A2481" s="14" t="s">
        <v>454</v>
      </c>
      <c r="B2481" s="14" t="s">
        <v>443</v>
      </c>
      <c r="C2481" s="35" t="s">
        <v>268</v>
      </c>
      <c r="D2481" s="35">
        <v>9</v>
      </c>
      <c r="E2481" s="35">
        <v>24</v>
      </c>
      <c r="F2481">
        <v>995.56299999999999</v>
      </c>
      <c r="G2481" t="s">
        <v>55</v>
      </c>
      <c r="H2481"/>
      <c r="I2481"/>
      <c r="J2481"/>
      <c r="K2481"/>
      <c r="L2481"/>
      <c r="M2481"/>
      <c r="N2481" s="69">
        <v>19.998019998019998</v>
      </c>
      <c r="O2481"/>
      <c r="P2481"/>
      <c r="Q2481" s="68">
        <v>19.998019998019998</v>
      </c>
      <c r="R2481" s="56">
        <v>242.4</v>
      </c>
      <c r="S2481"/>
      <c r="T2481" s="35">
        <v>40404</v>
      </c>
      <c r="U2481" s="57">
        <v>9.9990099990099994E-3</v>
      </c>
    </row>
    <row r="2482" spans="1:21" x14ac:dyDescent="0.2">
      <c r="A2482" s="14" t="s">
        <v>454</v>
      </c>
      <c r="B2482" s="14" t="s">
        <v>443</v>
      </c>
      <c r="C2482" s="35" t="s">
        <v>269</v>
      </c>
      <c r="D2482" s="35">
        <v>10</v>
      </c>
      <c r="E2482" s="35">
        <v>1</v>
      </c>
      <c r="F2482">
        <v>55522.695</v>
      </c>
      <c r="G2482" t="s">
        <v>55</v>
      </c>
      <c r="H2482"/>
      <c r="I2482"/>
      <c r="J2482"/>
      <c r="K2482"/>
      <c r="L2482" s="65">
        <v>6.1380061380060003</v>
      </c>
      <c r="M2482" s="67">
        <v>6.1380061380060003</v>
      </c>
      <c r="N2482"/>
      <c r="O2482"/>
      <c r="P2482"/>
      <c r="Q2482"/>
      <c r="R2482" s="56">
        <v>354.4</v>
      </c>
      <c r="S2482"/>
      <c r="T2482" s="35">
        <v>40404</v>
      </c>
      <c r="U2482" s="57">
        <v>9.9990099990099994E-3</v>
      </c>
    </row>
    <row r="2483" spans="1:21" x14ac:dyDescent="0.2">
      <c r="A2483" s="14" t="s">
        <v>454</v>
      </c>
      <c r="B2483" s="14" t="s">
        <v>443</v>
      </c>
      <c r="C2483" s="35" t="s">
        <v>270</v>
      </c>
      <c r="D2483" s="35">
        <v>10</v>
      </c>
      <c r="E2483" s="35">
        <v>2</v>
      </c>
      <c r="F2483">
        <v>58502.078000000001</v>
      </c>
      <c r="G2483" t="s">
        <v>55</v>
      </c>
      <c r="H2483"/>
      <c r="I2483"/>
      <c r="J2483"/>
      <c r="K2483"/>
      <c r="L2483" s="65">
        <v>6.1380061380060003</v>
      </c>
      <c r="M2483" s="67">
        <v>6.1380061380060003</v>
      </c>
      <c r="N2483"/>
      <c r="O2483"/>
      <c r="P2483"/>
      <c r="Q2483"/>
      <c r="R2483" s="56">
        <v>354.4</v>
      </c>
      <c r="S2483"/>
      <c r="T2483" s="35">
        <v>40404</v>
      </c>
      <c r="U2483" s="57">
        <v>9.9990099990099994E-3</v>
      </c>
    </row>
    <row r="2484" spans="1:21" x14ac:dyDescent="0.2">
      <c r="A2484" s="14" t="s">
        <v>454</v>
      </c>
      <c r="B2484" s="14" t="s">
        <v>443</v>
      </c>
      <c r="C2484" s="35" t="s">
        <v>271</v>
      </c>
      <c r="D2484" s="35">
        <v>10</v>
      </c>
      <c r="E2484" s="35">
        <v>3</v>
      </c>
      <c r="F2484">
        <v>42298.02</v>
      </c>
      <c r="G2484" t="s">
        <v>55</v>
      </c>
      <c r="H2484"/>
      <c r="I2484"/>
      <c r="J2484"/>
      <c r="K2484"/>
      <c r="L2484" s="65">
        <v>6.1380061380060003</v>
      </c>
      <c r="M2484"/>
      <c r="N2484" s="69">
        <v>6.1380061380060003</v>
      </c>
      <c r="O2484"/>
      <c r="P2484"/>
      <c r="Q2484"/>
      <c r="R2484" s="56">
        <v>354.4</v>
      </c>
      <c r="S2484"/>
      <c r="T2484" s="35">
        <v>40404</v>
      </c>
      <c r="U2484" s="57">
        <v>9.9990099990099994E-3</v>
      </c>
    </row>
    <row r="2485" spans="1:21" x14ac:dyDescent="0.2">
      <c r="A2485" s="14" t="s">
        <v>454</v>
      </c>
      <c r="B2485" s="14" t="s">
        <v>443</v>
      </c>
      <c r="C2485" s="35" t="s">
        <v>272</v>
      </c>
      <c r="D2485" s="35">
        <v>10</v>
      </c>
      <c r="E2485" s="35">
        <v>4</v>
      </c>
      <c r="F2485">
        <v>56024.129000000001</v>
      </c>
      <c r="G2485" t="s">
        <v>55</v>
      </c>
      <c r="H2485"/>
      <c r="I2485"/>
      <c r="J2485"/>
      <c r="K2485"/>
      <c r="L2485" s="65">
        <v>6.1380061380060003</v>
      </c>
      <c r="M2485"/>
      <c r="N2485" s="69">
        <v>6.1380061380060003</v>
      </c>
      <c r="O2485"/>
      <c r="P2485"/>
      <c r="Q2485"/>
      <c r="R2485" s="56">
        <v>354.4</v>
      </c>
      <c r="S2485"/>
      <c r="T2485" s="35">
        <v>40404</v>
      </c>
      <c r="U2485" s="57">
        <v>9.9990099990099994E-3</v>
      </c>
    </row>
    <row r="2486" spans="1:21" x14ac:dyDescent="0.2">
      <c r="A2486" s="14" t="s">
        <v>454</v>
      </c>
      <c r="B2486" s="14" t="s">
        <v>443</v>
      </c>
      <c r="C2486" s="35" t="s">
        <v>273</v>
      </c>
      <c r="D2486" s="35">
        <v>10</v>
      </c>
      <c r="E2486" s="35">
        <v>5</v>
      </c>
      <c r="F2486">
        <v>58784.440999999999</v>
      </c>
      <c r="G2486" s="70" t="s">
        <v>247</v>
      </c>
      <c r="H2486" s="69">
        <v>6.1380061380060003</v>
      </c>
      <c r="I2486"/>
      <c r="J2486"/>
      <c r="K2486"/>
      <c r="L2486"/>
      <c r="M2486"/>
      <c r="N2486" s="69">
        <v>6.1380061380060003</v>
      </c>
      <c r="O2486"/>
      <c r="P2486"/>
      <c r="Q2486"/>
      <c r="R2486" s="56">
        <v>379.2</v>
      </c>
      <c r="S2486"/>
      <c r="T2486" s="35">
        <v>40404</v>
      </c>
      <c r="U2486" s="57">
        <v>9.9990099990099994E-3</v>
      </c>
    </row>
    <row r="2487" spans="1:21" x14ac:dyDescent="0.2">
      <c r="A2487" s="14" t="s">
        <v>454</v>
      </c>
      <c r="B2487" s="14" t="s">
        <v>443</v>
      </c>
      <c r="C2487" s="35" t="s">
        <v>274</v>
      </c>
      <c r="D2487" s="35">
        <v>10</v>
      </c>
      <c r="E2487" s="35">
        <v>6</v>
      </c>
      <c r="F2487">
        <v>42057.042999999998</v>
      </c>
      <c r="G2487" s="70" t="s">
        <v>247</v>
      </c>
      <c r="H2487" s="69">
        <v>6.1380061380060003</v>
      </c>
      <c r="I2487"/>
      <c r="J2487"/>
      <c r="K2487"/>
      <c r="L2487"/>
      <c r="M2487"/>
      <c r="N2487" s="69">
        <v>6.1380061380060003</v>
      </c>
      <c r="O2487"/>
      <c r="P2487"/>
      <c r="Q2487"/>
      <c r="R2487" s="56">
        <v>379.2</v>
      </c>
      <c r="S2487"/>
      <c r="T2487" s="35">
        <v>40404</v>
      </c>
      <c r="U2487" s="57">
        <v>9.9990099990099994E-3</v>
      </c>
    </row>
    <row r="2488" spans="1:21" x14ac:dyDescent="0.2">
      <c r="A2488" s="14" t="s">
        <v>454</v>
      </c>
      <c r="B2488" s="14" t="s">
        <v>443</v>
      </c>
      <c r="C2488" s="35" t="s">
        <v>275</v>
      </c>
      <c r="D2488" s="35">
        <v>10</v>
      </c>
      <c r="E2488" s="35">
        <v>7</v>
      </c>
      <c r="F2488">
        <v>28584.085999999999</v>
      </c>
      <c r="G2488" t="s">
        <v>55</v>
      </c>
      <c r="H2488"/>
      <c r="I2488"/>
      <c r="J2488"/>
      <c r="K2488"/>
      <c r="L2488"/>
      <c r="M2488" s="67">
        <v>6.1380061380060003</v>
      </c>
      <c r="N2488" s="69">
        <v>6.1380061380060003</v>
      </c>
      <c r="O2488"/>
      <c r="P2488"/>
      <c r="Q2488"/>
      <c r="R2488" s="56">
        <v>354.4</v>
      </c>
      <c r="S2488"/>
      <c r="T2488" s="35">
        <v>40404</v>
      </c>
      <c r="U2488" s="57">
        <v>9.9990099990099994E-3</v>
      </c>
    </row>
    <row r="2489" spans="1:21" x14ac:dyDescent="0.2">
      <c r="A2489" s="14" t="s">
        <v>454</v>
      </c>
      <c r="B2489" s="14" t="s">
        <v>443</v>
      </c>
      <c r="C2489" s="35" t="s">
        <v>276</v>
      </c>
      <c r="D2489" s="35">
        <v>10</v>
      </c>
      <c r="E2489" s="35">
        <v>8</v>
      </c>
      <c r="F2489">
        <v>27478.986000000001</v>
      </c>
      <c r="G2489" t="s">
        <v>55</v>
      </c>
      <c r="H2489"/>
      <c r="I2489"/>
      <c r="J2489"/>
      <c r="K2489"/>
      <c r="L2489"/>
      <c r="M2489" s="67">
        <v>6.1380061380060003</v>
      </c>
      <c r="N2489" s="69">
        <v>6.1380061380060003</v>
      </c>
      <c r="O2489"/>
      <c r="P2489"/>
      <c r="Q2489"/>
      <c r="R2489" s="56">
        <v>354.4</v>
      </c>
      <c r="S2489"/>
      <c r="T2489" s="35">
        <v>40404</v>
      </c>
      <c r="U2489" s="57">
        <v>9.9990099990099994E-3</v>
      </c>
    </row>
    <row r="2490" spans="1:21" x14ac:dyDescent="0.2">
      <c r="A2490" s="14" t="s">
        <v>454</v>
      </c>
      <c r="B2490" s="14" t="s">
        <v>443</v>
      </c>
      <c r="C2490" s="35" t="s">
        <v>277</v>
      </c>
      <c r="D2490" s="35">
        <v>10</v>
      </c>
      <c r="E2490" s="35">
        <v>9</v>
      </c>
      <c r="F2490">
        <v>14429.572</v>
      </c>
      <c r="G2490" s="71" t="s">
        <v>252</v>
      </c>
      <c r="H2490" s="72">
        <v>6.1380061380060003</v>
      </c>
      <c r="I2490"/>
      <c r="J2490"/>
      <c r="K2490"/>
      <c r="L2490"/>
      <c r="M2490"/>
      <c r="N2490"/>
      <c r="O2490" s="72">
        <v>6.1380061380060003</v>
      </c>
      <c r="P2490"/>
      <c r="Q2490"/>
      <c r="R2490" s="56">
        <v>379.2</v>
      </c>
      <c r="S2490"/>
      <c r="T2490" s="35">
        <v>40404</v>
      </c>
      <c r="U2490" s="57">
        <v>9.9990099990099994E-3</v>
      </c>
    </row>
    <row r="2491" spans="1:21" x14ac:dyDescent="0.2">
      <c r="A2491" s="14" t="s">
        <v>454</v>
      </c>
      <c r="B2491" s="14" t="s">
        <v>443</v>
      </c>
      <c r="C2491" s="35" t="s">
        <v>278</v>
      </c>
      <c r="D2491" s="35">
        <v>10</v>
      </c>
      <c r="E2491" s="35">
        <v>10</v>
      </c>
      <c r="F2491">
        <v>26982.423999999999</v>
      </c>
      <c r="G2491" s="71" t="s">
        <v>252</v>
      </c>
      <c r="H2491" s="72">
        <v>6.1380061380060003</v>
      </c>
      <c r="I2491"/>
      <c r="J2491"/>
      <c r="K2491"/>
      <c r="L2491"/>
      <c r="M2491"/>
      <c r="N2491"/>
      <c r="O2491" s="72">
        <v>6.1380061380060003</v>
      </c>
      <c r="P2491"/>
      <c r="Q2491"/>
      <c r="R2491" s="56">
        <v>379.2</v>
      </c>
      <c r="S2491"/>
      <c r="T2491" s="35">
        <v>40404</v>
      </c>
      <c r="U2491" s="57">
        <v>9.9990099990099994E-3</v>
      </c>
    </row>
    <row r="2492" spans="1:21" x14ac:dyDescent="0.2">
      <c r="A2492" s="14" t="s">
        <v>454</v>
      </c>
      <c r="B2492" s="14" t="s">
        <v>443</v>
      </c>
      <c r="C2492" s="35" t="s">
        <v>279</v>
      </c>
      <c r="D2492" s="35">
        <v>10</v>
      </c>
      <c r="E2492" s="35">
        <v>11</v>
      </c>
      <c r="F2492">
        <v>12455.485000000001</v>
      </c>
      <c r="G2492" t="s">
        <v>55</v>
      </c>
      <c r="H2492"/>
      <c r="I2492"/>
      <c r="J2492"/>
      <c r="K2492" s="61">
        <v>0.63360063360060004</v>
      </c>
      <c r="L2492"/>
      <c r="M2492"/>
      <c r="N2492"/>
      <c r="O2492" s="72">
        <v>6.1380061380060003</v>
      </c>
      <c r="P2492"/>
      <c r="Q2492"/>
      <c r="R2492" s="56">
        <v>366.4</v>
      </c>
      <c r="S2492"/>
      <c r="T2492" s="35">
        <v>40404</v>
      </c>
      <c r="U2492" s="57">
        <v>9.9990099990099994E-3</v>
      </c>
    </row>
    <row r="2493" spans="1:21" x14ac:dyDescent="0.2">
      <c r="A2493" s="14" t="s">
        <v>454</v>
      </c>
      <c r="B2493" s="14" t="s">
        <v>443</v>
      </c>
      <c r="C2493" s="35" t="s">
        <v>280</v>
      </c>
      <c r="D2493" s="35">
        <v>10</v>
      </c>
      <c r="E2493" s="35">
        <v>12</v>
      </c>
      <c r="F2493">
        <v>10398.638999999999</v>
      </c>
      <c r="G2493" t="s">
        <v>55</v>
      </c>
      <c r="H2493"/>
      <c r="I2493"/>
      <c r="J2493"/>
      <c r="K2493" s="61">
        <v>0.63360063360060004</v>
      </c>
      <c r="L2493"/>
      <c r="M2493"/>
      <c r="N2493"/>
      <c r="O2493" s="72">
        <v>6.1380061380060003</v>
      </c>
      <c r="P2493"/>
      <c r="Q2493"/>
      <c r="R2493" s="56">
        <v>366.4</v>
      </c>
      <c r="S2493"/>
      <c r="T2493" s="35">
        <v>40404</v>
      </c>
      <c r="U2493" s="57">
        <v>9.9990099990099994E-3</v>
      </c>
    </row>
    <row r="2494" spans="1:21" x14ac:dyDescent="0.2">
      <c r="A2494" s="14" t="s">
        <v>454</v>
      </c>
      <c r="B2494" s="14" t="s">
        <v>443</v>
      </c>
      <c r="C2494" s="35" t="s">
        <v>281</v>
      </c>
      <c r="D2494" s="35">
        <v>10</v>
      </c>
      <c r="E2494" s="35">
        <v>13</v>
      </c>
      <c r="F2494">
        <v>22776.232</v>
      </c>
      <c r="G2494" t="s">
        <v>55</v>
      </c>
      <c r="H2494"/>
      <c r="I2494" s="55">
        <v>221.26522126520001</v>
      </c>
      <c r="J2494"/>
      <c r="K2494"/>
      <c r="L2494"/>
      <c r="M2494"/>
      <c r="N2494"/>
      <c r="O2494" s="72">
        <v>6.1380061380060003</v>
      </c>
      <c r="P2494"/>
      <c r="Q2494"/>
      <c r="R2494" s="56">
        <v>200.4</v>
      </c>
      <c r="S2494"/>
      <c r="T2494" s="35">
        <v>40404</v>
      </c>
      <c r="U2494" s="57">
        <v>9.9990099990099907E-3</v>
      </c>
    </row>
    <row r="2495" spans="1:21" x14ac:dyDescent="0.2">
      <c r="A2495" s="14" t="s">
        <v>454</v>
      </c>
      <c r="B2495" s="14" t="s">
        <v>443</v>
      </c>
      <c r="C2495" s="35" t="s">
        <v>282</v>
      </c>
      <c r="D2495" s="35">
        <v>10</v>
      </c>
      <c r="E2495" s="35">
        <v>14</v>
      </c>
      <c r="F2495">
        <v>16026.366</v>
      </c>
      <c r="G2495" t="s">
        <v>55</v>
      </c>
      <c r="H2495"/>
      <c r="I2495" s="55">
        <v>221.26522126520001</v>
      </c>
      <c r="J2495"/>
      <c r="K2495"/>
      <c r="L2495"/>
      <c r="M2495"/>
      <c r="N2495"/>
      <c r="O2495" s="72">
        <v>6.1380061380060003</v>
      </c>
      <c r="P2495"/>
      <c r="Q2495"/>
      <c r="R2495" s="56">
        <v>200.4</v>
      </c>
      <c r="S2495"/>
      <c r="T2495" s="35">
        <v>40404</v>
      </c>
      <c r="U2495" s="57">
        <v>9.9990099990099907E-3</v>
      </c>
    </row>
    <row r="2496" spans="1:21" x14ac:dyDescent="0.2">
      <c r="A2496" s="14" t="s">
        <v>454</v>
      </c>
      <c r="B2496" s="14" t="s">
        <v>443</v>
      </c>
      <c r="C2496" s="35" t="s">
        <v>283</v>
      </c>
      <c r="D2496" s="35">
        <v>10</v>
      </c>
      <c r="E2496" s="35">
        <v>15</v>
      </c>
      <c r="F2496">
        <v>11683.864</v>
      </c>
      <c r="G2496" s="62" t="s">
        <v>60</v>
      </c>
      <c r="H2496" s="63">
        <v>6.1380061380060003</v>
      </c>
      <c r="I2496"/>
      <c r="J2496"/>
      <c r="K2496"/>
      <c r="L2496"/>
      <c r="M2496"/>
      <c r="N2496"/>
      <c r="O2496"/>
      <c r="P2496" s="63">
        <v>6.1380061380060003</v>
      </c>
      <c r="Q2496"/>
      <c r="R2496" s="56">
        <v>379.2</v>
      </c>
      <c r="S2496"/>
      <c r="T2496" s="35">
        <v>40404</v>
      </c>
      <c r="U2496" s="57">
        <v>9.9990099990099994E-3</v>
      </c>
    </row>
    <row r="2497" spans="1:21" x14ac:dyDescent="0.2">
      <c r="A2497" s="14" t="s">
        <v>454</v>
      </c>
      <c r="B2497" s="14" t="s">
        <v>443</v>
      </c>
      <c r="C2497" s="35" t="s">
        <v>284</v>
      </c>
      <c r="D2497" s="35">
        <v>10</v>
      </c>
      <c r="E2497" s="35">
        <v>16</v>
      </c>
      <c r="F2497">
        <v>8626.5859999999993</v>
      </c>
      <c r="G2497" s="62" t="s">
        <v>60</v>
      </c>
      <c r="H2497" s="63">
        <v>6.1380061380060003</v>
      </c>
      <c r="I2497"/>
      <c r="J2497"/>
      <c r="K2497"/>
      <c r="L2497"/>
      <c r="M2497"/>
      <c r="N2497"/>
      <c r="O2497"/>
      <c r="P2497" s="63">
        <v>6.1380061380060003</v>
      </c>
      <c r="Q2497"/>
      <c r="R2497" s="56">
        <v>379.2</v>
      </c>
      <c r="S2497"/>
      <c r="T2497" s="35">
        <v>40404</v>
      </c>
      <c r="U2497" s="57">
        <v>9.9990099990099994E-3</v>
      </c>
    </row>
    <row r="2498" spans="1:21" x14ac:dyDescent="0.2">
      <c r="A2498" s="14" t="s">
        <v>454</v>
      </c>
      <c r="B2498" s="14" t="s">
        <v>443</v>
      </c>
      <c r="C2498" s="35" t="s">
        <v>285</v>
      </c>
      <c r="D2498" s="35">
        <v>10</v>
      </c>
      <c r="E2498" s="35">
        <v>17</v>
      </c>
      <c r="F2498">
        <v>859.25099999999998</v>
      </c>
      <c r="G2498" t="s">
        <v>55</v>
      </c>
      <c r="H2498"/>
      <c r="I2498"/>
      <c r="J2498"/>
      <c r="K2498"/>
      <c r="L2498"/>
      <c r="M2498"/>
      <c r="N2498" s="69">
        <v>6.1380061380060003</v>
      </c>
      <c r="O2498"/>
      <c r="P2498" s="63">
        <v>6.1380061380060003</v>
      </c>
      <c r="Q2498"/>
      <c r="R2498" s="56">
        <v>354.4</v>
      </c>
      <c r="S2498"/>
      <c r="T2498" s="35">
        <v>40404</v>
      </c>
      <c r="U2498" s="57">
        <v>9.9990099990099994E-3</v>
      </c>
    </row>
    <row r="2499" spans="1:21" x14ac:dyDescent="0.2">
      <c r="A2499" s="14" t="s">
        <v>454</v>
      </c>
      <c r="B2499" s="14" t="s">
        <v>443</v>
      </c>
      <c r="C2499" s="35" t="s">
        <v>286</v>
      </c>
      <c r="D2499" s="35">
        <v>10</v>
      </c>
      <c r="E2499" s="35">
        <v>18</v>
      </c>
      <c r="F2499">
        <v>1862.116</v>
      </c>
      <c r="G2499" t="s">
        <v>55</v>
      </c>
      <c r="H2499"/>
      <c r="I2499"/>
      <c r="J2499"/>
      <c r="K2499"/>
      <c r="L2499"/>
      <c r="M2499"/>
      <c r="N2499" s="69">
        <v>6.1380061380060003</v>
      </c>
      <c r="O2499"/>
      <c r="P2499" s="63">
        <v>6.1380061380060003</v>
      </c>
      <c r="Q2499"/>
      <c r="R2499" s="56">
        <v>354.4</v>
      </c>
      <c r="S2499"/>
      <c r="T2499" s="35">
        <v>40404</v>
      </c>
      <c r="U2499" s="57">
        <v>9.9990099990099994E-3</v>
      </c>
    </row>
    <row r="2500" spans="1:21" x14ac:dyDescent="0.2">
      <c r="A2500" s="14" t="s">
        <v>454</v>
      </c>
      <c r="B2500" s="14" t="s">
        <v>443</v>
      </c>
      <c r="C2500" s="35" t="s">
        <v>287</v>
      </c>
      <c r="D2500" s="35">
        <v>10</v>
      </c>
      <c r="E2500" s="35">
        <v>19</v>
      </c>
      <c r="F2500">
        <v>11649.786</v>
      </c>
      <c r="G2500" t="s">
        <v>55</v>
      </c>
      <c r="H2500"/>
      <c r="I2500"/>
      <c r="J2500"/>
      <c r="K2500"/>
      <c r="L2500"/>
      <c r="M2500"/>
      <c r="N2500"/>
      <c r="O2500"/>
      <c r="P2500" s="63">
        <v>6.1380061380060003</v>
      </c>
      <c r="Q2500" s="68">
        <v>6.1380061380060003</v>
      </c>
      <c r="R2500" s="56">
        <v>354.4</v>
      </c>
      <c r="S2500"/>
      <c r="T2500" s="35">
        <v>40404</v>
      </c>
      <c r="U2500" s="57">
        <v>9.9990099990099994E-3</v>
      </c>
    </row>
    <row r="2501" spans="1:21" x14ac:dyDescent="0.2">
      <c r="A2501" s="14" t="s">
        <v>454</v>
      </c>
      <c r="B2501" s="14" t="s">
        <v>443</v>
      </c>
      <c r="C2501" s="35" t="s">
        <v>288</v>
      </c>
      <c r="D2501" s="35">
        <v>10</v>
      </c>
      <c r="E2501" s="35">
        <v>20</v>
      </c>
      <c r="F2501">
        <v>6258.1689999999999</v>
      </c>
      <c r="G2501" t="s">
        <v>55</v>
      </c>
      <c r="H2501"/>
      <c r="I2501"/>
      <c r="J2501"/>
      <c r="K2501"/>
      <c r="L2501"/>
      <c r="M2501"/>
      <c r="N2501"/>
      <c r="O2501"/>
      <c r="P2501" s="63">
        <v>6.1380061380060003</v>
      </c>
      <c r="Q2501" s="68">
        <v>6.1380061380060003</v>
      </c>
      <c r="R2501" s="56">
        <v>354.4</v>
      </c>
      <c r="S2501"/>
      <c r="T2501" s="35">
        <v>40404</v>
      </c>
      <c r="U2501" s="57">
        <v>9.9990099990099994E-3</v>
      </c>
    </row>
    <row r="2502" spans="1:21" x14ac:dyDescent="0.2">
      <c r="A2502" s="14" t="s">
        <v>454</v>
      </c>
      <c r="B2502" s="14" t="s">
        <v>443</v>
      </c>
      <c r="C2502" s="35" t="s">
        <v>289</v>
      </c>
      <c r="D2502" s="35">
        <v>10</v>
      </c>
      <c r="E2502" s="35">
        <v>21</v>
      </c>
      <c r="F2502">
        <v>27607.995999999999</v>
      </c>
      <c r="G2502" s="73" t="s">
        <v>265</v>
      </c>
      <c r="H2502" s="68">
        <v>6.1380061380060003</v>
      </c>
      <c r="I2502"/>
      <c r="J2502"/>
      <c r="K2502"/>
      <c r="L2502"/>
      <c r="M2502"/>
      <c r="N2502"/>
      <c r="O2502"/>
      <c r="P2502"/>
      <c r="Q2502" s="68">
        <v>6.1380061380060003</v>
      </c>
      <c r="R2502" s="56">
        <v>379.2</v>
      </c>
      <c r="S2502"/>
      <c r="T2502" s="35">
        <v>40404</v>
      </c>
      <c r="U2502" s="57">
        <v>9.9990099990099994E-3</v>
      </c>
    </row>
    <row r="2503" spans="1:21" x14ac:dyDescent="0.2">
      <c r="A2503" s="14" t="s">
        <v>454</v>
      </c>
      <c r="B2503" s="14" t="s">
        <v>443</v>
      </c>
      <c r="C2503" s="35" t="s">
        <v>290</v>
      </c>
      <c r="D2503" s="35">
        <v>10</v>
      </c>
      <c r="E2503" s="35">
        <v>22</v>
      </c>
      <c r="F2503">
        <v>15765.914000000001</v>
      </c>
      <c r="G2503" s="73" t="s">
        <v>265</v>
      </c>
      <c r="H2503" s="68">
        <v>6.1380061380060003</v>
      </c>
      <c r="I2503"/>
      <c r="J2503"/>
      <c r="K2503"/>
      <c r="L2503"/>
      <c r="M2503"/>
      <c r="N2503"/>
      <c r="O2503"/>
      <c r="P2503"/>
      <c r="Q2503" s="68">
        <v>6.1380061380060003</v>
      </c>
      <c r="R2503" s="56">
        <v>379.2</v>
      </c>
      <c r="S2503"/>
      <c r="T2503" s="35">
        <v>40404</v>
      </c>
      <c r="U2503" s="57">
        <v>9.9990099990099994E-3</v>
      </c>
    </row>
    <row r="2504" spans="1:21" x14ac:dyDescent="0.2">
      <c r="A2504" s="14" t="s">
        <v>454</v>
      </c>
      <c r="B2504" s="14" t="s">
        <v>443</v>
      </c>
      <c r="C2504" s="35" t="s">
        <v>291</v>
      </c>
      <c r="D2504" s="35">
        <v>10</v>
      </c>
      <c r="E2504" s="35">
        <v>23</v>
      </c>
      <c r="F2504">
        <v>4600.5209999999997</v>
      </c>
      <c r="G2504" t="s">
        <v>55</v>
      </c>
      <c r="H2504"/>
      <c r="I2504"/>
      <c r="J2504"/>
      <c r="K2504"/>
      <c r="L2504"/>
      <c r="M2504"/>
      <c r="N2504" s="69">
        <v>6.1380061380060003</v>
      </c>
      <c r="O2504"/>
      <c r="P2504"/>
      <c r="Q2504" s="68">
        <v>6.1380061380060003</v>
      </c>
      <c r="R2504" s="56">
        <v>354.4</v>
      </c>
      <c r="S2504"/>
      <c r="T2504" s="35">
        <v>40404</v>
      </c>
      <c r="U2504" s="57">
        <v>9.9990099990099994E-3</v>
      </c>
    </row>
    <row r="2505" spans="1:21" x14ac:dyDescent="0.2">
      <c r="A2505" s="14" t="s">
        <v>454</v>
      </c>
      <c r="B2505" s="14" t="s">
        <v>443</v>
      </c>
      <c r="C2505" s="35" t="s">
        <v>292</v>
      </c>
      <c r="D2505" s="35">
        <v>10</v>
      </c>
      <c r="E2505" s="35">
        <v>24</v>
      </c>
      <c r="F2505">
        <v>3327.4670000000001</v>
      </c>
      <c r="G2505" t="s">
        <v>55</v>
      </c>
      <c r="H2505"/>
      <c r="I2505"/>
      <c r="J2505"/>
      <c r="K2505"/>
      <c r="L2505"/>
      <c r="M2505"/>
      <c r="N2505" s="69">
        <v>6.1380061380060003</v>
      </c>
      <c r="O2505"/>
      <c r="P2505"/>
      <c r="Q2505" s="68">
        <v>6.1380061380060003</v>
      </c>
      <c r="R2505" s="56">
        <v>354.4</v>
      </c>
      <c r="S2505"/>
      <c r="T2505" s="35">
        <v>40404</v>
      </c>
      <c r="U2505" s="57">
        <v>9.9990099990099994E-3</v>
      </c>
    </row>
    <row r="2506" spans="1:21" x14ac:dyDescent="0.2">
      <c r="A2506" s="14" t="s">
        <v>454</v>
      </c>
      <c r="B2506" s="14" t="s">
        <v>443</v>
      </c>
      <c r="C2506" s="35" t="s">
        <v>293</v>
      </c>
      <c r="D2506" s="35">
        <v>11</v>
      </c>
      <c r="E2506" s="35">
        <v>1</v>
      </c>
      <c r="F2506">
        <v>86623.679999999993</v>
      </c>
      <c r="G2506" t="s">
        <v>55</v>
      </c>
      <c r="H2506"/>
      <c r="I2506"/>
      <c r="J2506"/>
      <c r="K2506"/>
      <c r="L2506" s="65">
        <v>1.8810018810019999</v>
      </c>
      <c r="M2506" s="67">
        <v>1.8810018810019999</v>
      </c>
      <c r="N2506"/>
      <c r="O2506"/>
      <c r="P2506"/>
      <c r="Q2506"/>
      <c r="R2506" s="56">
        <v>388.8</v>
      </c>
      <c r="S2506"/>
      <c r="T2506" s="35">
        <v>40404</v>
      </c>
      <c r="U2506" s="57">
        <v>9.9990099990099994E-3</v>
      </c>
    </row>
    <row r="2507" spans="1:21" x14ac:dyDescent="0.2">
      <c r="A2507" s="14" t="s">
        <v>454</v>
      </c>
      <c r="B2507" s="14" t="s">
        <v>443</v>
      </c>
      <c r="C2507" s="35" t="s">
        <v>294</v>
      </c>
      <c r="D2507" s="35">
        <v>11</v>
      </c>
      <c r="E2507" s="35">
        <v>2</v>
      </c>
      <c r="F2507">
        <v>71232.625</v>
      </c>
      <c r="G2507" t="s">
        <v>55</v>
      </c>
      <c r="H2507"/>
      <c r="I2507"/>
      <c r="J2507"/>
      <c r="K2507"/>
      <c r="L2507" s="65">
        <v>1.8810018810019999</v>
      </c>
      <c r="M2507" s="67">
        <v>1.8810018810019999</v>
      </c>
      <c r="N2507"/>
      <c r="O2507"/>
      <c r="P2507"/>
      <c r="Q2507"/>
      <c r="R2507" s="56">
        <v>388.8</v>
      </c>
      <c r="S2507"/>
      <c r="T2507" s="35">
        <v>40404</v>
      </c>
      <c r="U2507" s="57">
        <v>9.9990099990099994E-3</v>
      </c>
    </row>
    <row r="2508" spans="1:21" x14ac:dyDescent="0.2">
      <c r="A2508" s="14" t="s">
        <v>454</v>
      </c>
      <c r="B2508" s="14" t="s">
        <v>443</v>
      </c>
      <c r="C2508" s="35" t="s">
        <v>295</v>
      </c>
      <c r="D2508" s="35">
        <v>11</v>
      </c>
      <c r="E2508" s="35">
        <v>3</v>
      </c>
      <c r="F2508">
        <v>75898.866999999998</v>
      </c>
      <c r="G2508" t="s">
        <v>55</v>
      </c>
      <c r="H2508"/>
      <c r="I2508"/>
      <c r="J2508"/>
      <c r="K2508"/>
      <c r="L2508" s="65">
        <v>1.8810018810019999</v>
      </c>
      <c r="M2508"/>
      <c r="N2508" s="69">
        <v>1.8810018810019999</v>
      </c>
      <c r="O2508"/>
      <c r="P2508"/>
      <c r="Q2508"/>
      <c r="R2508" s="56">
        <v>388.8</v>
      </c>
      <c r="S2508"/>
      <c r="T2508" s="35">
        <v>40404</v>
      </c>
      <c r="U2508" s="57">
        <v>9.9990099990099994E-3</v>
      </c>
    </row>
    <row r="2509" spans="1:21" x14ac:dyDescent="0.2">
      <c r="A2509" s="14" t="s">
        <v>454</v>
      </c>
      <c r="B2509" s="14" t="s">
        <v>443</v>
      </c>
      <c r="C2509" s="35" t="s">
        <v>296</v>
      </c>
      <c r="D2509" s="35">
        <v>11</v>
      </c>
      <c r="E2509" s="35">
        <v>4</v>
      </c>
      <c r="F2509">
        <v>77140.273000000001</v>
      </c>
      <c r="G2509" t="s">
        <v>55</v>
      </c>
      <c r="H2509"/>
      <c r="I2509"/>
      <c r="J2509"/>
      <c r="K2509"/>
      <c r="L2509" s="65">
        <v>1.8810018810019999</v>
      </c>
      <c r="M2509"/>
      <c r="N2509" s="69">
        <v>1.8810018810019999</v>
      </c>
      <c r="O2509"/>
      <c r="P2509"/>
      <c r="Q2509"/>
      <c r="R2509" s="56">
        <v>388.8</v>
      </c>
      <c r="S2509"/>
      <c r="T2509" s="35">
        <v>40404</v>
      </c>
      <c r="U2509" s="57">
        <v>9.9990099990099994E-3</v>
      </c>
    </row>
    <row r="2510" spans="1:21" x14ac:dyDescent="0.2">
      <c r="A2510" s="14" t="s">
        <v>454</v>
      </c>
      <c r="B2510" s="14" t="s">
        <v>443</v>
      </c>
      <c r="C2510" s="35" t="s">
        <v>297</v>
      </c>
      <c r="D2510" s="35">
        <v>11</v>
      </c>
      <c r="E2510" s="35">
        <v>5</v>
      </c>
      <c r="F2510">
        <v>85153.460999999996</v>
      </c>
      <c r="G2510" s="70" t="s">
        <v>247</v>
      </c>
      <c r="H2510" s="69">
        <v>1.8810018810019999</v>
      </c>
      <c r="I2510"/>
      <c r="J2510"/>
      <c r="K2510"/>
      <c r="L2510"/>
      <c r="M2510"/>
      <c r="N2510" s="69">
        <v>1.8810018810019999</v>
      </c>
      <c r="O2510"/>
      <c r="P2510"/>
      <c r="Q2510"/>
      <c r="R2510" s="56">
        <v>396.4</v>
      </c>
      <c r="S2510"/>
      <c r="T2510" s="35">
        <v>40404</v>
      </c>
      <c r="U2510" s="57">
        <v>9.9990099990099994E-3</v>
      </c>
    </row>
    <row r="2511" spans="1:21" x14ac:dyDescent="0.2">
      <c r="A2511" s="14" t="s">
        <v>454</v>
      </c>
      <c r="B2511" s="14" t="s">
        <v>443</v>
      </c>
      <c r="C2511" s="35" t="s">
        <v>298</v>
      </c>
      <c r="D2511" s="35">
        <v>11</v>
      </c>
      <c r="E2511" s="35">
        <v>6</v>
      </c>
      <c r="F2511">
        <v>86428.945000000007</v>
      </c>
      <c r="G2511" s="70" t="s">
        <v>247</v>
      </c>
      <c r="H2511" s="69">
        <v>1.8810018810019999</v>
      </c>
      <c r="I2511"/>
      <c r="J2511"/>
      <c r="K2511"/>
      <c r="L2511"/>
      <c r="M2511"/>
      <c r="N2511" s="69">
        <v>1.8810018810019999</v>
      </c>
      <c r="O2511"/>
      <c r="P2511"/>
      <c r="Q2511"/>
      <c r="R2511" s="56">
        <v>396.4</v>
      </c>
      <c r="S2511"/>
      <c r="T2511" s="35">
        <v>40404</v>
      </c>
      <c r="U2511" s="57">
        <v>9.9990099990099994E-3</v>
      </c>
    </row>
    <row r="2512" spans="1:21" x14ac:dyDescent="0.2">
      <c r="A2512" s="14" t="s">
        <v>454</v>
      </c>
      <c r="B2512" s="14" t="s">
        <v>443</v>
      </c>
      <c r="C2512" s="35" t="s">
        <v>299</v>
      </c>
      <c r="D2512" s="35">
        <v>11</v>
      </c>
      <c r="E2512" s="35">
        <v>7</v>
      </c>
      <c r="F2512">
        <v>68046.335999999996</v>
      </c>
      <c r="G2512" t="s">
        <v>55</v>
      </c>
      <c r="H2512"/>
      <c r="I2512"/>
      <c r="J2512"/>
      <c r="K2512"/>
      <c r="L2512"/>
      <c r="M2512" s="67">
        <v>1.8810018810019999</v>
      </c>
      <c r="N2512" s="69">
        <v>1.8810018810019999</v>
      </c>
      <c r="O2512"/>
      <c r="P2512"/>
      <c r="Q2512"/>
      <c r="R2512" s="56">
        <v>388.8</v>
      </c>
      <c r="S2512"/>
      <c r="T2512" s="35">
        <v>40404</v>
      </c>
      <c r="U2512" s="57">
        <v>9.9990099990099994E-3</v>
      </c>
    </row>
    <row r="2513" spans="1:21" x14ac:dyDescent="0.2">
      <c r="A2513" s="14" t="s">
        <v>454</v>
      </c>
      <c r="B2513" s="14" t="s">
        <v>443</v>
      </c>
      <c r="C2513" s="35" t="s">
        <v>300</v>
      </c>
      <c r="D2513" s="35">
        <v>11</v>
      </c>
      <c r="E2513" s="35">
        <v>8</v>
      </c>
      <c r="F2513">
        <v>50802.902000000002</v>
      </c>
      <c r="G2513" t="s">
        <v>55</v>
      </c>
      <c r="H2513"/>
      <c r="I2513"/>
      <c r="J2513"/>
      <c r="K2513"/>
      <c r="L2513"/>
      <c r="M2513" s="67">
        <v>1.8810018810019999</v>
      </c>
      <c r="N2513" s="69">
        <v>1.8810018810019999</v>
      </c>
      <c r="O2513"/>
      <c r="P2513"/>
      <c r="Q2513"/>
      <c r="R2513" s="56">
        <v>388.8</v>
      </c>
      <c r="S2513"/>
      <c r="T2513" s="35">
        <v>40404</v>
      </c>
      <c r="U2513" s="57">
        <v>9.9990099990099994E-3</v>
      </c>
    </row>
    <row r="2514" spans="1:21" x14ac:dyDescent="0.2">
      <c r="A2514" s="14" t="s">
        <v>454</v>
      </c>
      <c r="B2514" s="14" t="s">
        <v>443</v>
      </c>
      <c r="C2514" s="35" t="s">
        <v>301</v>
      </c>
      <c r="D2514" s="35">
        <v>11</v>
      </c>
      <c r="E2514" s="35">
        <v>9</v>
      </c>
      <c r="F2514">
        <v>12694.031000000001</v>
      </c>
      <c r="G2514" s="71" t="s">
        <v>252</v>
      </c>
      <c r="H2514" s="72">
        <v>1.8810018810019999</v>
      </c>
      <c r="I2514"/>
      <c r="J2514"/>
      <c r="K2514"/>
      <c r="L2514"/>
      <c r="M2514"/>
      <c r="N2514"/>
      <c r="O2514" s="72">
        <v>1.8810018810019999</v>
      </c>
      <c r="P2514"/>
      <c r="Q2514"/>
      <c r="R2514" s="56">
        <v>396.4</v>
      </c>
      <c r="S2514"/>
      <c r="T2514" s="35">
        <v>40404</v>
      </c>
      <c r="U2514" s="57">
        <v>9.9990099990099994E-3</v>
      </c>
    </row>
    <row r="2515" spans="1:21" x14ac:dyDescent="0.2">
      <c r="A2515" s="14" t="s">
        <v>454</v>
      </c>
      <c r="B2515" s="14" t="s">
        <v>443</v>
      </c>
      <c r="C2515" s="35" t="s">
        <v>302</v>
      </c>
      <c r="D2515" s="35">
        <v>11</v>
      </c>
      <c r="E2515" s="35">
        <v>10</v>
      </c>
      <c r="F2515">
        <v>8088.6419999999998</v>
      </c>
      <c r="G2515" s="71" t="s">
        <v>252</v>
      </c>
      <c r="H2515" s="72">
        <v>1.8810018810019999</v>
      </c>
      <c r="I2515"/>
      <c r="J2515"/>
      <c r="K2515"/>
      <c r="L2515"/>
      <c r="M2515"/>
      <c r="N2515"/>
      <c r="O2515" s="72">
        <v>1.8810018810019999</v>
      </c>
      <c r="P2515"/>
      <c r="Q2515"/>
      <c r="R2515" s="56">
        <v>396.4</v>
      </c>
      <c r="S2515"/>
      <c r="T2515" s="35">
        <v>40404</v>
      </c>
      <c r="U2515" s="57">
        <v>9.9990099990099994E-3</v>
      </c>
    </row>
    <row r="2516" spans="1:21" x14ac:dyDescent="0.2">
      <c r="A2516" s="14" t="s">
        <v>454</v>
      </c>
      <c r="B2516" s="14" t="s">
        <v>443</v>
      </c>
      <c r="C2516" s="35" t="s">
        <v>303</v>
      </c>
      <c r="D2516" s="35">
        <v>11</v>
      </c>
      <c r="E2516" s="35">
        <v>11</v>
      </c>
      <c r="F2516">
        <v>9683.0020000000004</v>
      </c>
      <c r="G2516" t="s">
        <v>55</v>
      </c>
      <c r="H2516"/>
      <c r="I2516"/>
      <c r="J2516"/>
      <c r="K2516" s="61">
        <v>0.1980001980002</v>
      </c>
      <c r="L2516"/>
      <c r="M2516"/>
      <c r="N2516"/>
      <c r="O2516" s="72">
        <v>1.8810018810019999</v>
      </c>
      <c r="P2516"/>
      <c r="Q2516"/>
      <c r="R2516" s="56">
        <v>392.4</v>
      </c>
      <c r="S2516"/>
      <c r="T2516" s="35">
        <v>40404</v>
      </c>
      <c r="U2516" s="57">
        <v>9.9990099990099994E-3</v>
      </c>
    </row>
    <row r="2517" spans="1:21" x14ac:dyDescent="0.2">
      <c r="A2517" s="14" t="s">
        <v>454</v>
      </c>
      <c r="B2517" s="14" t="s">
        <v>443</v>
      </c>
      <c r="C2517" s="35" t="s">
        <v>304</v>
      </c>
      <c r="D2517" s="35">
        <v>11</v>
      </c>
      <c r="E2517" s="35">
        <v>12</v>
      </c>
      <c r="F2517">
        <v>9627.0169999999998</v>
      </c>
      <c r="G2517" t="s">
        <v>55</v>
      </c>
      <c r="H2517"/>
      <c r="I2517"/>
      <c r="J2517"/>
      <c r="K2517" s="61">
        <v>0.1980001980002</v>
      </c>
      <c r="L2517"/>
      <c r="M2517"/>
      <c r="N2517"/>
      <c r="O2517" s="72">
        <v>1.8810018810019999</v>
      </c>
      <c r="P2517"/>
      <c r="Q2517"/>
      <c r="R2517" s="56">
        <v>392.4</v>
      </c>
      <c r="S2517"/>
      <c r="T2517" s="35">
        <v>40404</v>
      </c>
      <c r="U2517" s="57">
        <v>9.9990099990099994E-3</v>
      </c>
    </row>
    <row r="2518" spans="1:21" x14ac:dyDescent="0.2">
      <c r="A2518" s="14" t="s">
        <v>454</v>
      </c>
      <c r="B2518" s="14" t="s">
        <v>443</v>
      </c>
      <c r="C2518" s="35" t="s">
        <v>305</v>
      </c>
      <c r="D2518" s="35">
        <v>11</v>
      </c>
      <c r="E2518" s="35">
        <v>13</v>
      </c>
      <c r="F2518">
        <v>23061.025000000001</v>
      </c>
      <c r="G2518" t="s">
        <v>55</v>
      </c>
      <c r="H2518"/>
      <c r="I2518" s="55">
        <v>49.005049005049997</v>
      </c>
      <c r="J2518"/>
      <c r="K2518"/>
      <c r="L2518"/>
      <c r="M2518"/>
      <c r="N2518"/>
      <c r="O2518" s="72">
        <v>1.8810018810019999</v>
      </c>
      <c r="P2518"/>
      <c r="Q2518"/>
      <c r="R2518" s="56">
        <v>356.8</v>
      </c>
      <c r="S2518"/>
      <c r="T2518" s="35">
        <v>40404</v>
      </c>
      <c r="U2518" s="57">
        <v>9.9990099990099994E-3</v>
      </c>
    </row>
    <row r="2519" spans="1:21" x14ac:dyDescent="0.2">
      <c r="A2519" s="14" t="s">
        <v>454</v>
      </c>
      <c r="B2519" s="14" t="s">
        <v>443</v>
      </c>
      <c r="C2519" s="35" t="s">
        <v>306</v>
      </c>
      <c r="D2519" s="35">
        <v>11</v>
      </c>
      <c r="E2519" s="35">
        <v>14</v>
      </c>
      <c r="F2519">
        <v>18324.192999999999</v>
      </c>
      <c r="G2519" t="s">
        <v>55</v>
      </c>
      <c r="H2519"/>
      <c r="I2519" s="55">
        <v>49.005049005049997</v>
      </c>
      <c r="J2519"/>
      <c r="K2519"/>
      <c r="L2519"/>
      <c r="M2519"/>
      <c r="N2519"/>
      <c r="O2519" s="72">
        <v>1.8810018810019999</v>
      </c>
      <c r="P2519"/>
      <c r="Q2519"/>
      <c r="R2519" s="56">
        <v>356.8</v>
      </c>
      <c r="S2519"/>
      <c r="T2519" s="35">
        <v>40404</v>
      </c>
      <c r="U2519" s="57">
        <v>9.9990099990099994E-3</v>
      </c>
    </row>
    <row r="2520" spans="1:21" x14ac:dyDescent="0.2">
      <c r="A2520" s="14" t="s">
        <v>454</v>
      </c>
      <c r="B2520" s="14" t="s">
        <v>443</v>
      </c>
      <c r="C2520" s="35" t="s">
        <v>307</v>
      </c>
      <c r="D2520" s="35">
        <v>11</v>
      </c>
      <c r="E2520" s="35">
        <v>15</v>
      </c>
      <c r="F2520">
        <v>64942.809000000001</v>
      </c>
      <c r="G2520" s="62" t="s">
        <v>60</v>
      </c>
      <c r="H2520" s="63">
        <v>1.8810018810019999</v>
      </c>
      <c r="I2520"/>
      <c r="J2520"/>
      <c r="K2520"/>
      <c r="L2520"/>
      <c r="M2520"/>
      <c r="N2520"/>
      <c r="O2520"/>
      <c r="P2520" s="63">
        <v>1.8810018810019999</v>
      </c>
      <c r="Q2520"/>
      <c r="R2520" s="56">
        <v>396.4</v>
      </c>
      <c r="S2520"/>
      <c r="T2520" s="35">
        <v>40404</v>
      </c>
      <c r="U2520" s="57">
        <v>9.9990099990099994E-3</v>
      </c>
    </row>
    <row r="2521" spans="1:21" x14ac:dyDescent="0.2">
      <c r="A2521" s="14" t="s">
        <v>454</v>
      </c>
      <c r="B2521" s="14" t="s">
        <v>443</v>
      </c>
      <c r="C2521" s="35" t="s">
        <v>308</v>
      </c>
      <c r="D2521" s="35">
        <v>11</v>
      </c>
      <c r="E2521" s="35">
        <v>16</v>
      </c>
      <c r="F2521">
        <v>49967.991999999998</v>
      </c>
      <c r="G2521" s="62" t="s">
        <v>60</v>
      </c>
      <c r="H2521" s="63">
        <v>1.8810018810019999</v>
      </c>
      <c r="I2521"/>
      <c r="J2521"/>
      <c r="K2521"/>
      <c r="L2521"/>
      <c r="M2521"/>
      <c r="N2521"/>
      <c r="O2521"/>
      <c r="P2521" s="63">
        <v>1.8810018810019999</v>
      </c>
      <c r="Q2521"/>
      <c r="R2521" s="56">
        <v>396.4</v>
      </c>
      <c r="S2521"/>
      <c r="T2521" s="35">
        <v>40404</v>
      </c>
      <c r="U2521" s="57">
        <v>9.9990099990099994E-3</v>
      </c>
    </row>
    <row r="2522" spans="1:21" x14ac:dyDescent="0.2">
      <c r="A2522" s="14" t="s">
        <v>454</v>
      </c>
      <c r="B2522" s="14" t="s">
        <v>443</v>
      </c>
      <c r="C2522" s="35" t="s">
        <v>309</v>
      </c>
      <c r="D2522" s="35">
        <v>11</v>
      </c>
      <c r="E2522" s="35">
        <v>17</v>
      </c>
      <c r="F2522">
        <v>21408.245999999999</v>
      </c>
      <c r="G2522" t="s">
        <v>55</v>
      </c>
      <c r="H2522"/>
      <c r="I2522"/>
      <c r="J2522"/>
      <c r="K2522"/>
      <c r="L2522"/>
      <c r="M2522"/>
      <c r="N2522" s="69">
        <v>1.8810018810019999</v>
      </c>
      <c r="O2522"/>
      <c r="P2522" s="63">
        <v>1.8810018810019999</v>
      </c>
      <c r="Q2522"/>
      <c r="R2522" s="56">
        <v>388.8</v>
      </c>
      <c r="S2522"/>
      <c r="T2522" s="35">
        <v>40404</v>
      </c>
      <c r="U2522" s="57">
        <v>9.9990099990099994E-3</v>
      </c>
    </row>
    <row r="2523" spans="1:21" x14ac:dyDescent="0.2">
      <c r="A2523" s="14" t="s">
        <v>454</v>
      </c>
      <c r="B2523" s="14" t="s">
        <v>443</v>
      </c>
      <c r="C2523" s="35" t="s">
        <v>310</v>
      </c>
      <c r="D2523" s="35">
        <v>11</v>
      </c>
      <c r="E2523" s="35">
        <v>18</v>
      </c>
      <c r="F2523">
        <v>24684.596000000001</v>
      </c>
      <c r="G2523" t="s">
        <v>55</v>
      </c>
      <c r="H2523"/>
      <c r="I2523"/>
      <c r="J2523"/>
      <c r="K2523"/>
      <c r="L2523"/>
      <c r="M2523"/>
      <c r="N2523" s="69">
        <v>1.8810018810019999</v>
      </c>
      <c r="O2523"/>
      <c r="P2523" s="63">
        <v>1.8810018810019999</v>
      </c>
      <c r="Q2523"/>
      <c r="R2523" s="56">
        <v>388.8</v>
      </c>
      <c r="S2523"/>
      <c r="T2523" s="35">
        <v>40404</v>
      </c>
      <c r="U2523" s="57">
        <v>9.9990099990099994E-3</v>
      </c>
    </row>
    <row r="2524" spans="1:21" x14ac:dyDescent="0.2">
      <c r="A2524" s="14" t="s">
        <v>454</v>
      </c>
      <c r="B2524" s="14" t="s">
        <v>443</v>
      </c>
      <c r="C2524" s="35" t="s">
        <v>311</v>
      </c>
      <c r="D2524" s="35">
        <v>11</v>
      </c>
      <c r="E2524" s="35">
        <v>19</v>
      </c>
      <c r="F2524">
        <v>21055.296999999999</v>
      </c>
      <c r="G2524" t="s">
        <v>55</v>
      </c>
      <c r="H2524"/>
      <c r="I2524"/>
      <c r="J2524"/>
      <c r="K2524"/>
      <c r="L2524"/>
      <c r="M2524"/>
      <c r="N2524"/>
      <c r="O2524"/>
      <c r="P2524" s="63">
        <v>1.8810018810019999</v>
      </c>
      <c r="Q2524" s="68">
        <v>1.8810018810019999</v>
      </c>
      <c r="R2524" s="56">
        <v>388.8</v>
      </c>
      <c r="S2524"/>
      <c r="T2524" s="35">
        <v>40404</v>
      </c>
      <c r="U2524" s="57">
        <v>9.9990099990099994E-3</v>
      </c>
    </row>
    <row r="2525" spans="1:21" x14ac:dyDescent="0.2">
      <c r="A2525" s="14" t="s">
        <v>454</v>
      </c>
      <c r="B2525" s="14" t="s">
        <v>443</v>
      </c>
      <c r="C2525" s="35" t="s">
        <v>312</v>
      </c>
      <c r="D2525" s="35">
        <v>11</v>
      </c>
      <c r="E2525" s="35">
        <v>20</v>
      </c>
      <c r="F2525">
        <v>12180.428</v>
      </c>
      <c r="G2525" t="s">
        <v>55</v>
      </c>
      <c r="H2525"/>
      <c r="I2525"/>
      <c r="J2525"/>
      <c r="K2525"/>
      <c r="L2525"/>
      <c r="M2525"/>
      <c r="N2525"/>
      <c r="O2525"/>
      <c r="P2525" s="63">
        <v>1.8810018810019999</v>
      </c>
      <c r="Q2525" s="68">
        <v>1.8810018810019999</v>
      </c>
      <c r="R2525" s="56">
        <v>388.8</v>
      </c>
      <c r="S2525"/>
      <c r="T2525" s="35">
        <v>40404</v>
      </c>
      <c r="U2525" s="57">
        <v>9.9990099990099994E-3</v>
      </c>
    </row>
    <row r="2526" spans="1:21" x14ac:dyDescent="0.2">
      <c r="A2526" s="14" t="s">
        <v>454</v>
      </c>
      <c r="B2526" s="14" t="s">
        <v>443</v>
      </c>
      <c r="C2526" s="35" t="s">
        <v>313</v>
      </c>
      <c r="D2526" s="35">
        <v>11</v>
      </c>
      <c r="E2526" s="35">
        <v>21</v>
      </c>
      <c r="F2526">
        <v>20288.543000000001</v>
      </c>
      <c r="G2526" s="73" t="s">
        <v>265</v>
      </c>
      <c r="H2526" s="68">
        <v>1.8810018810019999</v>
      </c>
      <c r="I2526"/>
      <c r="J2526"/>
      <c r="K2526"/>
      <c r="L2526"/>
      <c r="M2526"/>
      <c r="N2526"/>
      <c r="O2526"/>
      <c r="P2526"/>
      <c r="Q2526" s="68">
        <v>1.8810018810019999</v>
      </c>
      <c r="R2526" s="56">
        <v>396.4</v>
      </c>
      <c r="S2526"/>
      <c r="T2526" s="35">
        <v>40404</v>
      </c>
      <c r="U2526" s="57">
        <v>9.9990099990099994E-3</v>
      </c>
    </row>
    <row r="2527" spans="1:21" x14ac:dyDescent="0.2">
      <c r="A2527" s="14" t="s">
        <v>454</v>
      </c>
      <c r="B2527" s="14" t="s">
        <v>443</v>
      </c>
      <c r="C2527" s="35" t="s">
        <v>314</v>
      </c>
      <c r="D2527" s="35">
        <v>11</v>
      </c>
      <c r="E2527" s="35">
        <v>22</v>
      </c>
      <c r="F2527">
        <v>24733.278999999999</v>
      </c>
      <c r="G2527" s="73" t="s">
        <v>265</v>
      </c>
      <c r="H2527" s="68">
        <v>1.8810018810019999</v>
      </c>
      <c r="I2527"/>
      <c r="J2527"/>
      <c r="K2527"/>
      <c r="L2527"/>
      <c r="M2527"/>
      <c r="N2527"/>
      <c r="O2527"/>
      <c r="P2527"/>
      <c r="Q2527" s="68">
        <v>1.8810018810019999</v>
      </c>
      <c r="R2527" s="56">
        <v>396.4</v>
      </c>
      <c r="S2527"/>
      <c r="T2527" s="35">
        <v>40404</v>
      </c>
      <c r="U2527" s="57">
        <v>9.9990099990099994E-3</v>
      </c>
    </row>
    <row r="2528" spans="1:21" x14ac:dyDescent="0.2">
      <c r="A2528" s="14" t="s">
        <v>454</v>
      </c>
      <c r="B2528" s="14" t="s">
        <v>443</v>
      </c>
      <c r="C2528" s="35" t="s">
        <v>315</v>
      </c>
      <c r="D2528" s="35">
        <v>11</v>
      </c>
      <c r="E2528" s="35">
        <v>23</v>
      </c>
      <c r="F2528">
        <v>12375.159</v>
      </c>
      <c r="G2528" t="s">
        <v>55</v>
      </c>
      <c r="H2528"/>
      <c r="I2528"/>
      <c r="J2528"/>
      <c r="K2528"/>
      <c r="L2528"/>
      <c r="M2528"/>
      <c r="N2528" s="69">
        <v>1.8810018810019999</v>
      </c>
      <c r="O2528"/>
      <c r="P2528"/>
      <c r="Q2528" s="68">
        <v>1.8810018810019999</v>
      </c>
      <c r="R2528" s="56">
        <v>388.8</v>
      </c>
      <c r="S2528"/>
      <c r="T2528" s="35">
        <v>40404</v>
      </c>
      <c r="U2528" s="57">
        <v>9.9990099990099994E-3</v>
      </c>
    </row>
    <row r="2529" spans="1:21" x14ac:dyDescent="0.2">
      <c r="A2529" s="14" t="s">
        <v>454</v>
      </c>
      <c r="B2529" s="14" t="s">
        <v>443</v>
      </c>
      <c r="C2529" s="35" t="s">
        <v>316</v>
      </c>
      <c r="D2529" s="35">
        <v>11</v>
      </c>
      <c r="E2529" s="35">
        <v>24</v>
      </c>
      <c r="F2529">
        <v>10875.728999999999</v>
      </c>
      <c r="G2529" t="s">
        <v>55</v>
      </c>
      <c r="H2529"/>
      <c r="I2529"/>
      <c r="J2529"/>
      <c r="K2529"/>
      <c r="L2529"/>
      <c r="M2529"/>
      <c r="N2529" s="69">
        <v>1.8810018810019999</v>
      </c>
      <c r="O2529"/>
      <c r="P2529"/>
      <c r="Q2529" s="68">
        <v>1.8810018810019999</v>
      </c>
      <c r="R2529" s="56">
        <v>388.8</v>
      </c>
      <c r="S2529"/>
      <c r="T2529" s="35">
        <v>40404</v>
      </c>
      <c r="U2529" s="57">
        <v>9.9990099990099994E-3</v>
      </c>
    </row>
    <row r="2530" spans="1:21" x14ac:dyDescent="0.2">
      <c r="A2530" s="14" t="s">
        <v>454</v>
      </c>
      <c r="B2530" s="14" t="s">
        <v>443</v>
      </c>
      <c r="C2530" s="35" t="s">
        <v>317</v>
      </c>
      <c r="D2530" s="35">
        <v>12</v>
      </c>
      <c r="E2530" s="35">
        <v>1</v>
      </c>
      <c r="F2530">
        <v>73562.093999999997</v>
      </c>
      <c r="G2530" t="s">
        <v>55</v>
      </c>
      <c r="H2530"/>
      <c r="I2530"/>
      <c r="J2530"/>
      <c r="K2530"/>
      <c r="L2530" s="65">
        <v>0.5742005742006</v>
      </c>
      <c r="M2530" s="67">
        <v>0.5742005742006</v>
      </c>
      <c r="N2530"/>
      <c r="O2530"/>
      <c r="P2530"/>
      <c r="Q2530"/>
      <c r="R2530" s="56">
        <v>399.2</v>
      </c>
      <c r="S2530"/>
      <c r="T2530" s="35">
        <v>40404</v>
      </c>
      <c r="U2530" s="57">
        <v>9.9950499950499996E-3</v>
      </c>
    </row>
    <row r="2531" spans="1:21" x14ac:dyDescent="0.2">
      <c r="A2531" s="14" t="s">
        <v>454</v>
      </c>
      <c r="B2531" s="14" t="s">
        <v>443</v>
      </c>
      <c r="C2531" s="35" t="s">
        <v>318</v>
      </c>
      <c r="D2531" s="35">
        <v>12</v>
      </c>
      <c r="E2531" s="35">
        <v>2</v>
      </c>
      <c r="F2531">
        <v>58918.315999999999</v>
      </c>
      <c r="G2531" t="s">
        <v>55</v>
      </c>
      <c r="H2531"/>
      <c r="I2531"/>
      <c r="J2531"/>
      <c r="K2531"/>
      <c r="L2531" s="65">
        <v>0.5742005742006</v>
      </c>
      <c r="M2531" s="67">
        <v>0.5742005742006</v>
      </c>
      <c r="N2531"/>
      <c r="O2531"/>
      <c r="P2531"/>
      <c r="Q2531"/>
      <c r="R2531" s="56">
        <v>399.2</v>
      </c>
      <c r="S2531"/>
      <c r="T2531" s="35">
        <v>40404</v>
      </c>
      <c r="U2531" s="57">
        <v>9.9950499950499996E-3</v>
      </c>
    </row>
    <row r="2532" spans="1:21" x14ac:dyDescent="0.2">
      <c r="A2532" s="14" t="s">
        <v>454</v>
      </c>
      <c r="B2532" s="14" t="s">
        <v>443</v>
      </c>
      <c r="C2532" s="35" t="s">
        <v>319</v>
      </c>
      <c r="D2532" s="35">
        <v>12</v>
      </c>
      <c r="E2532" s="35">
        <v>3</v>
      </c>
      <c r="F2532">
        <v>82193.547000000006</v>
      </c>
      <c r="G2532" t="s">
        <v>55</v>
      </c>
      <c r="H2532"/>
      <c r="I2532"/>
      <c r="J2532"/>
      <c r="K2532"/>
      <c r="L2532" s="65">
        <v>0.5742005742006</v>
      </c>
      <c r="M2532"/>
      <c r="N2532" s="69">
        <v>0.5742005742006</v>
      </c>
      <c r="O2532"/>
      <c r="P2532"/>
      <c r="Q2532"/>
      <c r="R2532" s="56">
        <v>399.2</v>
      </c>
      <c r="S2532"/>
      <c r="T2532" s="35">
        <v>40404</v>
      </c>
      <c r="U2532" s="57">
        <v>9.9950499950499996E-3</v>
      </c>
    </row>
    <row r="2533" spans="1:21" x14ac:dyDescent="0.2">
      <c r="A2533" s="14" t="s">
        <v>454</v>
      </c>
      <c r="B2533" s="14" t="s">
        <v>443</v>
      </c>
      <c r="C2533" s="35" t="s">
        <v>320</v>
      </c>
      <c r="D2533" s="35">
        <v>12</v>
      </c>
      <c r="E2533" s="35">
        <v>4</v>
      </c>
      <c r="F2533">
        <v>65965.148000000001</v>
      </c>
      <c r="G2533" t="s">
        <v>55</v>
      </c>
      <c r="H2533"/>
      <c r="I2533"/>
      <c r="J2533"/>
      <c r="K2533"/>
      <c r="L2533" s="65">
        <v>0.5742005742006</v>
      </c>
      <c r="M2533"/>
      <c r="N2533" s="69">
        <v>0.5742005742006</v>
      </c>
      <c r="O2533"/>
      <c r="P2533"/>
      <c r="Q2533"/>
      <c r="R2533" s="56">
        <v>399.2</v>
      </c>
      <c r="S2533"/>
      <c r="T2533" s="35">
        <v>40404</v>
      </c>
      <c r="U2533" s="57">
        <v>9.9950499950499996E-3</v>
      </c>
    </row>
    <row r="2534" spans="1:21" x14ac:dyDescent="0.2">
      <c r="A2534" s="14" t="s">
        <v>454</v>
      </c>
      <c r="B2534" s="14" t="s">
        <v>443</v>
      </c>
      <c r="C2534" s="35" t="s">
        <v>321</v>
      </c>
      <c r="D2534" s="35">
        <v>12</v>
      </c>
      <c r="E2534" s="35">
        <v>5</v>
      </c>
      <c r="F2534">
        <v>72780.733999999997</v>
      </c>
      <c r="G2534" s="70" t="s">
        <v>247</v>
      </c>
      <c r="H2534" s="69">
        <v>0.5742005742006</v>
      </c>
      <c r="I2534"/>
      <c r="J2534"/>
      <c r="K2534"/>
      <c r="L2534"/>
      <c r="M2534"/>
      <c r="N2534" s="69">
        <v>0.5742005742006</v>
      </c>
      <c r="O2534"/>
      <c r="P2534"/>
      <c r="Q2534"/>
      <c r="R2534" s="56">
        <v>401.6</v>
      </c>
      <c r="S2534"/>
      <c r="T2534" s="35">
        <v>40404</v>
      </c>
      <c r="U2534" s="57">
        <v>9.9970299970299995E-3</v>
      </c>
    </row>
    <row r="2535" spans="1:21" x14ac:dyDescent="0.2">
      <c r="A2535" s="14" t="s">
        <v>454</v>
      </c>
      <c r="B2535" s="14" t="s">
        <v>443</v>
      </c>
      <c r="C2535" s="35" t="s">
        <v>322</v>
      </c>
      <c r="D2535" s="35">
        <v>12</v>
      </c>
      <c r="E2535" s="35">
        <v>6</v>
      </c>
      <c r="F2535">
        <v>73722.75</v>
      </c>
      <c r="G2535" s="70" t="s">
        <v>247</v>
      </c>
      <c r="H2535" s="69">
        <v>0.5742005742006</v>
      </c>
      <c r="I2535"/>
      <c r="J2535"/>
      <c r="K2535"/>
      <c r="L2535"/>
      <c r="M2535"/>
      <c r="N2535" s="69">
        <v>0.5742005742006</v>
      </c>
      <c r="O2535"/>
      <c r="P2535"/>
      <c r="Q2535"/>
      <c r="R2535" s="56">
        <v>401.6</v>
      </c>
      <c r="S2535"/>
      <c r="T2535" s="35">
        <v>40404</v>
      </c>
      <c r="U2535" s="57">
        <v>9.9970299970299995E-3</v>
      </c>
    </row>
    <row r="2536" spans="1:21" x14ac:dyDescent="0.2">
      <c r="A2536" s="14" t="s">
        <v>454</v>
      </c>
      <c r="B2536" s="14" t="s">
        <v>443</v>
      </c>
      <c r="C2536" s="35" t="s">
        <v>323</v>
      </c>
      <c r="D2536" s="35">
        <v>12</v>
      </c>
      <c r="E2536" s="35">
        <v>7</v>
      </c>
      <c r="F2536">
        <v>67299.054999999993</v>
      </c>
      <c r="G2536" t="s">
        <v>55</v>
      </c>
      <c r="H2536"/>
      <c r="I2536"/>
      <c r="J2536"/>
      <c r="K2536"/>
      <c r="L2536"/>
      <c r="M2536" s="67">
        <v>0.5742005742006</v>
      </c>
      <c r="N2536" s="69">
        <v>0.5742005742006</v>
      </c>
      <c r="O2536"/>
      <c r="P2536"/>
      <c r="Q2536"/>
      <c r="R2536" s="56">
        <v>399.2</v>
      </c>
      <c r="S2536"/>
      <c r="T2536" s="35">
        <v>40404</v>
      </c>
      <c r="U2536" s="57">
        <v>9.9950499950499996E-3</v>
      </c>
    </row>
    <row r="2537" spans="1:21" x14ac:dyDescent="0.2">
      <c r="A2537" s="14" t="s">
        <v>454</v>
      </c>
      <c r="B2537" s="14" t="s">
        <v>443</v>
      </c>
      <c r="C2537" s="35" t="s">
        <v>324</v>
      </c>
      <c r="D2537" s="35">
        <v>12</v>
      </c>
      <c r="E2537" s="35">
        <v>8</v>
      </c>
      <c r="F2537">
        <v>77115.937000000005</v>
      </c>
      <c r="G2537" t="s">
        <v>55</v>
      </c>
      <c r="H2537"/>
      <c r="I2537"/>
      <c r="J2537"/>
      <c r="K2537"/>
      <c r="L2537"/>
      <c r="M2537" s="67">
        <v>0.5742005742006</v>
      </c>
      <c r="N2537" s="69">
        <v>0.5742005742006</v>
      </c>
      <c r="O2537"/>
      <c r="P2537"/>
      <c r="Q2537"/>
      <c r="R2537" s="56">
        <v>399.2</v>
      </c>
      <c r="S2537"/>
      <c r="T2537" s="35">
        <v>40404</v>
      </c>
      <c r="U2537" s="57">
        <v>9.9950499950499996E-3</v>
      </c>
    </row>
    <row r="2538" spans="1:21" x14ac:dyDescent="0.2">
      <c r="A2538" s="14" t="s">
        <v>454</v>
      </c>
      <c r="B2538" s="14" t="s">
        <v>443</v>
      </c>
      <c r="C2538" s="35" t="s">
        <v>325</v>
      </c>
      <c r="D2538" s="35">
        <v>12</v>
      </c>
      <c r="E2538" s="35">
        <v>9</v>
      </c>
      <c r="F2538">
        <v>11737.415000000001</v>
      </c>
      <c r="G2538" s="71" t="s">
        <v>252</v>
      </c>
      <c r="H2538" s="72">
        <v>0.5742005742006</v>
      </c>
      <c r="I2538"/>
      <c r="J2538"/>
      <c r="K2538"/>
      <c r="L2538"/>
      <c r="M2538"/>
      <c r="N2538"/>
      <c r="O2538" s="72">
        <v>0.5742005742006</v>
      </c>
      <c r="P2538"/>
      <c r="Q2538"/>
      <c r="R2538" s="56">
        <v>401.6</v>
      </c>
      <c r="S2538"/>
      <c r="T2538" s="35">
        <v>40404</v>
      </c>
      <c r="U2538" s="57">
        <v>9.9970299970299995E-3</v>
      </c>
    </row>
    <row r="2539" spans="1:21" x14ac:dyDescent="0.2">
      <c r="A2539" s="14" t="s">
        <v>454</v>
      </c>
      <c r="B2539" s="14" t="s">
        <v>443</v>
      </c>
      <c r="C2539" s="35" t="s">
        <v>326</v>
      </c>
      <c r="D2539" s="35">
        <v>12</v>
      </c>
      <c r="E2539" s="35">
        <v>10</v>
      </c>
      <c r="F2539">
        <v>11240.851000000001</v>
      </c>
      <c r="G2539" s="71" t="s">
        <v>252</v>
      </c>
      <c r="H2539" s="72">
        <v>0.5742005742006</v>
      </c>
      <c r="I2539"/>
      <c r="J2539"/>
      <c r="K2539"/>
      <c r="L2539"/>
      <c r="M2539"/>
      <c r="N2539"/>
      <c r="O2539" s="72">
        <v>0.5742005742006</v>
      </c>
      <c r="P2539"/>
      <c r="Q2539"/>
      <c r="R2539" s="56">
        <v>401.6</v>
      </c>
      <c r="S2539"/>
      <c r="T2539" s="35">
        <v>40404</v>
      </c>
      <c r="U2539" s="57">
        <v>9.9970299970299995E-3</v>
      </c>
    </row>
    <row r="2540" spans="1:21" x14ac:dyDescent="0.2">
      <c r="A2540" s="14" t="s">
        <v>454</v>
      </c>
      <c r="B2540" s="14" t="s">
        <v>443</v>
      </c>
      <c r="C2540" s="35" t="s">
        <v>327</v>
      </c>
      <c r="D2540" s="35">
        <v>12</v>
      </c>
      <c r="E2540" s="35">
        <v>11</v>
      </c>
      <c r="F2540">
        <v>10325.614</v>
      </c>
      <c r="G2540" t="s">
        <v>55</v>
      </c>
      <c r="H2540"/>
      <c r="I2540"/>
      <c r="J2540"/>
      <c r="K2540" s="61">
        <v>6.4350064350059993E-2</v>
      </c>
      <c r="L2540"/>
      <c r="M2540"/>
      <c r="N2540"/>
      <c r="O2540" s="72">
        <v>0.5742005742006</v>
      </c>
      <c r="P2540"/>
      <c r="Q2540"/>
      <c r="R2540" s="56">
        <v>400.4</v>
      </c>
      <c r="S2540"/>
      <c r="T2540" s="35">
        <v>40404</v>
      </c>
      <c r="U2540" s="57">
        <v>9.9995049995050007E-3</v>
      </c>
    </row>
    <row r="2541" spans="1:21" x14ac:dyDescent="0.2">
      <c r="A2541" s="14" t="s">
        <v>454</v>
      </c>
      <c r="B2541" s="14" t="s">
        <v>443</v>
      </c>
      <c r="C2541" s="35" t="s">
        <v>328</v>
      </c>
      <c r="D2541" s="35">
        <v>12</v>
      </c>
      <c r="E2541" s="35">
        <v>12</v>
      </c>
      <c r="F2541">
        <v>8551.1280000000006</v>
      </c>
      <c r="G2541" t="s">
        <v>55</v>
      </c>
      <c r="H2541"/>
      <c r="I2541"/>
      <c r="J2541"/>
      <c r="K2541" s="61">
        <v>6.4350064350059993E-2</v>
      </c>
      <c r="L2541"/>
      <c r="M2541"/>
      <c r="N2541"/>
      <c r="O2541" s="72">
        <v>0.5742005742006</v>
      </c>
      <c r="P2541"/>
      <c r="Q2541"/>
      <c r="R2541" s="56">
        <v>400.4</v>
      </c>
      <c r="S2541"/>
      <c r="T2541" s="35">
        <v>40404</v>
      </c>
      <c r="U2541" s="57">
        <v>9.9995049995050007E-3</v>
      </c>
    </row>
    <row r="2542" spans="1:21" x14ac:dyDescent="0.2">
      <c r="A2542" s="14" t="s">
        <v>454</v>
      </c>
      <c r="B2542" s="14" t="s">
        <v>443</v>
      </c>
      <c r="C2542" s="35" t="s">
        <v>329</v>
      </c>
      <c r="D2542" s="35">
        <v>12</v>
      </c>
      <c r="E2542" s="35">
        <v>13</v>
      </c>
      <c r="F2542">
        <v>17192.317999999999</v>
      </c>
      <c r="G2542" t="s">
        <v>55</v>
      </c>
      <c r="H2542"/>
      <c r="I2542" s="55">
        <v>10.89001089001</v>
      </c>
      <c r="J2542"/>
      <c r="K2542"/>
      <c r="L2542"/>
      <c r="M2542"/>
      <c r="N2542"/>
      <c r="O2542" s="72">
        <v>0.5742005742006</v>
      </c>
      <c r="P2542"/>
      <c r="Q2542"/>
      <c r="R2542" s="56">
        <v>392.8</v>
      </c>
      <c r="S2542"/>
      <c r="T2542" s="35">
        <v>40404</v>
      </c>
      <c r="U2542" s="57">
        <v>9.9970299970299995E-3</v>
      </c>
    </row>
    <row r="2543" spans="1:21" x14ac:dyDescent="0.2">
      <c r="A2543" s="14" t="s">
        <v>454</v>
      </c>
      <c r="B2543" s="14" t="s">
        <v>443</v>
      </c>
      <c r="C2543" s="35" t="s">
        <v>330</v>
      </c>
      <c r="D2543" s="35">
        <v>12</v>
      </c>
      <c r="E2543" s="35">
        <v>14</v>
      </c>
      <c r="F2543">
        <v>13730.975</v>
      </c>
      <c r="G2543" t="s">
        <v>55</v>
      </c>
      <c r="H2543"/>
      <c r="I2543" s="55">
        <v>10.89001089001</v>
      </c>
      <c r="J2543"/>
      <c r="K2543"/>
      <c r="L2543"/>
      <c r="M2543"/>
      <c r="N2543"/>
      <c r="O2543" s="72">
        <v>0.5742005742006</v>
      </c>
      <c r="P2543"/>
      <c r="Q2543"/>
      <c r="R2543" s="56">
        <v>392.8</v>
      </c>
      <c r="S2543"/>
      <c r="T2543" s="35">
        <v>40404</v>
      </c>
      <c r="U2543" s="57">
        <v>9.9970299970299995E-3</v>
      </c>
    </row>
    <row r="2544" spans="1:21" x14ac:dyDescent="0.2">
      <c r="A2544" s="14" t="s">
        <v>454</v>
      </c>
      <c r="B2544" s="14" t="s">
        <v>443</v>
      </c>
      <c r="C2544" s="35" t="s">
        <v>331</v>
      </c>
      <c r="D2544" s="35">
        <v>12</v>
      </c>
      <c r="E2544" s="35">
        <v>15</v>
      </c>
      <c r="F2544">
        <v>83929.085999999996</v>
      </c>
      <c r="G2544" s="62" t="s">
        <v>60</v>
      </c>
      <c r="H2544" s="63">
        <v>0.5742005742006</v>
      </c>
      <c r="I2544"/>
      <c r="J2544"/>
      <c r="K2544"/>
      <c r="L2544"/>
      <c r="M2544"/>
      <c r="N2544"/>
      <c r="O2544"/>
      <c r="P2544" s="63">
        <v>0.5742005742006</v>
      </c>
      <c r="Q2544"/>
      <c r="R2544" s="56">
        <v>401.6</v>
      </c>
      <c r="S2544"/>
      <c r="T2544" s="35">
        <v>40404</v>
      </c>
      <c r="U2544" s="57">
        <v>9.9970299970299995E-3</v>
      </c>
    </row>
    <row r="2545" spans="1:21" x14ac:dyDescent="0.2">
      <c r="A2545" s="14" t="s">
        <v>454</v>
      </c>
      <c r="B2545" s="14" t="s">
        <v>443</v>
      </c>
      <c r="C2545" s="35" t="s">
        <v>332</v>
      </c>
      <c r="D2545" s="35">
        <v>12</v>
      </c>
      <c r="E2545" s="35">
        <v>16</v>
      </c>
      <c r="F2545">
        <v>72330.422000000006</v>
      </c>
      <c r="G2545" s="62" t="s">
        <v>60</v>
      </c>
      <c r="H2545" s="63">
        <v>0.5742005742006</v>
      </c>
      <c r="I2545"/>
      <c r="J2545"/>
      <c r="K2545"/>
      <c r="L2545"/>
      <c r="M2545"/>
      <c r="N2545"/>
      <c r="O2545"/>
      <c r="P2545" s="63">
        <v>0.5742005742006</v>
      </c>
      <c r="Q2545"/>
      <c r="R2545" s="56">
        <v>401.6</v>
      </c>
      <c r="S2545"/>
      <c r="T2545" s="35">
        <v>40404</v>
      </c>
      <c r="U2545" s="57">
        <v>9.9970299970299995E-3</v>
      </c>
    </row>
    <row r="2546" spans="1:21" x14ac:dyDescent="0.2">
      <c r="A2546" s="14" t="s">
        <v>454</v>
      </c>
      <c r="B2546" s="14" t="s">
        <v>443</v>
      </c>
      <c r="C2546" s="35" t="s">
        <v>333</v>
      </c>
      <c r="D2546" s="35">
        <v>12</v>
      </c>
      <c r="E2546" s="35">
        <v>17</v>
      </c>
      <c r="F2546">
        <v>68696.25</v>
      </c>
      <c r="G2546" t="s">
        <v>55</v>
      </c>
      <c r="H2546"/>
      <c r="I2546"/>
      <c r="J2546"/>
      <c r="K2546"/>
      <c r="L2546"/>
      <c r="M2546"/>
      <c r="N2546" s="69">
        <v>0.5742005742006</v>
      </c>
      <c r="O2546"/>
      <c r="P2546" s="63">
        <v>0.5742005742006</v>
      </c>
      <c r="Q2546"/>
      <c r="R2546" s="56">
        <v>399.2</v>
      </c>
      <c r="S2546"/>
      <c r="T2546" s="35">
        <v>40404</v>
      </c>
      <c r="U2546" s="57">
        <v>9.9950499950499996E-3</v>
      </c>
    </row>
    <row r="2547" spans="1:21" x14ac:dyDescent="0.2">
      <c r="A2547" s="14" t="s">
        <v>454</v>
      </c>
      <c r="B2547" s="14" t="s">
        <v>443</v>
      </c>
      <c r="C2547" s="35" t="s">
        <v>334</v>
      </c>
      <c r="D2547" s="35">
        <v>12</v>
      </c>
      <c r="E2547" s="35">
        <v>18</v>
      </c>
      <c r="F2547">
        <v>72593.304999999993</v>
      </c>
      <c r="G2547" t="s">
        <v>55</v>
      </c>
      <c r="H2547"/>
      <c r="I2547"/>
      <c r="J2547"/>
      <c r="K2547"/>
      <c r="L2547"/>
      <c r="M2547"/>
      <c r="N2547" s="69">
        <v>0.5742005742006</v>
      </c>
      <c r="O2547"/>
      <c r="P2547" s="63">
        <v>0.5742005742006</v>
      </c>
      <c r="Q2547"/>
      <c r="R2547" s="56">
        <v>399.2</v>
      </c>
      <c r="S2547"/>
      <c r="T2547" s="35">
        <v>40404</v>
      </c>
      <c r="U2547" s="57">
        <v>9.9950499950499996E-3</v>
      </c>
    </row>
    <row r="2548" spans="1:21" x14ac:dyDescent="0.2">
      <c r="A2548" s="14" t="s">
        <v>454</v>
      </c>
      <c r="B2548" s="14" t="s">
        <v>443</v>
      </c>
      <c r="C2548" s="35" t="s">
        <v>335</v>
      </c>
      <c r="D2548" s="35">
        <v>12</v>
      </c>
      <c r="E2548" s="35">
        <v>19</v>
      </c>
      <c r="F2548">
        <v>16995.153999999999</v>
      </c>
      <c r="G2548" t="s">
        <v>55</v>
      </c>
      <c r="H2548"/>
      <c r="I2548"/>
      <c r="J2548"/>
      <c r="K2548"/>
      <c r="L2548"/>
      <c r="M2548"/>
      <c r="N2548"/>
      <c r="O2548"/>
      <c r="P2548" s="63">
        <v>0.5742005742006</v>
      </c>
      <c r="Q2548" s="68">
        <v>0.5742005742006</v>
      </c>
      <c r="R2548" s="56">
        <v>399.2</v>
      </c>
      <c r="S2548"/>
      <c r="T2548" s="35">
        <v>40404</v>
      </c>
      <c r="U2548" s="57">
        <v>9.9950499950499996E-3</v>
      </c>
    </row>
    <row r="2549" spans="1:21" x14ac:dyDescent="0.2">
      <c r="A2549" s="14" t="s">
        <v>454</v>
      </c>
      <c r="B2549" s="14" t="s">
        <v>443</v>
      </c>
      <c r="C2549" s="35" t="s">
        <v>336</v>
      </c>
      <c r="D2549" s="35">
        <v>12</v>
      </c>
      <c r="E2549" s="35">
        <v>20</v>
      </c>
      <c r="F2549">
        <v>16734.701000000001</v>
      </c>
      <c r="G2549" t="s">
        <v>55</v>
      </c>
      <c r="H2549"/>
      <c r="I2549"/>
      <c r="J2549"/>
      <c r="K2549"/>
      <c r="L2549"/>
      <c r="M2549"/>
      <c r="N2549"/>
      <c r="O2549"/>
      <c r="P2549" s="63">
        <v>0.5742005742006</v>
      </c>
      <c r="Q2549" s="68">
        <v>0.5742005742006</v>
      </c>
      <c r="R2549" s="56">
        <v>399.2</v>
      </c>
      <c r="S2549"/>
      <c r="T2549" s="35">
        <v>40404</v>
      </c>
      <c r="U2549" s="57">
        <v>9.9950499950499996E-3</v>
      </c>
    </row>
    <row r="2550" spans="1:21" x14ac:dyDescent="0.2">
      <c r="A2550" s="14" t="s">
        <v>454</v>
      </c>
      <c r="B2550" s="14" t="s">
        <v>443</v>
      </c>
      <c r="C2550" s="35" t="s">
        <v>337</v>
      </c>
      <c r="D2550" s="35">
        <v>12</v>
      </c>
      <c r="E2550" s="35">
        <v>21</v>
      </c>
      <c r="F2550">
        <v>29528.530999999999</v>
      </c>
      <c r="G2550" s="73" t="s">
        <v>265</v>
      </c>
      <c r="H2550" s="68">
        <v>0.5742005742006</v>
      </c>
      <c r="I2550"/>
      <c r="J2550"/>
      <c r="K2550"/>
      <c r="L2550"/>
      <c r="M2550"/>
      <c r="N2550"/>
      <c r="O2550"/>
      <c r="P2550"/>
      <c r="Q2550" s="68">
        <v>0.5742005742006</v>
      </c>
      <c r="R2550" s="56">
        <v>401.6</v>
      </c>
      <c r="S2550"/>
      <c r="T2550" s="35">
        <v>40404</v>
      </c>
      <c r="U2550" s="57">
        <v>9.9970299970299995E-3</v>
      </c>
    </row>
    <row r="2551" spans="1:21" x14ac:dyDescent="0.2">
      <c r="A2551" s="14" t="s">
        <v>454</v>
      </c>
      <c r="B2551" s="14" t="s">
        <v>443</v>
      </c>
      <c r="C2551" s="35" t="s">
        <v>338</v>
      </c>
      <c r="D2551" s="35">
        <v>12</v>
      </c>
      <c r="E2551" s="35">
        <v>22</v>
      </c>
      <c r="F2551">
        <v>29506.625</v>
      </c>
      <c r="G2551" s="73" t="s">
        <v>265</v>
      </c>
      <c r="H2551" s="68">
        <v>0.5742005742006</v>
      </c>
      <c r="I2551"/>
      <c r="J2551"/>
      <c r="K2551"/>
      <c r="L2551"/>
      <c r="M2551"/>
      <c r="N2551"/>
      <c r="O2551"/>
      <c r="P2551"/>
      <c r="Q2551" s="68">
        <v>0.5742005742006</v>
      </c>
      <c r="R2551" s="56">
        <v>401.6</v>
      </c>
      <c r="S2551"/>
      <c r="T2551" s="35">
        <v>40404</v>
      </c>
      <c r="U2551" s="57">
        <v>9.9970299970299995E-3</v>
      </c>
    </row>
    <row r="2552" spans="1:21" x14ac:dyDescent="0.2">
      <c r="A2552" s="14" t="s">
        <v>454</v>
      </c>
      <c r="B2552" s="14" t="s">
        <v>443</v>
      </c>
      <c r="C2552" s="35" t="s">
        <v>339</v>
      </c>
      <c r="D2552" s="35">
        <v>12</v>
      </c>
      <c r="E2552" s="35">
        <v>23</v>
      </c>
      <c r="F2552">
        <v>19962.368999999999</v>
      </c>
      <c r="G2552" t="s">
        <v>55</v>
      </c>
      <c r="H2552"/>
      <c r="I2552"/>
      <c r="J2552"/>
      <c r="K2552"/>
      <c r="L2552"/>
      <c r="M2552"/>
      <c r="N2552" s="69">
        <v>0.5742005742006</v>
      </c>
      <c r="O2552"/>
      <c r="P2552"/>
      <c r="Q2552" s="68">
        <v>0.5742005742006</v>
      </c>
      <c r="R2552" s="56">
        <v>399.2</v>
      </c>
      <c r="S2552"/>
      <c r="T2552" s="35">
        <v>40404</v>
      </c>
      <c r="U2552" s="57">
        <v>9.9950499950499996E-3</v>
      </c>
    </row>
    <row r="2553" spans="1:21" x14ac:dyDescent="0.2">
      <c r="A2553" s="14" t="s">
        <v>454</v>
      </c>
      <c r="B2553" s="14" t="s">
        <v>443</v>
      </c>
      <c r="C2553" s="35" t="s">
        <v>340</v>
      </c>
      <c r="D2553" s="35">
        <v>12</v>
      </c>
      <c r="E2553" s="35">
        <v>24</v>
      </c>
      <c r="F2553">
        <v>21676.002</v>
      </c>
      <c r="G2553" t="s">
        <v>55</v>
      </c>
      <c r="H2553"/>
      <c r="I2553"/>
      <c r="J2553"/>
      <c r="K2553"/>
      <c r="L2553"/>
      <c r="M2553"/>
      <c r="N2553" s="69">
        <v>0.5742005742006</v>
      </c>
      <c r="O2553"/>
      <c r="P2553"/>
      <c r="Q2553" s="68">
        <v>0.5742005742006</v>
      </c>
      <c r="R2553" s="56">
        <v>399.2</v>
      </c>
      <c r="S2553"/>
      <c r="T2553" s="35">
        <v>40404</v>
      </c>
      <c r="U2553" s="57">
        <v>9.9950499950499996E-3</v>
      </c>
    </row>
    <row r="2554" spans="1:21" x14ac:dyDescent="0.2">
      <c r="A2554" s="14" t="s">
        <v>454</v>
      </c>
      <c r="B2554" s="14" t="s">
        <v>443</v>
      </c>
      <c r="C2554" s="35" t="s">
        <v>341</v>
      </c>
      <c r="D2554" s="35">
        <v>13</v>
      </c>
      <c r="E2554" s="35">
        <v>1</v>
      </c>
      <c r="F2554">
        <v>60756.093999999997</v>
      </c>
      <c r="G2554" t="s">
        <v>55</v>
      </c>
      <c r="H2554"/>
      <c r="I2554"/>
      <c r="J2554"/>
      <c r="K2554"/>
      <c r="L2554" s="65">
        <v>0.17325017325020001</v>
      </c>
      <c r="M2554" s="67">
        <v>0.17325017325020001</v>
      </c>
      <c r="N2554"/>
      <c r="O2554"/>
      <c r="P2554"/>
      <c r="Q2554"/>
      <c r="R2554" s="56">
        <v>402.4</v>
      </c>
      <c r="S2554"/>
      <c r="T2554" s="35">
        <v>40404</v>
      </c>
      <c r="U2554" s="57">
        <v>9.9940599940599902E-3</v>
      </c>
    </row>
    <row r="2555" spans="1:21" x14ac:dyDescent="0.2">
      <c r="A2555" s="14" t="s">
        <v>454</v>
      </c>
      <c r="B2555" s="14" t="s">
        <v>443</v>
      </c>
      <c r="C2555" s="35" t="s">
        <v>342</v>
      </c>
      <c r="D2555" s="35">
        <v>13</v>
      </c>
      <c r="E2555" s="35">
        <v>2</v>
      </c>
      <c r="F2555">
        <v>57418.887000000002</v>
      </c>
      <c r="G2555" t="s">
        <v>55</v>
      </c>
      <c r="H2555"/>
      <c r="I2555"/>
      <c r="J2555"/>
      <c r="K2555"/>
      <c r="L2555" s="65">
        <v>0.17325017325020001</v>
      </c>
      <c r="M2555" s="67">
        <v>0.17325017325020001</v>
      </c>
      <c r="N2555"/>
      <c r="O2555"/>
      <c r="P2555"/>
      <c r="Q2555"/>
      <c r="R2555" s="56">
        <v>402.4</v>
      </c>
      <c r="S2555"/>
      <c r="T2555" s="35">
        <v>40404</v>
      </c>
      <c r="U2555" s="57">
        <v>9.9940599940599902E-3</v>
      </c>
    </row>
    <row r="2556" spans="1:21" x14ac:dyDescent="0.2">
      <c r="A2556" s="14" t="s">
        <v>454</v>
      </c>
      <c r="B2556" s="14" t="s">
        <v>443</v>
      </c>
      <c r="C2556" s="35" t="s">
        <v>343</v>
      </c>
      <c r="D2556" s="35">
        <v>13</v>
      </c>
      <c r="E2556" s="35">
        <v>3</v>
      </c>
      <c r="F2556">
        <v>51430.906000000003</v>
      </c>
      <c r="G2556" t="s">
        <v>55</v>
      </c>
      <c r="H2556"/>
      <c r="I2556"/>
      <c r="J2556"/>
      <c r="K2556"/>
      <c r="L2556" s="65">
        <v>0.17325017325020001</v>
      </c>
      <c r="M2556"/>
      <c r="N2556" s="69">
        <v>0.17325017325020001</v>
      </c>
      <c r="O2556"/>
      <c r="P2556"/>
      <c r="Q2556"/>
      <c r="R2556" s="56">
        <v>402.4</v>
      </c>
      <c r="S2556"/>
      <c r="T2556" s="35">
        <v>40404</v>
      </c>
      <c r="U2556" s="57">
        <v>9.9940599940599902E-3</v>
      </c>
    </row>
    <row r="2557" spans="1:21" x14ac:dyDescent="0.2">
      <c r="A2557" s="14" t="s">
        <v>454</v>
      </c>
      <c r="B2557" s="14" t="s">
        <v>443</v>
      </c>
      <c r="C2557" s="35" t="s">
        <v>344</v>
      </c>
      <c r="D2557" s="35">
        <v>13</v>
      </c>
      <c r="E2557" s="35">
        <v>4</v>
      </c>
      <c r="F2557">
        <v>43347.137000000002</v>
      </c>
      <c r="G2557" t="s">
        <v>55</v>
      </c>
      <c r="H2557"/>
      <c r="I2557"/>
      <c r="J2557"/>
      <c r="K2557"/>
      <c r="L2557" s="65">
        <v>0.17325017325020001</v>
      </c>
      <c r="M2557"/>
      <c r="N2557" s="69">
        <v>0.17325017325020001</v>
      </c>
      <c r="O2557"/>
      <c r="P2557"/>
      <c r="Q2557"/>
      <c r="R2557" s="56">
        <v>402.4</v>
      </c>
      <c r="S2557"/>
      <c r="T2557" s="35">
        <v>40404</v>
      </c>
      <c r="U2557" s="57">
        <v>9.9940599940599902E-3</v>
      </c>
    </row>
    <row r="2558" spans="1:21" x14ac:dyDescent="0.2">
      <c r="A2558" s="14" t="s">
        <v>454</v>
      </c>
      <c r="B2558" s="14" t="s">
        <v>443</v>
      </c>
      <c r="C2558" s="35" t="s">
        <v>345</v>
      </c>
      <c r="D2558" s="35">
        <v>13</v>
      </c>
      <c r="E2558" s="35">
        <v>5</v>
      </c>
      <c r="F2558">
        <v>52589.559000000001</v>
      </c>
      <c r="G2558" s="70" t="s">
        <v>247</v>
      </c>
      <c r="H2558" s="69">
        <v>0.17325017325020001</v>
      </c>
      <c r="I2558"/>
      <c r="J2558"/>
      <c r="K2558"/>
      <c r="L2558"/>
      <c r="M2558"/>
      <c r="N2558" s="69">
        <v>0.17325017325020001</v>
      </c>
      <c r="O2558"/>
      <c r="P2558"/>
      <c r="Q2558"/>
      <c r="R2558" s="56">
        <v>403.2</v>
      </c>
      <c r="S2558"/>
      <c r="T2558" s="35">
        <v>40404</v>
      </c>
      <c r="U2558" s="57">
        <v>9.996534996535E-3</v>
      </c>
    </row>
    <row r="2559" spans="1:21" x14ac:dyDescent="0.2">
      <c r="A2559" s="14" t="s">
        <v>454</v>
      </c>
      <c r="B2559" s="14" t="s">
        <v>443</v>
      </c>
      <c r="C2559" s="35" t="s">
        <v>346</v>
      </c>
      <c r="D2559" s="35">
        <v>13</v>
      </c>
      <c r="E2559" s="35">
        <v>6</v>
      </c>
      <c r="F2559">
        <v>47884.366999999998</v>
      </c>
      <c r="G2559" s="70" t="s">
        <v>247</v>
      </c>
      <c r="H2559" s="69">
        <v>0.17325017325020001</v>
      </c>
      <c r="I2559"/>
      <c r="J2559"/>
      <c r="K2559"/>
      <c r="L2559"/>
      <c r="M2559"/>
      <c r="N2559" s="69">
        <v>0.17325017325020001</v>
      </c>
      <c r="O2559"/>
      <c r="P2559"/>
      <c r="Q2559"/>
      <c r="R2559" s="56">
        <v>403.2</v>
      </c>
      <c r="S2559"/>
      <c r="T2559" s="35">
        <v>40404</v>
      </c>
      <c r="U2559" s="57">
        <v>9.996534996535E-3</v>
      </c>
    </row>
    <row r="2560" spans="1:21" x14ac:dyDescent="0.2">
      <c r="A2560" s="14" t="s">
        <v>454</v>
      </c>
      <c r="B2560" s="14" t="s">
        <v>443</v>
      </c>
      <c r="C2560" s="35" t="s">
        <v>347</v>
      </c>
      <c r="D2560" s="35">
        <v>13</v>
      </c>
      <c r="E2560" s="35">
        <v>7</v>
      </c>
      <c r="F2560">
        <v>49322.945</v>
      </c>
      <c r="G2560" t="s">
        <v>55</v>
      </c>
      <c r="H2560"/>
      <c r="I2560"/>
      <c r="J2560"/>
      <c r="K2560"/>
      <c r="L2560"/>
      <c r="M2560" s="67">
        <v>0.17325017325020001</v>
      </c>
      <c r="N2560" s="69">
        <v>0.17325017325020001</v>
      </c>
      <c r="O2560"/>
      <c r="P2560"/>
      <c r="Q2560"/>
      <c r="R2560" s="56">
        <v>402.4</v>
      </c>
      <c r="S2560"/>
      <c r="T2560" s="35">
        <v>40404</v>
      </c>
      <c r="U2560" s="57">
        <v>9.9940599940599902E-3</v>
      </c>
    </row>
    <row r="2561" spans="1:21" x14ac:dyDescent="0.2">
      <c r="A2561" s="14" t="s">
        <v>454</v>
      </c>
      <c r="B2561" s="14" t="s">
        <v>443</v>
      </c>
      <c r="C2561" s="35" t="s">
        <v>348</v>
      </c>
      <c r="D2561" s="35">
        <v>13</v>
      </c>
      <c r="E2561" s="35">
        <v>8</v>
      </c>
      <c r="F2561">
        <v>47504.644999999997</v>
      </c>
      <c r="G2561" t="s">
        <v>55</v>
      </c>
      <c r="H2561"/>
      <c r="I2561"/>
      <c r="J2561"/>
      <c r="K2561"/>
      <c r="L2561"/>
      <c r="M2561" s="67">
        <v>0.17325017325020001</v>
      </c>
      <c r="N2561" s="69">
        <v>0.17325017325020001</v>
      </c>
      <c r="O2561"/>
      <c r="P2561"/>
      <c r="Q2561"/>
      <c r="R2561" s="56">
        <v>402.4</v>
      </c>
      <c r="S2561"/>
      <c r="T2561" s="35">
        <v>40404</v>
      </c>
      <c r="U2561" s="57">
        <v>9.9940599940599902E-3</v>
      </c>
    </row>
    <row r="2562" spans="1:21" x14ac:dyDescent="0.2">
      <c r="A2562" s="14" t="s">
        <v>454</v>
      </c>
      <c r="B2562" s="14" t="s">
        <v>443</v>
      </c>
      <c r="C2562" s="35" t="s">
        <v>349</v>
      </c>
      <c r="D2562" s="35">
        <v>13</v>
      </c>
      <c r="E2562" s="35">
        <v>9</v>
      </c>
      <c r="F2562">
        <v>10620.146000000001</v>
      </c>
      <c r="G2562" s="71" t="s">
        <v>252</v>
      </c>
      <c r="H2562" s="72">
        <v>0.17325017325020001</v>
      </c>
      <c r="I2562"/>
      <c r="J2562"/>
      <c r="K2562"/>
      <c r="L2562"/>
      <c r="M2562"/>
      <c r="N2562"/>
      <c r="O2562" s="72">
        <v>0.17325017325020001</v>
      </c>
      <c r="P2562"/>
      <c r="Q2562"/>
      <c r="R2562" s="56">
        <v>403.2</v>
      </c>
      <c r="S2562"/>
      <c r="T2562" s="35">
        <v>40404</v>
      </c>
      <c r="U2562" s="57">
        <v>9.996534996535E-3</v>
      </c>
    </row>
    <row r="2563" spans="1:21" x14ac:dyDescent="0.2">
      <c r="A2563" s="14" t="s">
        <v>454</v>
      </c>
      <c r="B2563" s="14" t="s">
        <v>443</v>
      </c>
      <c r="C2563" s="35" t="s">
        <v>350</v>
      </c>
      <c r="D2563" s="35">
        <v>13</v>
      </c>
      <c r="E2563" s="35">
        <v>10</v>
      </c>
      <c r="F2563">
        <v>9376.3009999999995</v>
      </c>
      <c r="G2563" s="71" t="s">
        <v>252</v>
      </c>
      <c r="H2563" s="72">
        <v>0.17325017325020001</v>
      </c>
      <c r="I2563"/>
      <c r="J2563"/>
      <c r="K2563"/>
      <c r="L2563"/>
      <c r="M2563"/>
      <c r="N2563"/>
      <c r="O2563" s="72">
        <v>0.17325017325020001</v>
      </c>
      <c r="P2563"/>
      <c r="Q2563"/>
      <c r="R2563" s="56">
        <v>403.2</v>
      </c>
      <c r="S2563"/>
      <c r="T2563" s="35">
        <v>40404</v>
      </c>
      <c r="U2563" s="57">
        <v>9.996534996535E-3</v>
      </c>
    </row>
    <row r="2564" spans="1:21" x14ac:dyDescent="0.2">
      <c r="A2564" s="14" t="s">
        <v>454</v>
      </c>
      <c r="B2564" s="14" t="s">
        <v>443</v>
      </c>
      <c r="C2564" s="35" t="s">
        <v>351</v>
      </c>
      <c r="D2564" s="35">
        <v>13</v>
      </c>
      <c r="E2564" s="35">
        <v>11</v>
      </c>
      <c r="F2564">
        <v>7635.8919999999998</v>
      </c>
      <c r="G2564" t="s">
        <v>55</v>
      </c>
      <c r="H2564"/>
      <c r="I2564"/>
      <c r="J2564"/>
      <c r="K2564" s="61">
        <v>2.079002079002E-2</v>
      </c>
      <c r="L2564"/>
      <c r="M2564"/>
      <c r="N2564"/>
      <c r="O2564" s="72">
        <v>0.17325017325020001</v>
      </c>
      <c r="P2564"/>
      <c r="Q2564"/>
      <c r="R2564" s="56">
        <v>402.8</v>
      </c>
      <c r="S2564"/>
      <c r="T2564" s="35">
        <v>40404</v>
      </c>
      <c r="U2564" s="57">
        <v>9.9970299970299995E-3</v>
      </c>
    </row>
    <row r="2565" spans="1:21" x14ac:dyDescent="0.2">
      <c r="A2565" s="14" t="s">
        <v>454</v>
      </c>
      <c r="B2565" s="14" t="s">
        <v>443</v>
      </c>
      <c r="C2565" s="35" t="s">
        <v>352</v>
      </c>
      <c r="D2565" s="35">
        <v>13</v>
      </c>
      <c r="E2565" s="35">
        <v>12</v>
      </c>
      <c r="F2565">
        <v>9035.5210000000006</v>
      </c>
      <c r="G2565" t="s">
        <v>55</v>
      </c>
      <c r="H2565"/>
      <c r="I2565"/>
      <c r="J2565"/>
      <c r="K2565" s="61">
        <v>2.079002079002E-2</v>
      </c>
      <c r="L2565"/>
      <c r="M2565"/>
      <c r="N2565"/>
      <c r="O2565" s="72">
        <v>0.17325017325020001</v>
      </c>
      <c r="P2565"/>
      <c r="Q2565"/>
      <c r="R2565" s="56">
        <v>402.8</v>
      </c>
      <c r="S2565"/>
      <c r="T2565" s="35">
        <v>40404</v>
      </c>
      <c r="U2565" s="57">
        <v>9.9970299970299995E-3</v>
      </c>
    </row>
    <row r="2566" spans="1:21" x14ac:dyDescent="0.2">
      <c r="A2566" s="14" t="s">
        <v>454</v>
      </c>
      <c r="B2566" s="14" t="s">
        <v>443</v>
      </c>
      <c r="C2566" s="35" t="s">
        <v>353</v>
      </c>
      <c r="D2566" s="35">
        <v>13</v>
      </c>
      <c r="E2566" s="35">
        <v>13</v>
      </c>
      <c r="F2566">
        <v>11837.215</v>
      </c>
      <c r="G2566" t="s">
        <v>55</v>
      </c>
      <c r="H2566"/>
      <c r="I2566" s="55">
        <v>2.4007524007519998</v>
      </c>
      <c r="J2566"/>
      <c r="K2566"/>
      <c r="L2566"/>
      <c r="M2566"/>
      <c r="N2566"/>
      <c r="O2566" s="72">
        <v>0.17325017325020001</v>
      </c>
      <c r="P2566"/>
      <c r="Q2566"/>
      <c r="R2566" s="56">
        <v>401.2</v>
      </c>
      <c r="S2566"/>
      <c r="T2566" s="35">
        <v>40404</v>
      </c>
      <c r="U2566" s="57">
        <v>9.9950499950499892E-3</v>
      </c>
    </row>
    <row r="2567" spans="1:21" x14ac:dyDescent="0.2">
      <c r="A2567" s="14" t="s">
        <v>454</v>
      </c>
      <c r="B2567" s="14" t="s">
        <v>443</v>
      </c>
      <c r="C2567" s="35" t="s">
        <v>354</v>
      </c>
      <c r="D2567" s="35">
        <v>13</v>
      </c>
      <c r="E2567" s="35">
        <v>14</v>
      </c>
      <c r="F2567">
        <v>10980.397000000001</v>
      </c>
      <c r="G2567" t="s">
        <v>55</v>
      </c>
      <c r="H2567"/>
      <c r="I2567" s="55">
        <v>2.4007524007519998</v>
      </c>
      <c r="J2567"/>
      <c r="K2567"/>
      <c r="L2567"/>
      <c r="M2567"/>
      <c r="N2567"/>
      <c r="O2567" s="72">
        <v>0.17325017325020001</v>
      </c>
      <c r="P2567"/>
      <c r="Q2567"/>
      <c r="R2567" s="56">
        <v>401.2</v>
      </c>
      <c r="S2567"/>
      <c r="T2567" s="35">
        <v>40404</v>
      </c>
      <c r="U2567" s="57">
        <v>9.9950499950499892E-3</v>
      </c>
    </row>
    <row r="2568" spans="1:21" x14ac:dyDescent="0.2">
      <c r="A2568" s="14" t="s">
        <v>454</v>
      </c>
      <c r="B2568" s="14" t="s">
        <v>443</v>
      </c>
      <c r="C2568" s="35" t="s">
        <v>355</v>
      </c>
      <c r="D2568" s="35">
        <v>13</v>
      </c>
      <c r="E2568" s="35">
        <v>15</v>
      </c>
      <c r="F2568">
        <v>64998.796999999999</v>
      </c>
      <c r="G2568" s="62" t="s">
        <v>60</v>
      </c>
      <c r="H2568" s="63">
        <v>0.17325017325020001</v>
      </c>
      <c r="I2568"/>
      <c r="J2568"/>
      <c r="K2568"/>
      <c r="L2568"/>
      <c r="M2568"/>
      <c r="N2568"/>
      <c r="O2568"/>
      <c r="P2568" s="63">
        <v>0.17325017325020001</v>
      </c>
      <c r="Q2568"/>
      <c r="R2568" s="56">
        <v>403.2</v>
      </c>
      <c r="S2568"/>
      <c r="T2568" s="35">
        <v>40404</v>
      </c>
      <c r="U2568" s="57">
        <v>9.996534996535E-3</v>
      </c>
    </row>
    <row r="2569" spans="1:21" x14ac:dyDescent="0.2">
      <c r="A2569" s="14" t="s">
        <v>454</v>
      </c>
      <c r="B2569" s="14" t="s">
        <v>443</v>
      </c>
      <c r="C2569" s="35" t="s">
        <v>356</v>
      </c>
      <c r="D2569" s="35">
        <v>13</v>
      </c>
      <c r="E2569" s="35">
        <v>16</v>
      </c>
      <c r="F2569">
        <v>61634.815999999999</v>
      </c>
      <c r="G2569" s="62" t="s">
        <v>60</v>
      </c>
      <c r="H2569" s="63">
        <v>0.17325017325020001</v>
      </c>
      <c r="I2569"/>
      <c r="J2569"/>
      <c r="K2569"/>
      <c r="L2569"/>
      <c r="M2569"/>
      <c r="N2569"/>
      <c r="O2569"/>
      <c r="P2569" s="63">
        <v>0.17325017325020001</v>
      </c>
      <c r="Q2569"/>
      <c r="R2569" s="56">
        <v>403.2</v>
      </c>
      <c r="S2569"/>
      <c r="T2569" s="35">
        <v>40404</v>
      </c>
      <c r="U2569" s="57">
        <v>9.996534996535E-3</v>
      </c>
    </row>
    <row r="2570" spans="1:21" x14ac:dyDescent="0.2">
      <c r="A2570" s="14" t="s">
        <v>454</v>
      </c>
      <c r="B2570" s="14" t="s">
        <v>443</v>
      </c>
      <c r="C2570" s="35" t="s">
        <v>357</v>
      </c>
      <c r="D2570" s="35">
        <v>13</v>
      </c>
      <c r="E2570" s="35">
        <v>17</v>
      </c>
      <c r="F2570">
        <v>51087.695</v>
      </c>
      <c r="G2570" t="s">
        <v>55</v>
      </c>
      <c r="H2570"/>
      <c r="I2570"/>
      <c r="J2570"/>
      <c r="K2570"/>
      <c r="L2570"/>
      <c r="M2570"/>
      <c r="N2570" s="69">
        <v>0.17325017325020001</v>
      </c>
      <c r="O2570"/>
      <c r="P2570" s="63">
        <v>0.17325017325020001</v>
      </c>
      <c r="Q2570"/>
      <c r="R2570" s="56">
        <v>402.4</v>
      </c>
      <c r="S2570"/>
      <c r="T2570" s="35">
        <v>40404</v>
      </c>
      <c r="U2570" s="57">
        <v>9.9940599940599902E-3</v>
      </c>
    </row>
    <row r="2571" spans="1:21" x14ac:dyDescent="0.2">
      <c r="A2571" s="14" t="s">
        <v>454</v>
      </c>
      <c r="B2571" s="14" t="s">
        <v>443</v>
      </c>
      <c r="C2571" s="35" t="s">
        <v>358</v>
      </c>
      <c r="D2571" s="35">
        <v>13</v>
      </c>
      <c r="E2571" s="35">
        <v>18</v>
      </c>
      <c r="F2571">
        <v>45581.671999999999</v>
      </c>
      <c r="G2571" t="s">
        <v>55</v>
      </c>
      <c r="H2571"/>
      <c r="I2571"/>
      <c r="J2571"/>
      <c r="K2571"/>
      <c r="L2571"/>
      <c r="M2571"/>
      <c r="N2571" s="69">
        <v>0.17325017325020001</v>
      </c>
      <c r="O2571"/>
      <c r="P2571" s="63">
        <v>0.17325017325020001</v>
      </c>
      <c r="Q2571"/>
      <c r="R2571" s="56">
        <v>402.4</v>
      </c>
      <c r="S2571"/>
      <c r="T2571" s="35">
        <v>40404</v>
      </c>
      <c r="U2571" s="57">
        <v>9.9940599940599902E-3</v>
      </c>
    </row>
    <row r="2572" spans="1:21" x14ac:dyDescent="0.2">
      <c r="A2572" s="14" t="s">
        <v>454</v>
      </c>
      <c r="B2572" s="14" t="s">
        <v>443</v>
      </c>
      <c r="C2572" s="35" t="s">
        <v>359</v>
      </c>
      <c r="D2572" s="35">
        <v>13</v>
      </c>
      <c r="E2572" s="35">
        <v>19</v>
      </c>
      <c r="F2572">
        <v>17255.605</v>
      </c>
      <c r="G2572" t="s">
        <v>55</v>
      </c>
      <c r="H2572"/>
      <c r="I2572"/>
      <c r="J2572"/>
      <c r="K2572"/>
      <c r="L2572"/>
      <c r="M2572"/>
      <c r="N2572"/>
      <c r="O2572"/>
      <c r="P2572" s="63">
        <v>0.17325017325020001</v>
      </c>
      <c r="Q2572" s="68">
        <v>0.17325017325020001</v>
      </c>
      <c r="R2572" s="56">
        <v>402.4</v>
      </c>
      <c r="S2572"/>
      <c r="T2572" s="35">
        <v>40404</v>
      </c>
      <c r="U2572" s="57">
        <v>9.9940599940599902E-3</v>
      </c>
    </row>
    <row r="2573" spans="1:21" x14ac:dyDescent="0.2">
      <c r="A2573" s="14" t="s">
        <v>454</v>
      </c>
      <c r="B2573" s="14" t="s">
        <v>443</v>
      </c>
      <c r="C2573" s="35" t="s">
        <v>360</v>
      </c>
      <c r="D2573" s="35">
        <v>13</v>
      </c>
      <c r="E2573" s="35">
        <v>20</v>
      </c>
      <c r="F2573">
        <v>13000.732</v>
      </c>
      <c r="G2573" t="s">
        <v>55</v>
      </c>
      <c r="H2573"/>
      <c r="I2573"/>
      <c r="J2573"/>
      <c r="K2573"/>
      <c r="L2573"/>
      <c r="M2573"/>
      <c r="N2573"/>
      <c r="O2573"/>
      <c r="P2573" s="63">
        <v>0.17325017325020001</v>
      </c>
      <c r="Q2573" s="68">
        <v>0.17325017325020001</v>
      </c>
      <c r="R2573" s="56">
        <v>402.4</v>
      </c>
      <c r="S2573"/>
      <c r="T2573" s="35">
        <v>40404</v>
      </c>
      <c r="U2573" s="57">
        <v>9.9940599940599902E-3</v>
      </c>
    </row>
    <row r="2574" spans="1:21" x14ac:dyDescent="0.2">
      <c r="A2574" s="14" t="s">
        <v>454</v>
      </c>
      <c r="B2574" s="14" t="s">
        <v>443</v>
      </c>
      <c r="C2574" s="35" t="s">
        <v>361</v>
      </c>
      <c r="D2574" s="35">
        <v>13</v>
      </c>
      <c r="E2574" s="35">
        <v>21</v>
      </c>
      <c r="F2574">
        <v>26198.631000000001</v>
      </c>
      <c r="G2574" s="73" t="s">
        <v>265</v>
      </c>
      <c r="H2574" s="68">
        <v>0.17325017325020001</v>
      </c>
      <c r="I2574"/>
      <c r="J2574"/>
      <c r="K2574"/>
      <c r="L2574"/>
      <c r="M2574"/>
      <c r="N2574"/>
      <c r="O2574"/>
      <c r="P2574"/>
      <c r="Q2574" s="68">
        <v>0.17325017325020001</v>
      </c>
      <c r="R2574" s="56">
        <v>403.2</v>
      </c>
      <c r="S2574"/>
      <c r="T2574" s="35">
        <v>40404</v>
      </c>
      <c r="U2574" s="57">
        <v>9.996534996535E-3</v>
      </c>
    </row>
    <row r="2575" spans="1:21" x14ac:dyDescent="0.2">
      <c r="A2575" s="14" t="s">
        <v>454</v>
      </c>
      <c r="B2575" s="14" t="s">
        <v>443</v>
      </c>
      <c r="C2575" s="35" t="s">
        <v>362</v>
      </c>
      <c r="D2575" s="35">
        <v>13</v>
      </c>
      <c r="E2575" s="35">
        <v>22</v>
      </c>
      <c r="F2575">
        <v>22101.976999999999</v>
      </c>
      <c r="G2575" s="73" t="s">
        <v>265</v>
      </c>
      <c r="H2575" s="68">
        <v>0.17325017325020001</v>
      </c>
      <c r="I2575"/>
      <c r="J2575"/>
      <c r="K2575"/>
      <c r="L2575"/>
      <c r="M2575"/>
      <c r="N2575"/>
      <c r="O2575"/>
      <c r="P2575"/>
      <c r="Q2575" s="68">
        <v>0.17325017325020001</v>
      </c>
      <c r="R2575" s="56">
        <v>403.2</v>
      </c>
      <c r="S2575"/>
      <c r="T2575" s="35">
        <v>40404</v>
      </c>
      <c r="U2575" s="57">
        <v>9.996534996535E-3</v>
      </c>
    </row>
    <row r="2576" spans="1:21" x14ac:dyDescent="0.2">
      <c r="A2576" s="14" t="s">
        <v>454</v>
      </c>
      <c r="B2576" s="14" t="s">
        <v>443</v>
      </c>
      <c r="C2576" s="35" t="s">
        <v>363</v>
      </c>
      <c r="D2576" s="35">
        <v>13</v>
      </c>
      <c r="E2576" s="35">
        <v>23</v>
      </c>
      <c r="F2576">
        <v>18959.504000000001</v>
      </c>
      <c r="G2576" t="s">
        <v>55</v>
      </c>
      <c r="H2576"/>
      <c r="I2576"/>
      <c r="J2576"/>
      <c r="K2576"/>
      <c r="L2576"/>
      <c r="M2576"/>
      <c r="N2576" s="69">
        <v>0.17325017325020001</v>
      </c>
      <c r="O2576"/>
      <c r="P2576"/>
      <c r="Q2576" s="68">
        <v>0.17325017325020001</v>
      </c>
      <c r="R2576" s="56">
        <v>402.4</v>
      </c>
      <c r="S2576"/>
      <c r="T2576" s="35">
        <v>40404</v>
      </c>
      <c r="U2576" s="57">
        <v>9.9940599940599902E-3</v>
      </c>
    </row>
    <row r="2577" spans="1:21" x14ac:dyDescent="0.2">
      <c r="A2577" s="14" t="s">
        <v>454</v>
      </c>
      <c r="B2577" s="14" t="s">
        <v>443</v>
      </c>
      <c r="C2577" s="35" t="s">
        <v>364</v>
      </c>
      <c r="D2577" s="35">
        <v>13</v>
      </c>
      <c r="E2577" s="35">
        <v>24</v>
      </c>
      <c r="F2577">
        <v>16605.690999999999</v>
      </c>
      <c r="G2577" t="s">
        <v>55</v>
      </c>
      <c r="H2577"/>
      <c r="I2577"/>
      <c r="J2577"/>
      <c r="K2577"/>
      <c r="L2577"/>
      <c r="M2577"/>
      <c r="N2577" s="69">
        <v>0.17325017325020001</v>
      </c>
      <c r="O2577"/>
      <c r="P2577"/>
      <c r="Q2577" s="68">
        <v>0.17325017325020001</v>
      </c>
      <c r="R2577" s="56">
        <v>402.4</v>
      </c>
      <c r="S2577"/>
      <c r="T2577" s="35">
        <v>40404</v>
      </c>
      <c r="U2577" s="57">
        <v>9.9940599940599902E-3</v>
      </c>
    </row>
    <row r="2578" spans="1:21" x14ac:dyDescent="0.2">
      <c r="A2578" s="14" t="s">
        <v>454</v>
      </c>
      <c r="B2578" s="14" t="s">
        <v>443</v>
      </c>
      <c r="C2578" s="35" t="s">
        <v>365</v>
      </c>
      <c r="D2578" s="35">
        <v>14</v>
      </c>
      <c r="E2578" s="35">
        <v>1</v>
      </c>
      <c r="F2578">
        <v>63129.375</v>
      </c>
      <c r="G2578" t="s">
        <v>55</v>
      </c>
      <c r="H2578"/>
      <c r="I2578"/>
      <c r="J2578"/>
      <c r="K2578"/>
      <c r="L2578" s="65">
        <v>5.4450054450050002E-2</v>
      </c>
      <c r="M2578" s="67">
        <v>5.4450054450050002E-2</v>
      </c>
      <c r="N2578"/>
      <c r="O2578"/>
      <c r="P2578"/>
      <c r="Q2578"/>
      <c r="R2578" s="56">
        <v>403.6</v>
      </c>
      <c r="S2578"/>
      <c r="T2578" s="35">
        <v>40404</v>
      </c>
      <c r="U2578" s="57">
        <v>0.01</v>
      </c>
    </row>
    <row r="2579" spans="1:21" x14ac:dyDescent="0.2">
      <c r="A2579" s="14" t="s">
        <v>454</v>
      </c>
      <c r="B2579" s="14" t="s">
        <v>443</v>
      </c>
      <c r="C2579" s="35" t="s">
        <v>366</v>
      </c>
      <c r="D2579" s="35">
        <v>14</v>
      </c>
      <c r="E2579" s="35">
        <v>2</v>
      </c>
      <c r="F2579">
        <v>67318.531000000003</v>
      </c>
      <c r="G2579" t="s">
        <v>55</v>
      </c>
      <c r="H2579"/>
      <c r="I2579"/>
      <c r="J2579"/>
      <c r="K2579"/>
      <c r="L2579" s="65">
        <v>5.4450054450050002E-2</v>
      </c>
      <c r="M2579" s="67">
        <v>5.4450054450050002E-2</v>
      </c>
      <c r="N2579"/>
      <c r="O2579"/>
      <c r="P2579"/>
      <c r="Q2579"/>
      <c r="R2579" s="56">
        <v>403.6</v>
      </c>
      <c r="S2579"/>
      <c r="T2579" s="35">
        <v>40404</v>
      </c>
      <c r="U2579" s="57">
        <v>0.01</v>
      </c>
    </row>
    <row r="2580" spans="1:21" x14ac:dyDescent="0.2">
      <c r="A2580" s="14" t="s">
        <v>454</v>
      </c>
      <c r="B2580" s="14" t="s">
        <v>443</v>
      </c>
      <c r="C2580" s="35" t="s">
        <v>367</v>
      </c>
      <c r="D2580" s="35">
        <v>14</v>
      </c>
      <c r="E2580" s="35">
        <v>3</v>
      </c>
      <c r="F2580">
        <v>50819.936999999998</v>
      </c>
      <c r="G2580" t="s">
        <v>55</v>
      </c>
      <c r="H2580"/>
      <c r="I2580"/>
      <c r="J2580"/>
      <c r="K2580"/>
      <c r="L2580" s="65">
        <v>5.4450054450050002E-2</v>
      </c>
      <c r="M2580"/>
      <c r="N2580" s="69">
        <v>5.4450054450050002E-2</v>
      </c>
      <c r="O2580"/>
      <c r="P2580"/>
      <c r="Q2580"/>
      <c r="R2580" s="56">
        <v>403.6</v>
      </c>
      <c r="S2580"/>
      <c r="T2580" s="35">
        <v>40404</v>
      </c>
      <c r="U2580" s="57">
        <v>0.01</v>
      </c>
    </row>
    <row r="2581" spans="1:21" x14ac:dyDescent="0.2">
      <c r="A2581" s="14" t="s">
        <v>454</v>
      </c>
      <c r="B2581" s="14" t="s">
        <v>443</v>
      </c>
      <c r="C2581" s="35" t="s">
        <v>368</v>
      </c>
      <c r="D2581" s="35">
        <v>14</v>
      </c>
      <c r="E2581" s="35">
        <v>4</v>
      </c>
      <c r="F2581">
        <v>49975.292999999998</v>
      </c>
      <c r="G2581" t="s">
        <v>55</v>
      </c>
      <c r="H2581"/>
      <c r="I2581"/>
      <c r="J2581"/>
      <c r="K2581"/>
      <c r="L2581" s="65">
        <v>5.4450054450050002E-2</v>
      </c>
      <c r="M2581"/>
      <c r="N2581" s="69">
        <v>5.4450054450050002E-2</v>
      </c>
      <c r="O2581"/>
      <c r="P2581"/>
      <c r="Q2581"/>
      <c r="R2581" s="56">
        <v>403.6</v>
      </c>
      <c r="S2581"/>
      <c r="T2581" s="35">
        <v>40404</v>
      </c>
      <c r="U2581" s="57">
        <v>0.01</v>
      </c>
    </row>
    <row r="2582" spans="1:21" x14ac:dyDescent="0.2">
      <c r="A2582" s="14" t="s">
        <v>454</v>
      </c>
      <c r="B2582" s="14" t="s">
        <v>443</v>
      </c>
      <c r="C2582" s="35" t="s">
        <v>369</v>
      </c>
      <c r="D2582" s="35">
        <v>14</v>
      </c>
      <c r="E2582" s="35">
        <v>5</v>
      </c>
      <c r="F2582">
        <v>73418.476999999999</v>
      </c>
      <c r="G2582" s="70" t="s">
        <v>247</v>
      </c>
      <c r="H2582" s="69">
        <v>5.4450054450050002E-2</v>
      </c>
      <c r="I2582"/>
      <c r="J2582"/>
      <c r="K2582"/>
      <c r="L2582"/>
      <c r="M2582"/>
      <c r="N2582" s="69">
        <v>5.4450054450050002E-2</v>
      </c>
      <c r="O2582"/>
      <c r="P2582"/>
      <c r="Q2582"/>
      <c r="R2582" s="56">
        <v>403.6</v>
      </c>
      <c r="S2582"/>
      <c r="T2582" s="35">
        <v>40404</v>
      </c>
      <c r="U2582" s="57">
        <v>9.9945549945550001E-3</v>
      </c>
    </row>
    <row r="2583" spans="1:21" x14ac:dyDescent="0.2">
      <c r="A2583" s="14" t="s">
        <v>454</v>
      </c>
      <c r="B2583" s="14" t="s">
        <v>443</v>
      </c>
      <c r="C2583" s="35" t="s">
        <v>370</v>
      </c>
      <c r="D2583" s="35">
        <v>14</v>
      </c>
      <c r="E2583" s="35">
        <v>6</v>
      </c>
      <c r="F2583">
        <v>47548.457000000002</v>
      </c>
      <c r="G2583" s="70" t="s">
        <v>247</v>
      </c>
      <c r="H2583" s="69">
        <v>5.4450054450050002E-2</v>
      </c>
      <c r="I2583"/>
      <c r="J2583"/>
      <c r="K2583"/>
      <c r="L2583"/>
      <c r="M2583"/>
      <c r="N2583" s="69">
        <v>5.4450054450050002E-2</v>
      </c>
      <c r="O2583"/>
      <c r="P2583"/>
      <c r="Q2583"/>
      <c r="R2583" s="56">
        <v>403.6</v>
      </c>
      <c r="S2583"/>
      <c r="T2583" s="35">
        <v>40404</v>
      </c>
      <c r="U2583" s="57">
        <v>9.9945549945550001E-3</v>
      </c>
    </row>
    <row r="2584" spans="1:21" x14ac:dyDescent="0.2">
      <c r="A2584" s="14" t="s">
        <v>454</v>
      </c>
      <c r="B2584" s="14" t="s">
        <v>443</v>
      </c>
      <c r="C2584" s="35" t="s">
        <v>371</v>
      </c>
      <c r="D2584" s="35">
        <v>14</v>
      </c>
      <c r="E2584" s="35">
        <v>7</v>
      </c>
      <c r="F2584">
        <v>68292.187000000005</v>
      </c>
      <c r="G2584" t="s">
        <v>55</v>
      </c>
      <c r="H2584"/>
      <c r="I2584"/>
      <c r="J2584"/>
      <c r="K2584"/>
      <c r="L2584"/>
      <c r="M2584" s="67">
        <v>5.4450054450050002E-2</v>
      </c>
      <c r="N2584" s="69">
        <v>5.4450054450050002E-2</v>
      </c>
      <c r="O2584"/>
      <c r="P2584"/>
      <c r="Q2584"/>
      <c r="R2584" s="56">
        <v>403.6</v>
      </c>
      <c r="S2584"/>
      <c r="T2584" s="35">
        <v>40404</v>
      </c>
      <c r="U2584" s="57">
        <v>0.01</v>
      </c>
    </row>
    <row r="2585" spans="1:21" x14ac:dyDescent="0.2">
      <c r="A2585" s="14" t="s">
        <v>454</v>
      </c>
      <c r="B2585" s="14" t="s">
        <v>443</v>
      </c>
      <c r="C2585" s="35" t="s">
        <v>372</v>
      </c>
      <c r="D2585" s="35">
        <v>14</v>
      </c>
      <c r="E2585" s="35">
        <v>8</v>
      </c>
      <c r="F2585">
        <v>62333.413999999997</v>
      </c>
      <c r="G2585" t="s">
        <v>55</v>
      </c>
      <c r="H2585"/>
      <c r="I2585"/>
      <c r="J2585"/>
      <c r="K2585"/>
      <c r="L2585"/>
      <c r="M2585" s="67">
        <v>5.4450054450050002E-2</v>
      </c>
      <c r="N2585" s="69">
        <v>5.4450054450050002E-2</v>
      </c>
      <c r="O2585"/>
      <c r="P2585"/>
      <c r="Q2585"/>
      <c r="R2585" s="56">
        <v>403.6</v>
      </c>
      <c r="S2585"/>
      <c r="T2585" s="35">
        <v>40404</v>
      </c>
      <c r="U2585" s="57">
        <v>0.01</v>
      </c>
    </row>
    <row r="2586" spans="1:21" x14ac:dyDescent="0.2">
      <c r="A2586" s="14" t="s">
        <v>454</v>
      </c>
      <c r="B2586" s="14" t="s">
        <v>443</v>
      </c>
      <c r="C2586" s="35" t="s">
        <v>373</v>
      </c>
      <c r="D2586" s="35">
        <v>14</v>
      </c>
      <c r="E2586" s="35">
        <v>9</v>
      </c>
      <c r="F2586">
        <v>26008.768</v>
      </c>
      <c r="G2586" s="71" t="s">
        <v>252</v>
      </c>
      <c r="H2586" s="72">
        <v>5.4450054450050002E-2</v>
      </c>
      <c r="I2586"/>
      <c r="J2586"/>
      <c r="K2586"/>
      <c r="L2586"/>
      <c r="M2586"/>
      <c r="N2586"/>
      <c r="O2586" s="72">
        <v>5.4450054450050002E-2</v>
      </c>
      <c r="P2586"/>
      <c r="Q2586"/>
      <c r="R2586" s="56">
        <v>403.6</v>
      </c>
      <c r="S2586"/>
      <c r="T2586" s="35">
        <v>40404</v>
      </c>
      <c r="U2586" s="57">
        <v>9.9945549945550001E-3</v>
      </c>
    </row>
    <row r="2587" spans="1:21" x14ac:dyDescent="0.2">
      <c r="A2587" s="14" t="s">
        <v>454</v>
      </c>
      <c r="B2587" s="14" t="s">
        <v>443</v>
      </c>
      <c r="C2587" s="35" t="s">
        <v>374</v>
      </c>
      <c r="D2587" s="35">
        <v>14</v>
      </c>
      <c r="E2587" s="35">
        <v>10</v>
      </c>
      <c r="F2587">
        <v>29457.940999999999</v>
      </c>
      <c r="G2587" s="71" t="s">
        <v>252</v>
      </c>
      <c r="H2587" s="72">
        <v>5.4450054450050002E-2</v>
      </c>
      <c r="I2587"/>
      <c r="J2587"/>
      <c r="K2587"/>
      <c r="L2587"/>
      <c r="M2587"/>
      <c r="N2587"/>
      <c r="O2587" s="72">
        <v>5.4450054450050002E-2</v>
      </c>
      <c r="P2587"/>
      <c r="Q2587"/>
      <c r="R2587" s="56">
        <v>403.6</v>
      </c>
      <c r="S2587"/>
      <c r="T2587" s="35">
        <v>40404</v>
      </c>
      <c r="U2587" s="57">
        <v>9.9945549945550001E-3</v>
      </c>
    </row>
    <row r="2588" spans="1:21" x14ac:dyDescent="0.2">
      <c r="A2588" s="14" t="s">
        <v>454</v>
      </c>
      <c r="B2588" s="14" t="s">
        <v>443</v>
      </c>
      <c r="C2588" s="35" t="s">
        <v>375</v>
      </c>
      <c r="D2588" s="35">
        <v>14</v>
      </c>
      <c r="E2588" s="35">
        <v>11</v>
      </c>
      <c r="F2588">
        <v>13290.396000000001</v>
      </c>
      <c r="G2588" t="s">
        <v>55</v>
      </c>
      <c r="H2588"/>
      <c r="I2588"/>
      <c r="J2588"/>
      <c r="K2588" s="61">
        <v>6.9300069300070001E-3</v>
      </c>
      <c r="L2588"/>
      <c r="M2588"/>
      <c r="N2588"/>
      <c r="O2588" s="72">
        <v>5.4450054450050002E-2</v>
      </c>
      <c r="P2588"/>
      <c r="Q2588"/>
      <c r="R2588" s="56">
        <v>403.6</v>
      </c>
      <c r="S2588"/>
      <c r="T2588" s="35">
        <v>40404</v>
      </c>
      <c r="U2588" s="57">
        <v>9.9980199980200003E-3</v>
      </c>
    </row>
    <row r="2589" spans="1:21" x14ac:dyDescent="0.2">
      <c r="A2589" s="14" t="s">
        <v>454</v>
      </c>
      <c r="B2589" s="14" t="s">
        <v>443</v>
      </c>
      <c r="C2589" s="35" t="s">
        <v>376</v>
      </c>
      <c r="D2589" s="35">
        <v>14</v>
      </c>
      <c r="E2589" s="35">
        <v>12</v>
      </c>
      <c r="F2589">
        <v>12406.803</v>
      </c>
      <c r="G2589" t="s">
        <v>55</v>
      </c>
      <c r="H2589"/>
      <c r="I2589"/>
      <c r="J2589"/>
      <c r="K2589" s="61">
        <v>6.9300069300070001E-3</v>
      </c>
      <c r="L2589"/>
      <c r="M2589"/>
      <c r="N2589"/>
      <c r="O2589" s="72">
        <v>5.4450054450050002E-2</v>
      </c>
      <c r="P2589"/>
      <c r="Q2589"/>
      <c r="R2589" s="56">
        <v>403.6</v>
      </c>
      <c r="S2589"/>
      <c r="T2589" s="35">
        <v>40404</v>
      </c>
      <c r="U2589" s="57">
        <v>9.9980199980200003E-3</v>
      </c>
    </row>
    <row r="2590" spans="1:21" x14ac:dyDescent="0.2">
      <c r="A2590" s="14" t="s">
        <v>454</v>
      </c>
      <c r="B2590" s="14" t="s">
        <v>443</v>
      </c>
      <c r="C2590" s="35" t="s">
        <v>377</v>
      </c>
      <c r="D2590" s="35">
        <v>14</v>
      </c>
      <c r="E2590" s="35">
        <v>13</v>
      </c>
      <c r="F2590">
        <v>23905.671999999999</v>
      </c>
      <c r="G2590" t="s">
        <v>55</v>
      </c>
      <c r="H2590"/>
      <c r="I2590" s="55">
        <v>0.51975051975050002</v>
      </c>
      <c r="J2590"/>
      <c r="K2590"/>
      <c r="L2590"/>
      <c r="M2590"/>
      <c r="N2590"/>
      <c r="O2590" s="72">
        <v>5.4450054450050002E-2</v>
      </c>
      <c r="P2590"/>
      <c r="Q2590"/>
      <c r="R2590" s="56">
        <v>403.2</v>
      </c>
      <c r="S2590"/>
      <c r="T2590" s="35">
        <v>40404</v>
      </c>
      <c r="U2590" s="57">
        <v>9.9950499950499892E-3</v>
      </c>
    </row>
    <row r="2591" spans="1:21" x14ac:dyDescent="0.2">
      <c r="A2591" s="14" t="s">
        <v>454</v>
      </c>
      <c r="B2591" s="14" t="s">
        <v>443</v>
      </c>
      <c r="C2591" s="35" t="s">
        <v>378</v>
      </c>
      <c r="D2591" s="35">
        <v>14</v>
      </c>
      <c r="E2591" s="35">
        <v>14</v>
      </c>
      <c r="F2591">
        <v>34104.711000000003</v>
      </c>
      <c r="G2591" t="s">
        <v>55</v>
      </c>
      <c r="H2591"/>
      <c r="I2591" s="55">
        <v>0.51975051975050002</v>
      </c>
      <c r="J2591"/>
      <c r="K2591"/>
      <c r="L2591"/>
      <c r="M2591"/>
      <c r="N2591"/>
      <c r="O2591" s="72">
        <v>5.4450054450050002E-2</v>
      </c>
      <c r="P2591"/>
      <c r="Q2591"/>
      <c r="R2591" s="56">
        <v>403.2</v>
      </c>
      <c r="S2591"/>
      <c r="T2591" s="35">
        <v>40404</v>
      </c>
      <c r="U2591" s="57">
        <v>9.9950499950499892E-3</v>
      </c>
    </row>
    <row r="2592" spans="1:21" x14ac:dyDescent="0.2">
      <c r="A2592" s="14" t="s">
        <v>454</v>
      </c>
      <c r="B2592" s="14" t="s">
        <v>443</v>
      </c>
      <c r="C2592" s="35" t="s">
        <v>379</v>
      </c>
      <c r="D2592" s="35">
        <v>14</v>
      </c>
      <c r="E2592" s="35">
        <v>15</v>
      </c>
      <c r="F2592">
        <v>85623.25</v>
      </c>
      <c r="G2592" s="62" t="s">
        <v>60</v>
      </c>
      <c r="H2592" s="63">
        <v>5.4450054450050002E-2</v>
      </c>
      <c r="I2592"/>
      <c r="J2592"/>
      <c r="K2592"/>
      <c r="L2592"/>
      <c r="M2592"/>
      <c r="N2592"/>
      <c r="O2592"/>
      <c r="P2592" s="63">
        <v>5.4450054450050002E-2</v>
      </c>
      <c r="Q2592"/>
      <c r="R2592" s="56">
        <v>403.6</v>
      </c>
      <c r="S2592"/>
      <c r="T2592" s="35">
        <v>40404</v>
      </c>
      <c r="U2592" s="57">
        <v>9.9945549945550001E-3</v>
      </c>
    </row>
    <row r="2593" spans="1:21" x14ac:dyDescent="0.2">
      <c r="A2593" s="14" t="s">
        <v>454</v>
      </c>
      <c r="B2593" s="14" t="s">
        <v>443</v>
      </c>
      <c r="C2593" s="35" t="s">
        <v>380</v>
      </c>
      <c r="D2593" s="35">
        <v>14</v>
      </c>
      <c r="E2593" s="35">
        <v>16</v>
      </c>
      <c r="F2593">
        <v>54159.578000000001</v>
      </c>
      <c r="G2593" s="62" t="s">
        <v>60</v>
      </c>
      <c r="H2593" s="63">
        <v>5.4450054450050002E-2</v>
      </c>
      <c r="I2593"/>
      <c r="J2593"/>
      <c r="K2593"/>
      <c r="L2593"/>
      <c r="M2593"/>
      <c r="N2593"/>
      <c r="O2593"/>
      <c r="P2593" s="63">
        <v>5.4450054450050002E-2</v>
      </c>
      <c r="Q2593"/>
      <c r="R2593" s="56">
        <v>403.6</v>
      </c>
      <c r="S2593"/>
      <c r="T2593" s="35">
        <v>40404</v>
      </c>
      <c r="U2593" s="57">
        <v>9.9945549945550001E-3</v>
      </c>
    </row>
    <row r="2594" spans="1:21" x14ac:dyDescent="0.2">
      <c r="A2594" s="14" t="s">
        <v>454</v>
      </c>
      <c r="B2594" s="14" t="s">
        <v>443</v>
      </c>
      <c r="C2594" s="35" t="s">
        <v>381</v>
      </c>
      <c r="D2594" s="35">
        <v>14</v>
      </c>
      <c r="E2594" s="35">
        <v>17</v>
      </c>
      <c r="F2594">
        <v>101856.516</v>
      </c>
      <c r="G2594" t="s">
        <v>55</v>
      </c>
      <c r="H2594"/>
      <c r="I2594"/>
      <c r="J2594"/>
      <c r="K2594"/>
      <c r="L2594"/>
      <c r="M2594"/>
      <c r="N2594" s="69">
        <v>5.4450054450050002E-2</v>
      </c>
      <c r="O2594"/>
      <c r="P2594" s="63">
        <v>5.4450054450050002E-2</v>
      </c>
      <c r="Q2594"/>
      <c r="R2594" s="56">
        <v>403.6</v>
      </c>
      <c r="S2594"/>
      <c r="T2594" s="35">
        <v>40404</v>
      </c>
      <c r="U2594" s="57">
        <v>0.01</v>
      </c>
    </row>
    <row r="2595" spans="1:21" x14ac:dyDescent="0.2">
      <c r="A2595" s="14" t="s">
        <v>454</v>
      </c>
      <c r="B2595" s="14" t="s">
        <v>443</v>
      </c>
      <c r="C2595" s="35" t="s">
        <v>382</v>
      </c>
      <c r="D2595" s="35">
        <v>14</v>
      </c>
      <c r="E2595" s="35">
        <v>18</v>
      </c>
      <c r="F2595">
        <v>60782.866999999998</v>
      </c>
      <c r="G2595" t="s">
        <v>55</v>
      </c>
      <c r="H2595"/>
      <c r="I2595"/>
      <c r="J2595"/>
      <c r="K2595"/>
      <c r="L2595"/>
      <c r="M2595"/>
      <c r="N2595" s="69">
        <v>5.4450054450050002E-2</v>
      </c>
      <c r="O2595"/>
      <c r="P2595" s="63">
        <v>5.4450054450050002E-2</v>
      </c>
      <c r="Q2595"/>
      <c r="R2595" s="56">
        <v>403.6</v>
      </c>
      <c r="S2595"/>
      <c r="T2595" s="35">
        <v>40404</v>
      </c>
      <c r="U2595" s="57">
        <v>0.01</v>
      </c>
    </row>
    <row r="2596" spans="1:21" x14ac:dyDescent="0.2">
      <c r="A2596" s="14" t="s">
        <v>454</v>
      </c>
      <c r="B2596" s="14" t="s">
        <v>443</v>
      </c>
      <c r="C2596" s="35" t="s">
        <v>383</v>
      </c>
      <c r="D2596" s="35">
        <v>14</v>
      </c>
      <c r="E2596" s="35">
        <v>19</v>
      </c>
      <c r="F2596">
        <v>34657.262000000002</v>
      </c>
      <c r="G2596" t="s">
        <v>55</v>
      </c>
      <c r="H2596"/>
      <c r="I2596"/>
      <c r="J2596"/>
      <c r="K2596"/>
      <c r="L2596"/>
      <c r="M2596"/>
      <c r="N2596"/>
      <c r="O2596"/>
      <c r="P2596" s="63">
        <v>5.4450054450050002E-2</v>
      </c>
      <c r="Q2596" s="68">
        <v>5.4450054450050002E-2</v>
      </c>
      <c r="R2596" s="56">
        <v>403.6</v>
      </c>
      <c r="S2596"/>
      <c r="T2596" s="35">
        <v>40404</v>
      </c>
      <c r="U2596" s="57">
        <v>0.01</v>
      </c>
    </row>
    <row r="2597" spans="1:21" x14ac:dyDescent="0.2">
      <c r="A2597" s="14" t="s">
        <v>454</v>
      </c>
      <c r="B2597" s="14" t="s">
        <v>443</v>
      </c>
      <c r="C2597" s="35" t="s">
        <v>384</v>
      </c>
      <c r="D2597" s="35">
        <v>14</v>
      </c>
      <c r="E2597" s="35">
        <v>20</v>
      </c>
      <c r="F2597">
        <v>21123.453000000001</v>
      </c>
      <c r="G2597" t="s">
        <v>55</v>
      </c>
      <c r="H2597"/>
      <c r="I2597"/>
      <c r="J2597"/>
      <c r="K2597"/>
      <c r="L2597"/>
      <c r="M2597"/>
      <c r="N2597"/>
      <c r="O2597"/>
      <c r="P2597" s="63">
        <v>5.4450054450050002E-2</v>
      </c>
      <c r="Q2597" s="68">
        <v>5.4450054450050002E-2</v>
      </c>
      <c r="R2597" s="56">
        <v>403.6</v>
      </c>
      <c r="S2597"/>
      <c r="T2597" s="35">
        <v>40404</v>
      </c>
      <c r="U2597" s="57">
        <v>0.01</v>
      </c>
    </row>
    <row r="2598" spans="1:21" x14ac:dyDescent="0.2">
      <c r="A2598" s="14" t="s">
        <v>454</v>
      </c>
      <c r="B2598" s="14" t="s">
        <v>443</v>
      </c>
      <c r="C2598" s="35" t="s">
        <v>385</v>
      </c>
      <c r="D2598" s="35">
        <v>14</v>
      </c>
      <c r="E2598" s="35">
        <v>21</v>
      </c>
      <c r="F2598">
        <v>31889.646000000001</v>
      </c>
      <c r="G2598" s="73" t="s">
        <v>265</v>
      </c>
      <c r="H2598" s="68">
        <v>5.4450054450050002E-2</v>
      </c>
      <c r="I2598"/>
      <c r="J2598"/>
      <c r="K2598"/>
      <c r="L2598"/>
      <c r="M2598"/>
      <c r="N2598"/>
      <c r="O2598"/>
      <c r="P2598"/>
      <c r="Q2598" s="68">
        <v>5.4450054450050002E-2</v>
      </c>
      <c r="R2598" s="56">
        <v>403.6</v>
      </c>
      <c r="S2598"/>
      <c r="T2598" s="35">
        <v>40404</v>
      </c>
      <c r="U2598" s="57">
        <v>9.9945549945550001E-3</v>
      </c>
    </row>
    <row r="2599" spans="1:21" x14ac:dyDescent="0.2">
      <c r="A2599" s="14" t="s">
        <v>454</v>
      </c>
      <c r="B2599" s="14" t="s">
        <v>443</v>
      </c>
      <c r="C2599" s="35" t="s">
        <v>386</v>
      </c>
      <c r="D2599" s="35">
        <v>14</v>
      </c>
      <c r="E2599" s="35">
        <v>22</v>
      </c>
      <c r="F2599">
        <v>31653.535</v>
      </c>
      <c r="G2599" s="73" t="s">
        <v>265</v>
      </c>
      <c r="H2599" s="68">
        <v>5.4450054450050002E-2</v>
      </c>
      <c r="I2599"/>
      <c r="J2599"/>
      <c r="K2599"/>
      <c r="L2599"/>
      <c r="M2599"/>
      <c r="N2599"/>
      <c r="O2599"/>
      <c r="P2599"/>
      <c r="Q2599" s="68">
        <v>5.4450054450050002E-2</v>
      </c>
      <c r="R2599" s="56">
        <v>403.6</v>
      </c>
      <c r="S2599"/>
      <c r="T2599" s="35">
        <v>40404</v>
      </c>
      <c r="U2599" s="57">
        <v>9.9945549945550001E-3</v>
      </c>
    </row>
    <row r="2600" spans="1:21" x14ac:dyDescent="0.2">
      <c r="A2600" s="14" t="s">
        <v>454</v>
      </c>
      <c r="B2600" s="14" t="s">
        <v>443</v>
      </c>
      <c r="C2600" s="35" t="s">
        <v>387</v>
      </c>
      <c r="D2600" s="35">
        <v>14</v>
      </c>
      <c r="E2600" s="35">
        <v>23</v>
      </c>
      <c r="F2600">
        <v>45929.754000000001</v>
      </c>
      <c r="G2600" t="s">
        <v>55</v>
      </c>
      <c r="H2600"/>
      <c r="I2600"/>
      <c r="J2600"/>
      <c r="K2600"/>
      <c r="L2600"/>
      <c r="M2600"/>
      <c r="N2600" s="69">
        <v>5.4450054450050002E-2</v>
      </c>
      <c r="O2600"/>
      <c r="P2600"/>
      <c r="Q2600" s="68">
        <v>5.4450054450050002E-2</v>
      </c>
      <c r="R2600" s="56">
        <v>403.6</v>
      </c>
      <c r="S2600"/>
      <c r="T2600" s="35">
        <v>40404</v>
      </c>
      <c r="U2600" s="57">
        <v>0.01</v>
      </c>
    </row>
    <row r="2601" spans="1:21" x14ac:dyDescent="0.2">
      <c r="A2601" s="14" t="s">
        <v>454</v>
      </c>
      <c r="B2601" s="14" t="s">
        <v>443</v>
      </c>
      <c r="C2601" s="35" t="s">
        <v>388</v>
      </c>
      <c r="D2601" s="35">
        <v>14</v>
      </c>
      <c r="E2601" s="35">
        <v>24</v>
      </c>
      <c r="F2601">
        <v>23628.18</v>
      </c>
      <c r="G2601" t="s">
        <v>55</v>
      </c>
      <c r="H2601"/>
      <c r="I2601"/>
      <c r="J2601"/>
      <c r="K2601"/>
      <c r="L2601"/>
      <c r="M2601"/>
      <c r="N2601" s="69">
        <v>5.4450054450050002E-2</v>
      </c>
      <c r="O2601"/>
      <c r="P2601"/>
      <c r="Q2601" s="68">
        <v>5.4450054450050002E-2</v>
      </c>
      <c r="R2601" s="56">
        <v>403.6</v>
      </c>
      <c r="S2601"/>
      <c r="T2601" s="35">
        <v>40404</v>
      </c>
      <c r="U2601" s="57">
        <v>0.01</v>
      </c>
    </row>
    <row r="2602" spans="1:21" x14ac:dyDescent="0.2">
      <c r="A2602" s="14" t="s">
        <v>454</v>
      </c>
      <c r="B2602" s="14" t="s">
        <v>443</v>
      </c>
      <c r="C2602" s="35" t="s">
        <v>389</v>
      </c>
      <c r="D2602" s="35">
        <v>15</v>
      </c>
      <c r="E2602" s="35">
        <v>1</v>
      </c>
      <c r="F2602">
        <v>79194.687999999995</v>
      </c>
      <c r="G2602" t="s">
        <v>55</v>
      </c>
      <c r="H2602"/>
      <c r="I2602"/>
      <c r="J2602"/>
      <c r="K2602"/>
      <c r="L2602" s="65">
        <v>1.485001485001E-2</v>
      </c>
      <c r="M2602" s="67">
        <v>1.485001485001E-2</v>
      </c>
      <c r="N2602"/>
      <c r="O2602"/>
      <c r="P2602"/>
      <c r="Q2602"/>
      <c r="R2602" s="56">
        <v>404</v>
      </c>
      <c r="S2602"/>
      <c r="T2602" s="35">
        <v>40404</v>
      </c>
      <c r="U2602" s="57">
        <v>1.000198000198E-2</v>
      </c>
    </row>
    <row r="2603" spans="1:21" x14ac:dyDescent="0.2">
      <c r="A2603" s="14" t="s">
        <v>454</v>
      </c>
      <c r="B2603" s="14" t="s">
        <v>443</v>
      </c>
      <c r="C2603" s="35" t="s">
        <v>390</v>
      </c>
      <c r="D2603" s="35">
        <v>15</v>
      </c>
      <c r="E2603" s="35">
        <v>2</v>
      </c>
      <c r="F2603">
        <v>76539.047000000006</v>
      </c>
      <c r="G2603" t="s">
        <v>55</v>
      </c>
      <c r="H2603"/>
      <c r="I2603"/>
      <c r="J2603"/>
      <c r="K2603"/>
      <c r="L2603" s="65">
        <v>1.485001485001E-2</v>
      </c>
      <c r="M2603" s="67">
        <v>1.485001485001E-2</v>
      </c>
      <c r="N2603"/>
      <c r="O2603"/>
      <c r="P2603"/>
      <c r="Q2603"/>
      <c r="R2603" s="56">
        <v>404</v>
      </c>
      <c r="S2603"/>
      <c r="T2603" s="35">
        <v>40404</v>
      </c>
      <c r="U2603" s="57">
        <v>1.000198000198E-2</v>
      </c>
    </row>
    <row r="2604" spans="1:21" x14ac:dyDescent="0.2">
      <c r="A2604" s="14" t="s">
        <v>454</v>
      </c>
      <c r="B2604" s="14" t="s">
        <v>443</v>
      </c>
      <c r="C2604" s="35" t="s">
        <v>391</v>
      </c>
      <c r="D2604" s="35">
        <v>15</v>
      </c>
      <c r="E2604" s="35">
        <v>3</v>
      </c>
      <c r="F2604">
        <v>98180.968999999997</v>
      </c>
      <c r="G2604" t="s">
        <v>55</v>
      </c>
      <c r="H2604"/>
      <c r="I2604"/>
      <c r="J2604"/>
      <c r="K2604"/>
      <c r="L2604" s="65">
        <v>1.485001485001E-2</v>
      </c>
      <c r="M2604"/>
      <c r="N2604" s="69">
        <v>1.485001485001E-2</v>
      </c>
      <c r="O2604"/>
      <c r="P2604"/>
      <c r="Q2604"/>
      <c r="R2604" s="56">
        <v>404</v>
      </c>
      <c r="S2604"/>
      <c r="T2604" s="35">
        <v>40404</v>
      </c>
      <c r="U2604" s="57">
        <v>1.000198000198E-2</v>
      </c>
    </row>
    <row r="2605" spans="1:21" x14ac:dyDescent="0.2">
      <c r="A2605" s="14" t="s">
        <v>454</v>
      </c>
      <c r="B2605" s="14" t="s">
        <v>443</v>
      </c>
      <c r="C2605" s="35" t="s">
        <v>392</v>
      </c>
      <c r="D2605" s="35">
        <v>15</v>
      </c>
      <c r="E2605" s="35">
        <v>4</v>
      </c>
      <c r="F2605">
        <v>84576.57</v>
      </c>
      <c r="G2605" t="s">
        <v>55</v>
      </c>
      <c r="H2605"/>
      <c r="I2605"/>
      <c r="J2605"/>
      <c r="K2605"/>
      <c r="L2605" s="65">
        <v>1.485001485001E-2</v>
      </c>
      <c r="M2605"/>
      <c r="N2605" s="69">
        <v>1.485001485001E-2</v>
      </c>
      <c r="O2605"/>
      <c r="P2605"/>
      <c r="Q2605"/>
      <c r="R2605" s="56">
        <v>404</v>
      </c>
      <c r="S2605"/>
      <c r="T2605" s="35">
        <v>40404</v>
      </c>
      <c r="U2605" s="57">
        <v>1.000198000198E-2</v>
      </c>
    </row>
    <row r="2606" spans="1:21" x14ac:dyDescent="0.2">
      <c r="A2606" s="14" t="s">
        <v>454</v>
      </c>
      <c r="B2606" s="14" t="s">
        <v>443</v>
      </c>
      <c r="C2606" s="35" t="s">
        <v>393</v>
      </c>
      <c r="D2606" s="35">
        <v>15</v>
      </c>
      <c r="E2606" s="35">
        <v>5</v>
      </c>
      <c r="F2606">
        <v>87008.273000000001</v>
      </c>
      <c r="G2606" s="70" t="s">
        <v>247</v>
      </c>
      <c r="H2606" s="69">
        <v>1.485001485001E-2</v>
      </c>
      <c r="I2606"/>
      <c r="J2606"/>
      <c r="K2606"/>
      <c r="L2606"/>
      <c r="M2606"/>
      <c r="N2606" s="69">
        <v>1.485001485001E-2</v>
      </c>
      <c r="O2606"/>
      <c r="P2606"/>
      <c r="Q2606"/>
      <c r="R2606" s="56">
        <v>404</v>
      </c>
      <c r="S2606"/>
      <c r="T2606" s="35">
        <v>40404</v>
      </c>
      <c r="U2606" s="57">
        <v>1.0000495000495E-2</v>
      </c>
    </row>
    <row r="2607" spans="1:21" x14ac:dyDescent="0.2">
      <c r="A2607" s="14" t="s">
        <v>454</v>
      </c>
      <c r="B2607" s="14" t="s">
        <v>443</v>
      </c>
      <c r="C2607" s="35" t="s">
        <v>394</v>
      </c>
      <c r="D2607" s="35">
        <v>15</v>
      </c>
      <c r="E2607" s="35">
        <v>6</v>
      </c>
      <c r="F2607">
        <v>96786.202999999994</v>
      </c>
      <c r="G2607" s="70" t="s">
        <v>247</v>
      </c>
      <c r="H2607" s="69">
        <v>1.485001485001E-2</v>
      </c>
      <c r="I2607"/>
      <c r="J2607"/>
      <c r="K2607"/>
      <c r="L2607"/>
      <c r="M2607"/>
      <c r="N2607" s="69">
        <v>1.485001485001E-2</v>
      </c>
      <c r="O2607"/>
      <c r="P2607"/>
      <c r="Q2607"/>
      <c r="R2607" s="56">
        <v>404</v>
      </c>
      <c r="S2607"/>
      <c r="T2607" s="35">
        <v>40404</v>
      </c>
      <c r="U2607" s="57">
        <v>1.0000495000495E-2</v>
      </c>
    </row>
    <row r="2608" spans="1:21" x14ac:dyDescent="0.2">
      <c r="A2608" s="14" t="s">
        <v>454</v>
      </c>
      <c r="B2608" s="14" t="s">
        <v>443</v>
      </c>
      <c r="C2608" s="35" t="s">
        <v>395</v>
      </c>
      <c r="D2608" s="35">
        <v>15</v>
      </c>
      <c r="E2608" s="35">
        <v>7</v>
      </c>
      <c r="F2608">
        <v>76032.741999999998</v>
      </c>
      <c r="G2608" t="s">
        <v>55</v>
      </c>
      <c r="H2608"/>
      <c r="I2608"/>
      <c r="J2608"/>
      <c r="K2608"/>
      <c r="L2608"/>
      <c r="M2608" s="67">
        <v>1.485001485001E-2</v>
      </c>
      <c r="N2608" s="69">
        <v>1.485001485001E-2</v>
      </c>
      <c r="O2608"/>
      <c r="P2608"/>
      <c r="Q2608"/>
      <c r="R2608" s="56">
        <v>404</v>
      </c>
      <c r="S2608"/>
      <c r="T2608" s="35">
        <v>40404</v>
      </c>
      <c r="U2608" s="57">
        <v>1.000198000198E-2</v>
      </c>
    </row>
    <row r="2609" spans="1:21" x14ac:dyDescent="0.2">
      <c r="A2609" s="14" t="s">
        <v>454</v>
      </c>
      <c r="B2609" s="14" t="s">
        <v>443</v>
      </c>
      <c r="C2609" s="35" t="s">
        <v>396</v>
      </c>
      <c r="D2609" s="35">
        <v>15</v>
      </c>
      <c r="E2609" s="35">
        <v>8</v>
      </c>
      <c r="F2609">
        <v>65183.788999999997</v>
      </c>
      <c r="G2609" t="s">
        <v>55</v>
      </c>
      <c r="H2609"/>
      <c r="I2609"/>
      <c r="J2609"/>
      <c r="K2609"/>
      <c r="L2609"/>
      <c r="M2609" s="67">
        <v>1.485001485001E-2</v>
      </c>
      <c r="N2609" s="69">
        <v>1.485001485001E-2</v>
      </c>
      <c r="O2609"/>
      <c r="P2609"/>
      <c r="Q2609"/>
      <c r="R2609" s="56">
        <v>404</v>
      </c>
      <c r="S2609"/>
      <c r="T2609" s="35">
        <v>40404</v>
      </c>
      <c r="U2609" s="57">
        <v>1.000198000198E-2</v>
      </c>
    </row>
    <row r="2610" spans="1:21" x14ac:dyDescent="0.2">
      <c r="A2610" s="14" t="s">
        <v>454</v>
      </c>
      <c r="B2610" s="14" t="s">
        <v>443</v>
      </c>
      <c r="C2610" s="35" t="s">
        <v>397</v>
      </c>
      <c r="D2610" s="35">
        <v>15</v>
      </c>
      <c r="E2610" s="35">
        <v>9</v>
      </c>
      <c r="F2610">
        <v>90569.414000000004</v>
      </c>
      <c r="G2610" s="71" t="s">
        <v>252</v>
      </c>
      <c r="H2610" s="72">
        <v>1.485001485001E-2</v>
      </c>
      <c r="I2610"/>
      <c r="J2610"/>
      <c r="K2610"/>
      <c r="L2610"/>
      <c r="M2610"/>
      <c r="N2610"/>
      <c r="O2610" s="72">
        <v>1.485001485001E-2</v>
      </c>
      <c r="P2610"/>
      <c r="Q2610"/>
      <c r="R2610" s="56">
        <v>404</v>
      </c>
      <c r="S2610"/>
      <c r="T2610" s="35">
        <v>40404</v>
      </c>
      <c r="U2610" s="57">
        <v>1.0000495000495E-2</v>
      </c>
    </row>
    <row r="2611" spans="1:21" x14ac:dyDescent="0.2">
      <c r="A2611" s="14" t="s">
        <v>454</v>
      </c>
      <c r="B2611" s="14" t="s">
        <v>443</v>
      </c>
      <c r="C2611" s="35" t="s">
        <v>398</v>
      </c>
      <c r="D2611" s="35">
        <v>15</v>
      </c>
      <c r="E2611" s="35">
        <v>10</v>
      </c>
      <c r="F2611">
        <v>91635.57</v>
      </c>
      <c r="G2611" s="71" t="s">
        <v>252</v>
      </c>
      <c r="H2611" s="72">
        <v>1.485001485001E-2</v>
      </c>
      <c r="I2611"/>
      <c r="J2611"/>
      <c r="K2611"/>
      <c r="L2611"/>
      <c r="M2611"/>
      <c r="N2611"/>
      <c r="O2611" s="72">
        <v>1.485001485001E-2</v>
      </c>
      <c r="P2611"/>
      <c r="Q2611"/>
      <c r="R2611" s="56">
        <v>404</v>
      </c>
      <c r="S2611"/>
      <c r="T2611" s="35">
        <v>40404</v>
      </c>
      <c r="U2611" s="57">
        <v>1.0000495000495E-2</v>
      </c>
    </row>
    <row r="2612" spans="1:21" x14ac:dyDescent="0.2">
      <c r="A2612" s="14" t="s">
        <v>454</v>
      </c>
      <c r="B2612" s="14" t="s">
        <v>443</v>
      </c>
      <c r="C2612" s="35" t="s">
        <v>399</v>
      </c>
      <c r="D2612" s="35">
        <v>15</v>
      </c>
      <c r="E2612" s="35">
        <v>11</v>
      </c>
      <c r="F2612">
        <v>65429.637000000002</v>
      </c>
      <c r="G2612" t="s">
        <v>55</v>
      </c>
      <c r="H2612"/>
      <c r="I2612"/>
      <c r="J2612"/>
      <c r="K2612" s="61">
        <v>1.980001980002E-3</v>
      </c>
      <c r="L2612"/>
      <c r="M2612"/>
      <c r="N2612"/>
      <c r="O2612" s="72">
        <v>1.485001485001E-2</v>
      </c>
      <c r="P2612"/>
      <c r="Q2612"/>
      <c r="R2612" s="56">
        <v>404</v>
      </c>
      <c r="S2612"/>
      <c r="T2612" s="35">
        <v>40404</v>
      </c>
      <c r="U2612" s="57">
        <v>1.0001485001485001E-2</v>
      </c>
    </row>
    <row r="2613" spans="1:21" x14ac:dyDescent="0.2">
      <c r="A2613" s="14" t="s">
        <v>454</v>
      </c>
      <c r="B2613" s="14" t="s">
        <v>443</v>
      </c>
      <c r="C2613" s="35" t="s">
        <v>400</v>
      </c>
      <c r="D2613" s="35">
        <v>15</v>
      </c>
      <c r="E2613" s="35">
        <v>12</v>
      </c>
      <c r="F2613">
        <v>75923.210999999996</v>
      </c>
      <c r="G2613" t="s">
        <v>55</v>
      </c>
      <c r="H2613"/>
      <c r="I2613"/>
      <c r="J2613"/>
      <c r="K2613" s="61">
        <v>1.980001980002E-3</v>
      </c>
      <c r="L2613"/>
      <c r="M2613"/>
      <c r="N2613"/>
      <c r="O2613" s="72">
        <v>1.485001485001E-2</v>
      </c>
      <c r="P2613"/>
      <c r="Q2613"/>
      <c r="R2613" s="56">
        <v>404</v>
      </c>
      <c r="S2613"/>
      <c r="T2613" s="35">
        <v>40404</v>
      </c>
      <c r="U2613" s="57">
        <v>1.0001485001485001E-2</v>
      </c>
    </row>
    <row r="2614" spans="1:21" x14ac:dyDescent="0.2">
      <c r="A2614" s="14" t="s">
        <v>454</v>
      </c>
      <c r="B2614" s="14" t="s">
        <v>443</v>
      </c>
      <c r="C2614" s="35" t="s">
        <v>401</v>
      </c>
      <c r="D2614" s="35">
        <v>15</v>
      </c>
      <c r="E2614" s="35">
        <v>13</v>
      </c>
      <c r="F2614">
        <v>78999.960999999996</v>
      </c>
      <c r="G2614" t="s">
        <v>55</v>
      </c>
      <c r="H2614"/>
      <c r="I2614" s="55">
        <v>0.1237501237501</v>
      </c>
      <c r="J2614"/>
      <c r="K2614"/>
      <c r="L2614"/>
      <c r="M2614"/>
      <c r="N2614"/>
      <c r="O2614" s="72">
        <v>1.485001485001E-2</v>
      </c>
      <c r="P2614"/>
      <c r="Q2614"/>
      <c r="R2614" s="56">
        <v>404</v>
      </c>
      <c r="S2614"/>
      <c r="T2614" s="35">
        <v>40404</v>
      </c>
      <c r="U2614" s="57">
        <v>1.0002970002969999E-2</v>
      </c>
    </row>
    <row r="2615" spans="1:21" x14ac:dyDescent="0.2">
      <c r="A2615" s="14" t="s">
        <v>454</v>
      </c>
      <c r="B2615" s="14" t="s">
        <v>443</v>
      </c>
      <c r="C2615" s="35" t="s">
        <v>402</v>
      </c>
      <c r="D2615" s="35">
        <v>15</v>
      </c>
      <c r="E2615" s="35">
        <v>14</v>
      </c>
      <c r="F2615">
        <v>63426.34</v>
      </c>
      <c r="G2615" t="s">
        <v>55</v>
      </c>
      <c r="H2615"/>
      <c r="I2615" s="55">
        <v>0.1237501237501</v>
      </c>
      <c r="J2615"/>
      <c r="K2615"/>
      <c r="L2615"/>
      <c r="M2615"/>
      <c r="N2615"/>
      <c r="O2615" s="72">
        <v>1.485001485001E-2</v>
      </c>
      <c r="P2615"/>
      <c r="Q2615"/>
      <c r="R2615" s="56">
        <v>404</v>
      </c>
      <c r="S2615"/>
      <c r="T2615" s="35">
        <v>40404</v>
      </c>
      <c r="U2615" s="57">
        <v>1.0002970002969999E-2</v>
      </c>
    </row>
    <row r="2616" spans="1:21" x14ac:dyDescent="0.2">
      <c r="A2616" s="14" t="s">
        <v>454</v>
      </c>
      <c r="B2616" s="14" t="s">
        <v>443</v>
      </c>
      <c r="C2616" s="35" t="s">
        <v>403</v>
      </c>
      <c r="D2616" s="35">
        <v>15</v>
      </c>
      <c r="E2616" s="35">
        <v>15</v>
      </c>
      <c r="F2616">
        <v>71804.648000000001</v>
      </c>
      <c r="G2616" s="62" t="s">
        <v>60</v>
      </c>
      <c r="H2616" s="63">
        <v>1.485001485001E-2</v>
      </c>
      <c r="I2616"/>
      <c r="J2616"/>
      <c r="K2616"/>
      <c r="L2616"/>
      <c r="M2616"/>
      <c r="N2616"/>
      <c r="O2616"/>
      <c r="P2616" s="63">
        <v>1.485001485001E-2</v>
      </c>
      <c r="Q2616"/>
      <c r="R2616" s="56">
        <v>404</v>
      </c>
      <c r="S2616"/>
      <c r="T2616" s="35">
        <v>40404</v>
      </c>
      <c r="U2616" s="57">
        <v>1.0000495000495E-2</v>
      </c>
    </row>
    <row r="2617" spans="1:21" x14ac:dyDescent="0.2">
      <c r="A2617" s="14" t="s">
        <v>454</v>
      </c>
      <c r="B2617" s="14" t="s">
        <v>443</v>
      </c>
      <c r="C2617" s="35" t="s">
        <v>404</v>
      </c>
      <c r="D2617" s="35">
        <v>15</v>
      </c>
      <c r="E2617" s="35">
        <v>16</v>
      </c>
      <c r="F2617">
        <v>86587.164000000004</v>
      </c>
      <c r="G2617" s="62" t="s">
        <v>60</v>
      </c>
      <c r="H2617" s="63">
        <v>1.485001485001E-2</v>
      </c>
      <c r="I2617"/>
      <c r="J2617"/>
      <c r="K2617"/>
      <c r="L2617"/>
      <c r="M2617"/>
      <c r="N2617"/>
      <c r="O2617"/>
      <c r="P2617" s="63">
        <v>1.485001485001E-2</v>
      </c>
      <c r="Q2617"/>
      <c r="R2617" s="56">
        <v>404</v>
      </c>
      <c r="S2617"/>
      <c r="T2617" s="35">
        <v>40404</v>
      </c>
      <c r="U2617" s="57">
        <v>1.0000495000495E-2</v>
      </c>
    </row>
    <row r="2618" spans="1:21" x14ac:dyDescent="0.2">
      <c r="A2618" s="14" t="s">
        <v>454</v>
      </c>
      <c r="B2618" s="14" t="s">
        <v>443</v>
      </c>
      <c r="C2618" s="35" t="s">
        <v>405</v>
      </c>
      <c r="D2618" s="35">
        <v>15</v>
      </c>
      <c r="E2618" s="35">
        <v>17</v>
      </c>
      <c r="F2618">
        <v>83960.733999999997</v>
      </c>
      <c r="G2618" t="s">
        <v>55</v>
      </c>
      <c r="H2618"/>
      <c r="I2618"/>
      <c r="J2618"/>
      <c r="K2618"/>
      <c r="L2618"/>
      <c r="M2618"/>
      <c r="N2618" s="69">
        <v>1.485001485001E-2</v>
      </c>
      <c r="O2618"/>
      <c r="P2618" s="63">
        <v>1.485001485001E-2</v>
      </c>
      <c r="Q2618"/>
      <c r="R2618" s="56">
        <v>404</v>
      </c>
      <c r="S2618"/>
      <c r="T2618" s="35">
        <v>40404</v>
      </c>
      <c r="U2618" s="57">
        <v>1.000198000198E-2</v>
      </c>
    </row>
    <row r="2619" spans="1:21" x14ac:dyDescent="0.2">
      <c r="A2619" s="14" t="s">
        <v>454</v>
      </c>
      <c r="B2619" s="14" t="s">
        <v>443</v>
      </c>
      <c r="C2619" s="35" t="s">
        <v>406</v>
      </c>
      <c r="D2619" s="35">
        <v>15</v>
      </c>
      <c r="E2619" s="35">
        <v>18</v>
      </c>
      <c r="F2619">
        <v>89561.687000000005</v>
      </c>
      <c r="G2619" t="s">
        <v>55</v>
      </c>
      <c r="H2619"/>
      <c r="I2619"/>
      <c r="J2619"/>
      <c r="K2619"/>
      <c r="L2619"/>
      <c r="M2619"/>
      <c r="N2619" s="69">
        <v>1.485001485001E-2</v>
      </c>
      <c r="O2619"/>
      <c r="P2619" s="63">
        <v>1.485001485001E-2</v>
      </c>
      <c r="Q2619"/>
      <c r="R2619" s="56">
        <v>404</v>
      </c>
      <c r="S2619"/>
      <c r="T2619" s="35">
        <v>40404</v>
      </c>
      <c r="U2619" s="57">
        <v>1.000198000198E-2</v>
      </c>
    </row>
    <row r="2620" spans="1:21" x14ac:dyDescent="0.2">
      <c r="A2620" s="14" t="s">
        <v>454</v>
      </c>
      <c r="B2620" s="14" t="s">
        <v>443</v>
      </c>
      <c r="C2620" s="35" t="s">
        <v>407</v>
      </c>
      <c r="D2620" s="35">
        <v>15</v>
      </c>
      <c r="E2620" s="35">
        <v>19</v>
      </c>
      <c r="F2620">
        <v>35097.839999999997</v>
      </c>
      <c r="G2620" t="s">
        <v>55</v>
      </c>
      <c r="H2620"/>
      <c r="I2620"/>
      <c r="J2620"/>
      <c r="K2620"/>
      <c r="L2620"/>
      <c r="M2620"/>
      <c r="N2620"/>
      <c r="O2620"/>
      <c r="P2620" s="63">
        <v>1.485001485001E-2</v>
      </c>
      <c r="Q2620" s="68">
        <v>1.485001485001E-2</v>
      </c>
      <c r="R2620" s="56">
        <v>404</v>
      </c>
      <c r="S2620"/>
      <c r="T2620" s="35">
        <v>40404</v>
      </c>
      <c r="U2620" s="57">
        <v>1.000198000198E-2</v>
      </c>
    </row>
    <row r="2621" spans="1:21" x14ac:dyDescent="0.2">
      <c r="A2621" s="14" t="s">
        <v>454</v>
      </c>
      <c r="B2621" s="14" t="s">
        <v>443</v>
      </c>
      <c r="C2621" s="35" t="s">
        <v>408</v>
      </c>
      <c r="D2621" s="35">
        <v>15</v>
      </c>
      <c r="E2621" s="35">
        <v>20</v>
      </c>
      <c r="F2621">
        <v>47842.987999999998</v>
      </c>
      <c r="G2621" t="s">
        <v>55</v>
      </c>
      <c r="H2621"/>
      <c r="I2621"/>
      <c r="J2621"/>
      <c r="K2621"/>
      <c r="L2621"/>
      <c r="M2621"/>
      <c r="N2621"/>
      <c r="O2621"/>
      <c r="P2621" s="63">
        <v>1.485001485001E-2</v>
      </c>
      <c r="Q2621" s="68">
        <v>1.485001485001E-2</v>
      </c>
      <c r="R2621" s="56">
        <v>404</v>
      </c>
      <c r="S2621"/>
      <c r="T2621" s="35">
        <v>40404</v>
      </c>
      <c r="U2621" s="57">
        <v>1.000198000198E-2</v>
      </c>
    </row>
    <row r="2622" spans="1:21" x14ac:dyDescent="0.2">
      <c r="A2622" s="14" t="s">
        <v>454</v>
      </c>
      <c r="B2622" s="14" t="s">
        <v>443</v>
      </c>
      <c r="C2622" s="35" t="s">
        <v>409</v>
      </c>
      <c r="D2622" s="35">
        <v>15</v>
      </c>
      <c r="E2622" s="35">
        <v>21</v>
      </c>
      <c r="F2622">
        <v>39279.690999999999</v>
      </c>
      <c r="G2622" s="73" t="s">
        <v>265</v>
      </c>
      <c r="H2622" s="68">
        <v>1.485001485001E-2</v>
      </c>
      <c r="I2622"/>
      <c r="J2622"/>
      <c r="K2622"/>
      <c r="L2622"/>
      <c r="M2622"/>
      <c r="N2622"/>
      <c r="O2622"/>
      <c r="P2622"/>
      <c r="Q2622" s="68">
        <v>1.485001485001E-2</v>
      </c>
      <c r="R2622" s="56">
        <v>404</v>
      </c>
      <c r="S2622"/>
      <c r="T2622" s="35">
        <v>40404</v>
      </c>
      <c r="U2622" s="57">
        <v>1.0000495000495E-2</v>
      </c>
    </row>
    <row r="2623" spans="1:21" x14ac:dyDescent="0.2">
      <c r="A2623" s="14" t="s">
        <v>454</v>
      </c>
      <c r="B2623" s="14" t="s">
        <v>443</v>
      </c>
      <c r="C2623" s="35" t="s">
        <v>410</v>
      </c>
      <c r="D2623" s="35">
        <v>15</v>
      </c>
      <c r="E2623" s="35">
        <v>22</v>
      </c>
      <c r="F2623">
        <v>56700.815999999999</v>
      </c>
      <c r="G2623" s="73" t="s">
        <v>265</v>
      </c>
      <c r="H2623" s="68">
        <v>1.485001485001E-2</v>
      </c>
      <c r="I2623"/>
      <c r="J2623"/>
      <c r="K2623"/>
      <c r="L2623"/>
      <c r="M2623"/>
      <c r="N2623"/>
      <c r="O2623"/>
      <c r="P2623"/>
      <c r="Q2623" s="68">
        <v>1.485001485001E-2</v>
      </c>
      <c r="R2623" s="56">
        <v>404</v>
      </c>
      <c r="S2623"/>
      <c r="T2623" s="35">
        <v>40404</v>
      </c>
      <c r="U2623" s="57">
        <v>1.0000495000495E-2</v>
      </c>
    </row>
    <row r="2624" spans="1:21" x14ac:dyDescent="0.2">
      <c r="A2624" s="14" t="s">
        <v>454</v>
      </c>
      <c r="B2624" s="14" t="s">
        <v>443</v>
      </c>
      <c r="C2624" s="35" t="s">
        <v>411</v>
      </c>
      <c r="D2624" s="35">
        <v>15</v>
      </c>
      <c r="E2624" s="35">
        <v>23</v>
      </c>
      <c r="F2624">
        <v>55719.858999999997</v>
      </c>
      <c r="G2624" t="s">
        <v>55</v>
      </c>
      <c r="H2624"/>
      <c r="I2624"/>
      <c r="J2624"/>
      <c r="K2624"/>
      <c r="L2624"/>
      <c r="M2624"/>
      <c r="N2624" s="69">
        <v>1.485001485001E-2</v>
      </c>
      <c r="O2624"/>
      <c r="P2624"/>
      <c r="Q2624" s="68">
        <v>1.485001485001E-2</v>
      </c>
      <c r="R2624" s="56">
        <v>404</v>
      </c>
      <c r="S2624"/>
      <c r="T2624" s="35">
        <v>40404</v>
      </c>
      <c r="U2624" s="57">
        <v>1.000198000198E-2</v>
      </c>
    </row>
    <row r="2625" spans="1:21" x14ac:dyDescent="0.2">
      <c r="A2625" s="14" t="s">
        <v>454</v>
      </c>
      <c r="B2625" s="14" t="s">
        <v>443</v>
      </c>
      <c r="C2625" s="35" t="s">
        <v>412</v>
      </c>
      <c r="D2625" s="35">
        <v>15</v>
      </c>
      <c r="E2625" s="35">
        <v>24</v>
      </c>
      <c r="F2625">
        <v>56454.968999999997</v>
      </c>
      <c r="G2625" t="s">
        <v>55</v>
      </c>
      <c r="H2625"/>
      <c r="I2625"/>
      <c r="J2625"/>
      <c r="K2625"/>
      <c r="L2625"/>
      <c r="M2625"/>
      <c r="N2625" s="69">
        <v>1.485001485001E-2</v>
      </c>
      <c r="O2625"/>
      <c r="P2625"/>
      <c r="Q2625" s="68">
        <v>1.485001485001E-2</v>
      </c>
      <c r="R2625" s="56">
        <v>404</v>
      </c>
      <c r="S2625"/>
      <c r="T2625" s="35">
        <v>40404</v>
      </c>
      <c r="U2625" s="57">
        <v>1.000198000198E-2</v>
      </c>
    </row>
    <row r="2626" spans="1:21" x14ac:dyDescent="0.2">
      <c r="A2626" s="14" t="s">
        <v>454</v>
      </c>
      <c r="B2626" s="14" t="s">
        <v>443</v>
      </c>
      <c r="C2626" s="35" t="s">
        <v>413</v>
      </c>
      <c r="D2626" s="35">
        <v>16</v>
      </c>
      <c r="E2626" s="35">
        <v>1</v>
      </c>
      <c r="F2626">
        <v>84739.656000000003</v>
      </c>
      <c r="G2626" t="s">
        <v>55</v>
      </c>
      <c r="H2626"/>
      <c r="I2626"/>
      <c r="J2626"/>
      <c r="K2626"/>
      <c r="L2626" s="65">
        <v>4.950004950005E-3</v>
      </c>
      <c r="M2626" s="67">
        <v>4.950004950005E-3</v>
      </c>
      <c r="N2626"/>
      <c r="O2626"/>
      <c r="P2626"/>
      <c r="Q2626"/>
      <c r="R2626" s="56">
        <v>404</v>
      </c>
      <c r="S2626"/>
      <c r="T2626" s="35">
        <v>40404</v>
      </c>
      <c r="U2626" s="57">
        <v>0.01</v>
      </c>
    </row>
    <row r="2627" spans="1:21" x14ac:dyDescent="0.2">
      <c r="A2627" s="14" t="s">
        <v>454</v>
      </c>
      <c r="B2627" s="14" t="s">
        <v>443</v>
      </c>
      <c r="C2627" s="35" t="s">
        <v>414</v>
      </c>
      <c r="D2627" s="35">
        <v>16</v>
      </c>
      <c r="E2627" s="35">
        <v>2</v>
      </c>
      <c r="F2627">
        <v>84428.085999999996</v>
      </c>
      <c r="G2627" t="s">
        <v>55</v>
      </c>
      <c r="H2627"/>
      <c r="I2627"/>
      <c r="J2627"/>
      <c r="K2627"/>
      <c r="L2627" s="65">
        <v>4.950004950005E-3</v>
      </c>
      <c r="M2627" s="67">
        <v>4.950004950005E-3</v>
      </c>
      <c r="N2627"/>
      <c r="O2627"/>
      <c r="P2627"/>
      <c r="Q2627"/>
      <c r="R2627" s="56">
        <v>404</v>
      </c>
      <c r="S2627"/>
      <c r="T2627" s="35">
        <v>40404</v>
      </c>
      <c r="U2627" s="57">
        <v>0.01</v>
      </c>
    </row>
    <row r="2628" spans="1:21" x14ac:dyDescent="0.2">
      <c r="A2628" s="14" t="s">
        <v>454</v>
      </c>
      <c r="B2628" s="14" t="s">
        <v>443</v>
      </c>
      <c r="C2628" s="35" t="s">
        <v>415</v>
      </c>
      <c r="D2628" s="35">
        <v>16</v>
      </c>
      <c r="E2628" s="35">
        <v>3</v>
      </c>
      <c r="F2628">
        <v>79136.273000000001</v>
      </c>
      <c r="G2628" t="s">
        <v>55</v>
      </c>
      <c r="H2628"/>
      <c r="I2628"/>
      <c r="J2628"/>
      <c r="K2628"/>
      <c r="L2628" s="65">
        <v>4.950004950005E-3</v>
      </c>
      <c r="M2628"/>
      <c r="N2628" s="69">
        <v>4.950004950005E-3</v>
      </c>
      <c r="O2628"/>
      <c r="P2628"/>
      <c r="Q2628"/>
      <c r="R2628" s="56">
        <v>404</v>
      </c>
      <c r="S2628"/>
      <c r="T2628" s="35">
        <v>40404</v>
      </c>
      <c r="U2628" s="57">
        <v>0.01</v>
      </c>
    </row>
    <row r="2629" spans="1:21" x14ac:dyDescent="0.2">
      <c r="A2629" s="14" t="s">
        <v>454</v>
      </c>
      <c r="B2629" s="14" t="s">
        <v>443</v>
      </c>
      <c r="C2629" s="35" t="s">
        <v>416</v>
      </c>
      <c r="D2629" s="35">
        <v>16</v>
      </c>
      <c r="E2629" s="35">
        <v>4</v>
      </c>
      <c r="F2629">
        <v>90820.133000000002</v>
      </c>
      <c r="G2629" t="s">
        <v>55</v>
      </c>
      <c r="H2629"/>
      <c r="I2629"/>
      <c r="J2629"/>
      <c r="K2629"/>
      <c r="L2629" s="65">
        <v>4.950004950005E-3</v>
      </c>
      <c r="M2629"/>
      <c r="N2629" s="69">
        <v>4.950004950005E-3</v>
      </c>
      <c r="O2629"/>
      <c r="P2629"/>
      <c r="Q2629"/>
      <c r="R2629" s="56">
        <v>404</v>
      </c>
      <c r="S2629"/>
      <c r="T2629" s="35">
        <v>40404</v>
      </c>
      <c r="U2629" s="57">
        <v>0.01</v>
      </c>
    </row>
    <row r="2630" spans="1:21" x14ac:dyDescent="0.2">
      <c r="A2630" s="14" t="s">
        <v>454</v>
      </c>
      <c r="B2630" s="14" t="s">
        <v>443</v>
      </c>
      <c r="C2630" s="35" t="s">
        <v>417</v>
      </c>
      <c r="D2630" s="35">
        <v>16</v>
      </c>
      <c r="E2630" s="35">
        <v>5</v>
      </c>
      <c r="F2630">
        <v>76556.085999999996</v>
      </c>
      <c r="G2630" s="70" t="s">
        <v>247</v>
      </c>
      <c r="H2630" s="69">
        <v>4.950004950005E-3</v>
      </c>
      <c r="I2630"/>
      <c r="J2630"/>
      <c r="K2630"/>
      <c r="L2630"/>
      <c r="M2630"/>
      <c r="N2630" s="69">
        <v>4.950004950005E-3</v>
      </c>
      <c r="O2630"/>
      <c r="P2630"/>
      <c r="Q2630"/>
      <c r="R2630" s="56">
        <v>404</v>
      </c>
      <c r="S2630"/>
      <c r="T2630" s="35">
        <v>40404</v>
      </c>
      <c r="U2630" s="57">
        <v>9.9995049995050007E-3</v>
      </c>
    </row>
    <row r="2631" spans="1:21" x14ac:dyDescent="0.2">
      <c r="A2631" s="14" t="s">
        <v>454</v>
      </c>
      <c r="B2631" s="14" t="s">
        <v>443</v>
      </c>
      <c r="C2631" s="35" t="s">
        <v>418</v>
      </c>
      <c r="D2631" s="35">
        <v>16</v>
      </c>
      <c r="E2631" s="35">
        <v>6</v>
      </c>
      <c r="F2631">
        <v>67688.516000000003</v>
      </c>
      <c r="G2631" s="70" t="s">
        <v>247</v>
      </c>
      <c r="H2631" s="69">
        <v>4.950004950005E-3</v>
      </c>
      <c r="I2631"/>
      <c r="J2631"/>
      <c r="K2631"/>
      <c r="L2631"/>
      <c r="M2631"/>
      <c r="N2631" s="69">
        <v>4.950004950005E-3</v>
      </c>
      <c r="O2631"/>
      <c r="P2631"/>
      <c r="Q2631"/>
      <c r="R2631" s="56">
        <v>404</v>
      </c>
      <c r="S2631"/>
      <c r="T2631" s="35">
        <v>40404</v>
      </c>
      <c r="U2631" s="57">
        <v>9.9995049995050007E-3</v>
      </c>
    </row>
    <row r="2632" spans="1:21" x14ac:dyDescent="0.2">
      <c r="A2632" s="14" t="s">
        <v>454</v>
      </c>
      <c r="B2632" s="14" t="s">
        <v>443</v>
      </c>
      <c r="C2632" s="35" t="s">
        <v>419</v>
      </c>
      <c r="D2632" s="35">
        <v>16</v>
      </c>
      <c r="E2632" s="35">
        <v>7</v>
      </c>
      <c r="F2632">
        <v>90063.116999999998</v>
      </c>
      <c r="G2632" t="s">
        <v>55</v>
      </c>
      <c r="H2632"/>
      <c r="I2632"/>
      <c r="J2632"/>
      <c r="K2632"/>
      <c r="L2632"/>
      <c r="M2632" s="67">
        <v>4.950004950005E-3</v>
      </c>
      <c r="N2632" s="69">
        <v>4.950004950005E-3</v>
      </c>
      <c r="O2632"/>
      <c r="P2632"/>
      <c r="Q2632"/>
      <c r="R2632" s="56">
        <v>404</v>
      </c>
      <c r="S2632"/>
      <c r="T2632" s="35">
        <v>40404</v>
      </c>
      <c r="U2632" s="57">
        <v>0.01</v>
      </c>
    </row>
    <row r="2633" spans="1:21" x14ac:dyDescent="0.2">
      <c r="A2633" s="14" t="s">
        <v>454</v>
      </c>
      <c r="B2633" s="14" t="s">
        <v>443</v>
      </c>
      <c r="C2633" s="35" t="s">
        <v>420</v>
      </c>
      <c r="D2633" s="35">
        <v>16</v>
      </c>
      <c r="E2633" s="35">
        <v>8</v>
      </c>
      <c r="F2633">
        <v>89357.218999999997</v>
      </c>
      <c r="G2633" t="s">
        <v>55</v>
      </c>
      <c r="H2633"/>
      <c r="I2633"/>
      <c r="J2633"/>
      <c r="K2633"/>
      <c r="L2633"/>
      <c r="M2633" s="67">
        <v>4.950004950005E-3</v>
      </c>
      <c r="N2633" s="69">
        <v>4.950004950005E-3</v>
      </c>
      <c r="O2633"/>
      <c r="P2633"/>
      <c r="Q2633"/>
      <c r="R2633" s="56">
        <v>404</v>
      </c>
      <c r="S2633"/>
      <c r="T2633" s="35">
        <v>40404</v>
      </c>
      <c r="U2633" s="57">
        <v>0.01</v>
      </c>
    </row>
    <row r="2634" spans="1:21" x14ac:dyDescent="0.2">
      <c r="A2634" s="14" t="s">
        <v>454</v>
      </c>
      <c r="B2634" s="14" t="s">
        <v>443</v>
      </c>
      <c r="C2634" s="35" t="s">
        <v>421</v>
      </c>
      <c r="D2634" s="35">
        <v>16</v>
      </c>
      <c r="E2634" s="35">
        <v>9</v>
      </c>
      <c r="F2634">
        <v>81714.023000000001</v>
      </c>
      <c r="G2634" s="71" t="s">
        <v>252</v>
      </c>
      <c r="H2634" s="72">
        <v>4.950004950005E-3</v>
      </c>
      <c r="I2634"/>
      <c r="J2634"/>
      <c r="K2634"/>
      <c r="L2634"/>
      <c r="M2634"/>
      <c r="N2634"/>
      <c r="O2634" s="72">
        <v>4.950004950005E-3</v>
      </c>
      <c r="P2634"/>
      <c r="Q2634"/>
      <c r="R2634" s="56">
        <v>404</v>
      </c>
      <c r="S2634"/>
      <c r="T2634" s="35">
        <v>40404</v>
      </c>
      <c r="U2634" s="57">
        <v>9.9995049995050007E-3</v>
      </c>
    </row>
    <row r="2635" spans="1:21" x14ac:dyDescent="0.2">
      <c r="A2635" s="14" t="s">
        <v>454</v>
      </c>
      <c r="B2635" s="14" t="s">
        <v>443</v>
      </c>
      <c r="C2635" s="35" t="s">
        <v>422</v>
      </c>
      <c r="D2635" s="35">
        <v>16</v>
      </c>
      <c r="E2635" s="35">
        <v>10</v>
      </c>
      <c r="F2635">
        <v>82084.008000000002</v>
      </c>
      <c r="G2635" s="71" t="s">
        <v>252</v>
      </c>
      <c r="H2635" s="72">
        <v>4.950004950005E-3</v>
      </c>
      <c r="I2635"/>
      <c r="J2635"/>
      <c r="K2635"/>
      <c r="L2635"/>
      <c r="M2635"/>
      <c r="N2635"/>
      <c r="O2635" s="72">
        <v>4.950004950005E-3</v>
      </c>
      <c r="P2635"/>
      <c r="Q2635"/>
      <c r="R2635" s="56">
        <v>404</v>
      </c>
      <c r="S2635"/>
      <c r="T2635" s="35">
        <v>40404</v>
      </c>
      <c r="U2635" s="57">
        <v>9.9995049995050007E-3</v>
      </c>
    </row>
    <row r="2636" spans="1:21" x14ac:dyDescent="0.2">
      <c r="A2636" s="14" t="s">
        <v>454</v>
      </c>
      <c r="B2636" s="14" t="s">
        <v>443</v>
      </c>
      <c r="C2636" s="35" t="s">
        <v>423</v>
      </c>
      <c r="D2636" s="35">
        <v>16</v>
      </c>
      <c r="E2636" s="35">
        <v>11</v>
      </c>
      <c r="F2636">
        <v>90734.937999999995</v>
      </c>
      <c r="G2636" t="s">
        <v>55</v>
      </c>
      <c r="H2636"/>
      <c r="I2636"/>
      <c r="J2636"/>
      <c r="K2636" s="61">
        <v>6.435006435006E-4</v>
      </c>
      <c r="L2636"/>
      <c r="M2636"/>
      <c r="N2636"/>
      <c r="O2636" s="72">
        <v>4.950004950005E-3</v>
      </c>
      <c r="P2636"/>
      <c r="Q2636"/>
      <c r="R2636" s="56">
        <v>404</v>
      </c>
      <c r="S2636"/>
      <c r="T2636" s="35">
        <v>40404</v>
      </c>
      <c r="U2636" s="57">
        <v>9.9998267498267492E-3</v>
      </c>
    </row>
    <row r="2637" spans="1:21" x14ac:dyDescent="0.2">
      <c r="A2637" s="14" t="s">
        <v>454</v>
      </c>
      <c r="B2637" s="14" t="s">
        <v>443</v>
      </c>
      <c r="C2637" s="35" t="s">
        <v>424</v>
      </c>
      <c r="D2637" s="35">
        <v>16</v>
      </c>
      <c r="E2637" s="35">
        <v>12</v>
      </c>
      <c r="F2637">
        <v>76027.875</v>
      </c>
      <c r="G2637" t="s">
        <v>55</v>
      </c>
      <c r="H2637"/>
      <c r="I2637"/>
      <c r="J2637"/>
      <c r="K2637" s="61">
        <v>6.435006435006E-4</v>
      </c>
      <c r="L2637"/>
      <c r="M2637"/>
      <c r="N2637"/>
      <c r="O2637" s="72">
        <v>4.950004950005E-3</v>
      </c>
      <c r="P2637"/>
      <c r="Q2637"/>
      <c r="R2637" s="56">
        <v>404</v>
      </c>
      <c r="S2637"/>
      <c r="T2637" s="35">
        <v>40404</v>
      </c>
      <c r="U2637" s="57">
        <v>9.9998267498267492E-3</v>
      </c>
    </row>
    <row r="2638" spans="1:21" x14ac:dyDescent="0.2">
      <c r="A2638" s="14" t="s">
        <v>454</v>
      </c>
      <c r="B2638" s="14" t="s">
        <v>443</v>
      </c>
      <c r="C2638" s="35" t="s">
        <v>425</v>
      </c>
      <c r="D2638" s="35">
        <v>16</v>
      </c>
      <c r="E2638" s="35">
        <v>13</v>
      </c>
      <c r="F2638">
        <v>83719.75</v>
      </c>
      <c r="G2638" t="s">
        <v>55</v>
      </c>
      <c r="H2638"/>
      <c r="I2638" s="55">
        <v>2.475002475002E-2</v>
      </c>
      <c r="J2638"/>
      <c r="K2638"/>
      <c r="L2638"/>
      <c r="M2638"/>
      <c r="N2638"/>
      <c r="O2638" s="72">
        <v>4.950004950005E-3</v>
      </c>
      <c r="P2638"/>
      <c r="Q2638"/>
      <c r="R2638" s="56">
        <v>404</v>
      </c>
      <c r="S2638"/>
      <c r="T2638" s="35">
        <v>40404</v>
      </c>
      <c r="U2638" s="57">
        <v>0.01</v>
      </c>
    </row>
    <row r="2639" spans="1:21" x14ac:dyDescent="0.2">
      <c r="A2639" s="14" t="s">
        <v>454</v>
      </c>
      <c r="B2639" s="14" t="s">
        <v>443</v>
      </c>
      <c r="C2639" s="35" t="s">
        <v>426</v>
      </c>
      <c r="D2639" s="35">
        <v>16</v>
      </c>
      <c r="E2639" s="35">
        <v>14</v>
      </c>
      <c r="F2639">
        <v>81789.483999999997</v>
      </c>
      <c r="G2639" t="s">
        <v>55</v>
      </c>
      <c r="H2639"/>
      <c r="I2639" s="55">
        <v>2.475002475002E-2</v>
      </c>
      <c r="J2639"/>
      <c r="K2639"/>
      <c r="L2639"/>
      <c r="M2639"/>
      <c r="N2639"/>
      <c r="O2639" s="72">
        <v>4.950004950005E-3</v>
      </c>
      <c r="P2639"/>
      <c r="Q2639"/>
      <c r="R2639" s="56">
        <v>404</v>
      </c>
      <c r="S2639"/>
      <c r="T2639" s="35">
        <v>40404</v>
      </c>
      <c r="U2639" s="57">
        <v>0.01</v>
      </c>
    </row>
    <row r="2640" spans="1:21" x14ac:dyDescent="0.2">
      <c r="A2640" s="14" t="s">
        <v>454</v>
      </c>
      <c r="B2640" s="14" t="s">
        <v>443</v>
      </c>
      <c r="C2640" s="35" t="s">
        <v>427</v>
      </c>
      <c r="D2640" s="35">
        <v>16</v>
      </c>
      <c r="E2640" s="35">
        <v>15</v>
      </c>
      <c r="F2640">
        <v>86280.468999999997</v>
      </c>
      <c r="G2640" s="62" t="s">
        <v>60</v>
      </c>
      <c r="H2640" s="63">
        <v>4.950004950005E-3</v>
      </c>
      <c r="I2640"/>
      <c r="J2640"/>
      <c r="K2640"/>
      <c r="L2640"/>
      <c r="M2640"/>
      <c r="N2640"/>
      <c r="O2640"/>
      <c r="P2640" s="63">
        <v>4.950004950005E-3</v>
      </c>
      <c r="Q2640"/>
      <c r="R2640" s="56">
        <v>404</v>
      </c>
      <c r="S2640"/>
      <c r="T2640" s="35">
        <v>40404</v>
      </c>
      <c r="U2640" s="57">
        <v>9.9995049995050007E-3</v>
      </c>
    </row>
    <row r="2641" spans="1:21" x14ac:dyDescent="0.2">
      <c r="A2641" s="14" t="s">
        <v>454</v>
      </c>
      <c r="B2641" s="14" t="s">
        <v>443</v>
      </c>
      <c r="C2641" s="35" t="s">
        <v>428</v>
      </c>
      <c r="D2641" s="35">
        <v>16</v>
      </c>
      <c r="E2641" s="35">
        <v>16</v>
      </c>
      <c r="F2641">
        <v>88444.414000000004</v>
      </c>
      <c r="G2641" s="62" t="s">
        <v>60</v>
      </c>
      <c r="H2641" s="63">
        <v>4.950004950005E-3</v>
      </c>
      <c r="I2641"/>
      <c r="J2641"/>
      <c r="K2641"/>
      <c r="L2641"/>
      <c r="M2641"/>
      <c r="N2641"/>
      <c r="O2641"/>
      <c r="P2641" s="63">
        <v>4.950004950005E-3</v>
      </c>
      <c r="Q2641"/>
      <c r="R2641" s="56">
        <v>404</v>
      </c>
      <c r="S2641"/>
      <c r="T2641" s="35">
        <v>40404</v>
      </c>
      <c r="U2641" s="57">
        <v>9.9995049995050007E-3</v>
      </c>
    </row>
    <row r="2642" spans="1:21" x14ac:dyDescent="0.2">
      <c r="A2642" s="14" t="s">
        <v>454</v>
      </c>
      <c r="B2642" s="14" t="s">
        <v>443</v>
      </c>
      <c r="C2642" s="35" t="s">
        <v>429</v>
      </c>
      <c r="D2642" s="35">
        <v>16</v>
      </c>
      <c r="E2642" s="35">
        <v>17</v>
      </c>
      <c r="F2642">
        <v>88169.358999999997</v>
      </c>
      <c r="G2642" t="s">
        <v>55</v>
      </c>
      <c r="H2642"/>
      <c r="I2642"/>
      <c r="J2642"/>
      <c r="K2642"/>
      <c r="L2642"/>
      <c r="M2642"/>
      <c r="N2642" s="69">
        <v>4.950004950005E-3</v>
      </c>
      <c r="O2642"/>
      <c r="P2642" s="63">
        <v>4.950004950005E-3</v>
      </c>
      <c r="Q2642"/>
      <c r="R2642" s="56">
        <v>404</v>
      </c>
      <c r="S2642"/>
      <c r="T2642" s="35">
        <v>40404</v>
      </c>
      <c r="U2642" s="57">
        <v>0.01</v>
      </c>
    </row>
    <row r="2643" spans="1:21" x14ac:dyDescent="0.2">
      <c r="A2643" s="14" t="s">
        <v>454</v>
      </c>
      <c r="B2643" s="14" t="s">
        <v>443</v>
      </c>
      <c r="C2643" s="35" t="s">
        <v>430</v>
      </c>
      <c r="D2643" s="35">
        <v>16</v>
      </c>
      <c r="E2643" s="35">
        <v>18</v>
      </c>
      <c r="F2643">
        <v>90598.625</v>
      </c>
      <c r="G2643" t="s">
        <v>55</v>
      </c>
      <c r="H2643"/>
      <c r="I2643"/>
      <c r="J2643"/>
      <c r="K2643"/>
      <c r="L2643"/>
      <c r="M2643"/>
      <c r="N2643" s="69">
        <v>4.950004950005E-3</v>
      </c>
      <c r="O2643"/>
      <c r="P2643" s="63">
        <v>4.950004950005E-3</v>
      </c>
      <c r="Q2643"/>
      <c r="R2643" s="56">
        <v>404</v>
      </c>
      <c r="S2643"/>
      <c r="T2643" s="35">
        <v>40404</v>
      </c>
      <c r="U2643" s="57">
        <v>0.01</v>
      </c>
    </row>
    <row r="2644" spans="1:21" x14ac:dyDescent="0.2">
      <c r="A2644" s="14" t="s">
        <v>454</v>
      </c>
      <c r="B2644" s="14" t="s">
        <v>443</v>
      </c>
      <c r="C2644" s="35" t="s">
        <v>431</v>
      </c>
      <c r="D2644" s="35">
        <v>16</v>
      </c>
      <c r="E2644" s="35">
        <v>19</v>
      </c>
      <c r="F2644">
        <v>81297.781000000003</v>
      </c>
      <c r="G2644" t="s">
        <v>55</v>
      </c>
      <c r="H2644"/>
      <c r="I2644"/>
      <c r="J2644"/>
      <c r="K2644"/>
      <c r="L2644"/>
      <c r="M2644"/>
      <c r="N2644"/>
      <c r="O2644"/>
      <c r="P2644" s="63">
        <v>4.950004950005E-3</v>
      </c>
      <c r="Q2644" s="68">
        <v>4.950004950005E-3</v>
      </c>
      <c r="R2644" s="56">
        <v>404</v>
      </c>
      <c r="S2644"/>
      <c r="T2644" s="35">
        <v>40404</v>
      </c>
      <c r="U2644" s="57">
        <v>0.01</v>
      </c>
    </row>
    <row r="2645" spans="1:21" x14ac:dyDescent="0.2">
      <c r="A2645" s="14" t="s">
        <v>454</v>
      </c>
      <c r="B2645" s="14" t="s">
        <v>443</v>
      </c>
      <c r="C2645" s="35" t="s">
        <v>432</v>
      </c>
      <c r="D2645" s="35">
        <v>16</v>
      </c>
      <c r="E2645" s="35">
        <v>20</v>
      </c>
      <c r="F2645">
        <v>64185.792999999998</v>
      </c>
      <c r="G2645" t="s">
        <v>55</v>
      </c>
      <c r="H2645"/>
      <c r="I2645"/>
      <c r="J2645"/>
      <c r="K2645"/>
      <c r="L2645"/>
      <c r="M2645"/>
      <c r="N2645"/>
      <c r="O2645"/>
      <c r="P2645" s="63">
        <v>4.950004950005E-3</v>
      </c>
      <c r="Q2645" s="68">
        <v>4.950004950005E-3</v>
      </c>
      <c r="R2645" s="56">
        <v>404</v>
      </c>
      <c r="S2645"/>
      <c r="T2645" s="35">
        <v>40404</v>
      </c>
      <c r="U2645" s="57">
        <v>0.01</v>
      </c>
    </row>
    <row r="2646" spans="1:21" x14ac:dyDescent="0.2">
      <c r="A2646" s="14" t="s">
        <v>454</v>
      </c>
      <c r="B2646" s="14" t="s">
        <v>443</v>
      </c>
      <c r="C2646" s="35" t="s">
        <v>433</v>
      </c>
      <c r="D2646" s="35">
        <v>16</v>
      </c>
      <c r="E2646" s="35">
        <v>21</v>
      </c>
      <c r="F2646">
        <v>78973.179999999993</v>
      </c>
      <c r="G2646" s="73" t="s">
        <v>265</v>
      </c>
      <c r="H2646" s="68">
        <v>4.950004950005E-3</v>
      </c>
      <c r="I2646"/>
      <c r="J2646"/>
      <c r="K2646"/>
      <c r="L2646"/>
      <c r="M2646"/>
      <c r="N2646"/>
      <c r="O2646"/>
      <c r="P2646"/>
      <c r="Q2646" s="68">
        <v>4.950004950005E-3</v>
      </c>
      <c r="R2646" s="56">
        <v>404</v>
      </c>
      <c r="S2646"/>
      <c r="T2646" s="35">
        <v>40404</v>
      </c>
      <c r="U2646" s="57">
        <v>9.9995049995050007E-3</v>
      </c>
    </row>
    <row r="2647" spans="1:21" x14ac:dyDescent="0.2">
      <c r="A2647" s="14" t="s">
        <v>454</v>
      </c>
      <c r="B2647" s="14" t="s">
        <v>443</v>
      </c>
      <c r="C2647" s="35" t="s">
        <v>434</v>
      </c>
      <c r="D2647" s="35">
        <v>16</v>
      </c>
      <c r="E2647" s="35">
        <v>22</v>
      </c>
      <c r="F2647">
        <v>79090.023000000001</v>
      </c>
      <c r="G2647" s="73" t="s">
        <v>265</v>
      </c>
      <c r="H2647" s="68">
        <v>4.950004950005E-3</v>
      </c>
      <c r="I2647"/>
      <c r="J2647"/>
      <c r="K2647"/>
      <c r="L2647"/>
      <c r="M2647"/>
      <c r="N2647"/>
      <c r="O2647"/>
      <c r="P2647"/>
      <c r="Q2647" s="68">
        <v>4.950004950005E-3</v>
      </c>
      <c r="R2647" s="56">
        <v>404</v>
      </c>
      <c r="S2647"/>
      <c r="T2647" s="35">
        <v>40404</v>
      </c>
      <c r="U2647" s="57">
        <v>9.9995049995050007E-3</v>
      </c>
    </row>
    <row r="2648" spans="1:21" x14ac:dyDescent="0.2">
      <c r="A2648" s="14" t="s">
        <v>454</v>
      </c>
      <c r="B2648" s="14" t="s">
        <v>443</v>
      </c>
      <c r="C2648" s="35" t="s">
        <v>435</v>
      </c>
      <c r="D2648" s="35">
        <v>16</v>
      </c>
      <c r="E2648" s="35">
        <v>23</v>
      </c>
      <c r="F2648">
        <v>88792.5</v>
      </c>
      <c r="G2648" t="s">
        <v>55</v>
      </c>
      <c r="H2648"/>
      <c r="I2648"/>
      <c r="J2648"/>
      <c r="K2648"/>
      <c r="L2648"/>
      <c r="M2648"/>
      <c r="N2648" s="69">
        <v>4.950004950005E-3</v>
      </c>
      <c r="O2648"/>
      <c r="P2648"/>
      <c r="Q2648" s="68">
        <v>4.950004950005E-3</v>
      </c>
      <c r="R2648" s="56">
        <v>404</v>
      </c>
      <c r="S2648"/>
      <c r="T2648" s="35">
        <v>40404</v>
      </c>
      <c r="U2648" s="57">
        <v>0.01</v>
      </c>
    </row>
    <row r="2649" spans="1:21" x14ac:dyDescent="0.2">
      <c r="A2649" s="14" t="s">
        <v>454</v>
      </c>
      <c r="B2649" s="14" t="s">
        <v>443</v>
      </c>
      <c r="C2649" s="35" t="s">
        <v>436</v>
      </c>
      <c r="D2649" s="35">
        <v>16</v>
      </c>
      <c r="E2649" s="35">
        <v>24</v>
      </c>
      <c r="F2649">
        <v>81609.351999999999</v>
      </c>
      <c r="G2649" t="s">
        <v>55</v>
      </c>
      <c r="H2649"/>
      <c r="I2649"/>
      <c r="J2649"/>
      <c r="K2649"/>
      <c r="L2649"/>
      <c r="M2649"/>
      <c r="N2649" s="69">
        <v>4.950004950005E-3</v>
      </c>
      <c r="O2649"/>
      <c r="P2649"/>
      <c r="Q2649" s="68">
        <v>4.950004950005E-3</v>
      </c>
      <c r="R2649" s="56">
        <v>404</v>
      </c>
      <c r="S2649"/>
      <c r="T2649" s="35">
        <v>40404</v>
      </c>
      <c r="U2649" s="57">
        <v>0.01</v>
      </c>
    </row>
  </sheetData>
  <autoFilter ref="A1:W1583" xr:uid="{924A4E53-B079-DB49-AA41-40572011A316}"/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2E79-86E4-8B48-AE0E-C81ECA6C8572}">
  <dimension ref="A1:AA39"/>
  <sheetViews>
    <sheetView zoomScale="130" zoomScaleNormal="130" workbookViewId="0">
      <selection activeCell="D6" sqref="D6:Z7"/>
    </sheetView>
  </sheetViews>
  <sheetFormatPr baseColWidth="10" defaultColWidth="8.83203125" defaultRowHeight="15" x14ac:dyDescent="0.2"/>
  <cols>
    <col min="1" max="5" width="8.83203125" style="1"/>
    <col min="6" max="7" width="12.6640625" style="1" bestFit="1" customWidth="1"/>
    <col min="8" max="16384" width="8.83203125" style="1"/>
  </cols>
  <sheetData>
    <row r="1" spans="1:27" ht="16" x14ac:dyDescent="0.2">
      <c r="A1" t="s">
        <v>0</v>
      </c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/>
    </row>
    <row r="2" spans="1:27" ht="16" x14ac:dyDescent="0.2">
      <c r="A2" t="s">
        <v>468</v>
      </c>
      <c r="B2" s="1" t="s">
        <v>1</v>
      </c>
      <c r="C2">
        <v>63.37</v>
      </c>
      <c r="D2">
        <v>27303.037</v>
      </c>
      <c r="E2">
        <v>23932.697</v>
      </c>
      <c r="F2">
        <v>22674.687000000002</v>
      </c>
      <c r="G2">
        <v>21947.107</v>
      </c>
      <c r="H2">
        <v>19867.636999999999</v>
      </c>
      <c r="I2">
        <v>24848.041000000001</v>
      </c>
      <c r="J2">
        <v>26873.530999999999</v>
      </c>
      <c r="K2">
        <v>20139.893</v>
      </c>
      <c r="L2">
        <v>17440.805</v>
      </c>
      <c r="M2">
        <v>27976.636999999999</v>
      </c>
      <c r="N2">
        <v>21416.678</v>
      </c>
      <c r="O2">
        <v>25002.945</v>
      </c>
      <c r="P2">
        <v>21524.643</v>
      </c>
      <c r="Q2">
        <v>27138.745999999999</v>
      </c>
      <c r="R2">
        <v>20398.065999999999</v>
      </c>
      <c r="S2">
        <v>22630.094000000001</v>
      </c>
      <c r="T2">
        <v>26206.973000000002</v>
      </c>
      <c r="U2">
        <v>20412.148000000001</v>
      </c>
      <c r="V2">
        <v>25751.648000000001</v>
      </c>
      <c r="W2">
        <v>22806.123</v>
      </c>
      <c r="X2">
        <v>23604.113000000001</v>
      </c>
      <c r="Y2">
        <v>22151.300999999999</v>
      </c>
      <c r="Z2">
        <v>25678.891</v>
      </c>
      <c r="AA2"/>
    </row>
    <row r="3" spans="1:27" ht="16" x14ac:dyDescent="0.2">
      <c r="A3" t="s">
        <v>468</v>
      </c>
      <c r="B3" s="1" t="s">
        <v>2</v>
      </c>
      <c r="C3">
        <v>77.451999999999998</v>
      </c>
      <c r="D3">
        <v>19043.828000000001</v>
      </c>
      <c r="E3">
        <v>22742.752</v>
      </c>
      <c r="F3">
        <v>23693.300999999999</v>
      </c>
      <c r="G3">
        <v>23104.195</v>
      </c>
      <c r="H3">
        <v>23913.921999999999</v>
      </c>
      <c r="I3">
        <v>27371.101999999999</v>
      </c>
      <c r="J3">
        <v>18339.719000000001</v>
      </c>
      <c r="K3">
        <v>16138.200999999999</v>
      </c>
      <c r="L3">
        <v>23425.738000000001</v>
      </c>
      <c r="M3">
        <v>19569.562000000002</v>
      </c>
      <c r="N3">
        <v>20376.942999999999</v>
      </c>
      <c r="O3">
        <v>21388.513999999999</v>
      </c>
      <c r="P3">
        <v>27425.083999999999</v>
      </c>
      <c r="Q3">
        <v>24944.27</v>
      </c>
      <c r="R3">
        <v>18532.173999999999</v>
      </c>
      <c r="S3">
        <v>24057.092000000001</v>
      </c>
      <c r="T3">
        <v>26183.504000000001</v>
      </c>
      <c r="U3">
        <v>21625.563999999998</v>
      </c>
      <c r="V3">
        <v>22275.692999999999</v>
      </c>
      <c r="W3">
        <v>25068.662</v>
      </c>
      <c r="X3">
        <v>19874.678</v>
      </c>
      <c r="Y3">
        <v>29746.298999999999</v>
      </c>
      <c r="Z3">
        <v>23601.766</v>
      </c>
      <c r="AA3"/>
    </row>
    <row r="4" spans="1:27" ht="16" x14ac:dyDescent="0.2">
      <c r="A4"/>
      <c r="B4" s="1" t="s">
        <v>3</v>
      </c>
      <c r="C4">
        <v>84.492999999999995</v>
      </c>
      <c r="D4">
        <v>126.74</v>
      </c>
      <c r="E4">
        <v>171.333</v>
      </c>
      <c r="F4">
        <v>164.292</v>
      </c>
      <c r="G4">
        <v>185.416</v>
      </c>
      <c r="H4">
        <v>171.333</v>
      </c>
      <c r="I4">
        <v>164.292</v>
      </c>
      <c r="J4">
        <v>194.804</v>
      </c>
      <c r="K4">
        <v>185.416</v>
      </c>
      <c r="L4">
        <v>159.59800000000001</v>
      </c>
      <c r="M4">
        <v>168.98599999999999</v>
      </c>
      <c r="N4">
        <v>192.45699999999999</v>
      </c>
      <c r="O4">
        <v>157.251</v>
      </c>
      <c r="P4">
        <v>166.63900000000001</v>
      </c>
      <c r="Q4">
        <v>161.94499999999999</v>
      </c>
      <c r="R4">
        <v>152.55699999999999</v>
      </c>
      <c r="S4">
        <v>185.416</v>
      </c>
      <c r="T4">
        <v>204.19200000000001</v>
      </c>
      <c r="U4">
        <v>159.59800000000001</v>
      </c>
      <c r="V4">
        <v>147.863</v>
      </c>
      <c r="W4">
        <v>176.02699999999999</v>
      </c>
      <c r="X4">
        <v>98.575000000000003</v>
      </c>
      <c r="Y4">
        <v>70.411000000000001</v>
      </c>
      <c r="Z4">
        <v>37.552999999999997</v>
      </c>
      <c r="AA4"/>
    </row>
    <row r="5" spans="1:27" ht="16" x14ac:dyDescent="0.2">
      <c r="A5"/>
      <c r="B5" s="1" t="s">
        <v>4</v>
      </c>
      <c r="C5">
        <v>30.510999999999999</v>
      </c>
      <c r="D5">
        <v>150.21</v>
      </c>
      <c r="E5">
        <v>166.63900000000001</v>
      </c>
      <c r="F5">
        <v>150.21</v>
      </c>
      <c r="G5">
        <v>152.55699999999999</v>
      </c>
      <c r="H5">
        <v>161.94499999999999</v>
      </c>
      <c r="I5">
        <v>159.59800000000001</v>
      </c>
      <c r="J5">
        <v>161.94499999999999</v>
      </c>
      <c r="K5">
        <v>122.04600000000001</v>
      </c>
      <c r="L5">
        <v>173.68</v>
      </c>
      <c r="M5">
        <v>133.78100000000001</v>
      </c>
      <c r="N5">
        <v>143.16900000000001</v>
      </c>
      <c r="O5">
        <v>140.822</v>
      </c>
      <c r="P5">
        <v>150.21</v>
      </c>
      <c r="Q5">
        <v>124.393</v>
      </c>
      <c r="R5">
        <v>138.47499999999999</v>
      </c>
      <c r="S5">
        <v>98.575000000000003</v>
      </c>
      <c r="T5">
        <v>133.78100000000001</v>
      </c>
      <c r="U5">
        <v>168.98599999999999</v>
      </c>
      <c r="V5">
        <v>152.55699999999999</v>
      </c>
      <c r="W5">
        <v>100.922</v>
      </c>
      <c r="X5">
        <v>145.51599999999999</v>
      </c>
      <c r="Y5">
        <v>93.881</v>
      </c>
      <c r="Z5">
        <v>107.964</v>
      </c>
      <c r="AA5"/>
    </row>
    <row r="6" spans="1:27" ht="16" x14ac:dyDescent="0.2">
      <c r="A6" t="s">
        <v>454</v>
      </c>
      <c r="B6" s="1" t="s">
        <v>5</v>
      </c>
      <c r="C6">
        <v>103.26900000000001</v>
      </c>
      <c r="D6">
        <v>30992.574000000001</v>
      </c>
      <c r="E6">
        <v>29107.905999999999</v>
      </c>
      <c r="F6">
        <v>35649.089999999997</v>
      </c>
      <c r="G6">
        <v>27324.162</v>
      </c>
      <c r="H6">
        <v>27533.046999999999</v>
      </c>
      <c r="I6">
        <v>27730.197</v>
      </c>
      <c r="J6">
        <v>27420.388999999999</v>
      </c>
      <c r="K6">
        <v>28434.309000000001</v>
      </c>
      <c r="L6">
        <v>25908.9</v>
      </c>
      <c r="M6">
        <v>33057.964999999997</v>
      </c>
      <c r="N6">
        <v>30274.383000000002</v>
      </c>
      <c r="O6">
        <v>30912.775000000001</v>
      </c>
      <c r="P6">
        <v>25995.74</v>
      </c>
      <c r="Q6">
        <v>27540.088</v>
      </c>
      <c r="R6">
        <v>24517.109</v>
      </c>
      <c r="S6">
        <v>33966.266000000003</v>
      </c>
      <c r="T6">
        <v>28922.49</v>
      </c>
      <c r="U6">
        <v>29812.016</v>
      </c>
      <c r="V6">
        <v>29713.440999999999</v>
      </c>
      <c r="W6">
        <v>28342.773000000001</v>
      </c>
      <c r="X6">
        <v>25035.805</v>
      </c>
      <c r="Y6">
        <v>34315.972999999998</v>
      </c>
      <c r="Z6">
        <v>30260.300999999999</v>
      </c>
      <c r="AA6"/>
    </row>
    <row r="7" spans="1:27" ht="16" x14ac:dyDescent="0.2">
      <c r="A7" t="s">
        <v>454</v>
      </c>
      <c r="B7" s="1" t="s">
        <v>6</v>
      </c>
      <c r="C7">
        <v>84.492999999999995</v>
      </c>
      <c r="D7">
        <v>28647.888999999999</v>
      </c>
      <c r="E7">
        <v>26622.398000000001</v>
      </c>
      <c r="F7">
        <v>30495.004000000001</v>
      </c>
      <c r="G7">
        <v>23620.543000000001</v>
      </c>
      <c r="H7">
        <v>25193.055</v>
      </c>
      <c r="I7">
        <v>35491.836000000003</v>
      </c>
      <c r="J7">
        <v>18769.224999999999</v>
      </c>
      <c r="K7">
        <v>27164.562000000002</v>
      </c>
      <c r="L7">
        <v>25455.921999999999</v>
      </c>
      <c r="M7">
        <v>29037.495999999999</v>
      </c>
      <c r="N7">
        <v>29450.574000000001</v>
      </c>
      <c r="O7">
        <v>27655.094000000001</v>
      </c>
      <c r="P7">
        <v>26979.146000000001</v>
      </c>
      <c r="Q7">
        <v>24531.190999999999</v>
      </c>
      <c r="R7">
        <v>28497.678</v>
      </c>
      <c r="S7">
        <v>24003.109</v>
      </c>
      <c r="T7">
        <v>21221.875</v>
      </c>
      <c r="U7">
        <v>20745.428</v>
      </c>
      <c r="V7">
        <v>23531.355</v>
      </c>
      <c r="W7">
        <v>29722.83</v>
      </c>
      <c r="X7">
        <v>23496.15</v>
      </c>
      <c r="Y7">
        <v>28652.581999999999</v>
      </c>
      <c r="Z7">
        <v>26171.768</v>
      </c>
      <c r="AA7"/>
    </row>
    <row r="8" spans="1:27" ht="16" x14ac:dyDescent="0.2">
      <c r="A8"/>
      <c r="B8" s="1" t="s">
        <v>7</v>
      </c>
      <c r="C8">
        <v>37.552999999999997</v>
      </c>
      <c r="D8">
        <v>65.716999999999999</v>
      </c>
      <c r="E8">
        <v>58.676000000000002</v>
      </c>
      <c r="F8">
        <v>44.594000000000001</v>
      </c>
      <c r="G8">
        <v>65.716999999999999</v>
      </c>
      <c r="H8">
        <v>51.634999999999998</v>
      </c>
      <c r="I8">
        <v>77.451999999999998</v>
      </c>
      <c r="J8">
        <v>58.676000000000002</v>
      </c>
      <c r="K8">
        <v>89.186999999999998</v>
      </c>
      <c r="L8">
        <v>96.227999999999994</v>
      </c>
      <c r="M8">
        <v>89.186999999999998</v>
      </c>
      <c r="N8">
        <v>49.287999999999997</v>
      </c>
      <c r="O8">
        <v>65.716999999999999</v>
      </c>
      <c r="P8">
        <v>61.023000000000003</v>
      </c>
      <c r="Q8">
        <v>68.063999999999993</v>
      </c>
      <c r="R8">
        <v>82.146000000000001</v>
      </c>
      <c r="S8">
        <v>72.757999999999996</v>
      </c>
      <c r="T8">
        <v>39.9</v>
      </c>
      <c r="U8">
        <v>63.37</v>
      </c>
      <c r="V8">
        <v>89.186999999999998</v>
      </c>
      <c r="W8">
        <v>65.716999999999999</v>
      </c>
      <c r="X8">
        <v>28.164000000000001</v>
      </c>
      <c r="Y8">
        <v>39.9</v>
      </c>
      <c r="Z8">
        <v>28.164000000000001</v>
      </c>
      <c r="AA8"/>
    </row>
    <row r="9" spans="1:27" ht="16" x14ac:dyDescent="0.2">
      <c r="A9"/>
      <c r="B9" s="1" t="s">
        <v>8</v>
      </c>
      <c r="C9">
        <v>35.204999999999998</v>
      </c>
      <c r="D9">
        <v>25.817</v>
      </c>
      <c r="E9">
        <v>39.9</v>
      </c>
      <c r="F9">
        <v>32.857999999999997</v>
      </c>
      <c r="G9">
        <v>32.857999999999997</v>
      </c>
      <c r="H9">
        <v>32.857999999999997</v>
      </c>
      <c r="I9">
        <v>35.204999999999998</v>
      </c>
      <c r="J9">
        <v>32.857999999999997</v>
      </c>
      <c r="K9">
        <v>37.552999999999997</v>
      </c>
      <c r="L9">
        <v>32.857999999999997</v>
      </c>
      <c r="M9">
        <v>39.9</v>
      </c>
      <c r="N9">
        <v>37.552999999999997</v>
      </c>
      <c r="O9">
        <v>39.9</v>
      </c>
      <c r="P9">
        <v>30.510999999999999</v>
      </c>
      <c r="Q9">
        <v>37.552999999999997</v>
      </c>
      <c r="R9">
        <v>42.247</v>
      </c>
      <c r="S9">
        <v>35.204999999999998</v>
      </c>
      <c r="T9">
        <v>39.9</v>
      </c>
      <c r="U9">
        <v>35.204999999999998</v>
      </c>
      <c r="V9">
        <v>44.594000000000001</v>
      </c>
      <c r="W9">
        <v>32.857999999999997</v>
      </c>
      <c r="X9">
        <v>18.776</v>
      </c>
      <c r="Y9">
        <v>7.0410000000000004</v>
      </c>
      <c r="Z9">
        <v>11.734999999999999</v>
      </c>
      <c r="AA9"/>
    </row>
    <row r="10" spans="1:27" ht="16" x14ac:dyDescent="0.2">
      <c r="A10"/>
      <c r="B10" s="1" t="s">
        <v>9</v>
      </c>
      <c r="C10">
        <v>11.734999999999999</v>
      </c>
      <c r="D10">
        <v>21.123000000000001</v>
      </c>
      <c r="E10">
        <v>18.776</v>
      </c>
      <c r="F10">
        <v>4.694</v>
      </c>
      <c r="G10">
        <v>18.776</v>
      </c>
      <c r="H10">
        <v>21.123000000000001</v>
      </c>
      <c r="I10">
        <v>21.123000000000001</v>
      </c>
      <c r="J10">
        <v>18.776</v>
      </c>
      <c r="K10">
        <v>28.164000000000001</v>
      </c>
      <c r="L10">
        <v>25.817</v>
      </c>
      <c r="M10">
        <v>16.428999999999998</v>
      </c>
      <c r="N10">
        <v>25.817</v>
      </c>
      <c r="O10">
        <v>16.428999999999998</v>
      </c>
      <c r="P10">
        <v>16.428999999999998</v>
      </c>
      <c r="Q10">
        <v>30.510999999999999</v>
      </c>
      <c r="R10">
        <v>23.47</v>
      </c>
      <c r="S10">
        <v>35.204999999999998</v>
      </c>
      <c r="T10">
        <v>14.082000000000001</v>
      </c>
      <c r="U10">
        <v>14.082000000000001</v>
      </c>
      <c r="V10">
        <v>11.734999999999999</v>
      </c>
      <c r="W10">
        <v>14.082000000000001</v>
      </c>
      <c r="X10">
        <v>4.694</v>
      </c>
      <c r="Y10">
        <v>14.082000000000001</v>
      </c>
      <c r="Z10">
        <v>4.694</v>
      </c>
      <c r="AA10"/>
    </row>
    <row r="11" spans="1:27" ht="16" x14ac:dyDescent="0.2">
      <c r="A11"/>
      <c r="B11" s="1" t="s">
        <v>10</v>
      </c>
      <c r="C11">
        <v>11.734999999999999</v>
      </c>
      <c r="D11">
        <v>9.3879999999999999</v>
      </c>
      <c r="E11">
        <v>11.734999999999999</v>
      </c>
      <c r="F11">
        <v>14.082000000000001</v>
      </c>
      <c r="G11">
        <v>4.694</v>
      </c>
      <c r="H11">
        <v>4.694</v>
      </c>
      <c r="I11">
        <v>42.247</v>
      </c>
      <c r="J11">
        <v>14.082000000000001</v>
      </c>
      <c r="K11">
        <v>4.694</v>
      </c>
      <c r="L11">
        <v>11.734999999999999</v>
      </c>
      <c r="M11">
        <v>7.0410000000000004</v>
      </c>
      <c r="N11">
        <v>2.347</v>
      </c>
      <c r="O11">
        <v>11.734999999999999</v>
      </c>
      <c r="P11">
        <v>11.734999999999999</v>
      </c>
      <c r="Q11">
        <v>37.552999999999997</v>
      </c>
      <c r="R11">
        <v>9.3879999999999999</v>
      </c>
      <c r="S11">
        <v>11.734999999999999</v>
      </c>
      <c r="T11">
        <v>14.082000000000001</v>
      </c>
      <c r="U11">
        <v>16.428999999999998</v>
      </c>
      <c r="V11">
        <v>7.0410000000000004</v>
      </c>
      <c r="W11">
        <v>14.082000000000001</v>
      </c>
      <c r="X11">
        <v>7.0410000000000004</v>
      </c>
      <c r="Y11">
        <v>4.694</v>
      </c>
      <c r="Z11">
        <v>11.734999999999999</v>
      </c>
      <c r="AA11"/>
    </row>
    <row r="12" spans="1:27" ht="16" x14ac:dyDescent="0.2">
      <c r="A12"/>
      <c r="B12" s="1" t="s">
        <v>11</v>
      </c>
      <c r="C12">
        <v>18.776</v>
      </c>
      <c r="D12">
        <v>11.734999999999999</v>
      </c>
      <c r="E12">
        <v>11.734999999999999</v>
      </c>
      <c r="F12">
        <v>4.694</v>
      </c>
      <c r="G12">
        <v>14.082000000000001</v>
      </c>
      <c r="H12">
        <v>16.428999999999998</v>
      </c>
      <c r="I12">
        <v>11.734999999999999</v>
      </c>
      <c r="J12">
        <v>35.204999999999998</v>
      </c>
      <c r="K12">
        <v>11.734999999999999</v>
      </c>
      <c r="L12">
        <v>21.123000000000001</v>
      </c>
      <c r="M12">
        <v>11.734999999999999</v>
      </c>
      <c r="N12">
        <v>18.776</v>
      </c>
      <c r="O12">
        <v>11.734999999999999</v>
      </c>
      <c r="P12">
        <v>25.817</v>
      </c>
      <c r="Q12">
        <v>18.776</v>
      </c>
      <c r="R12">
        <v>23.47</v>
      </c>
      <c r="S12">
        <v>7.0410000000000004</v>
      </c>
      <c r="T12">
        <v>14.082000000000001</v>
      </c>
      <c r="U12">
        <v>2.347</v>
      </c>
      <c r="V12">
        <v>23.47</v>
      </c>
      <c r="W12">
        <v>18.776</v>
      </c>
      <c r="X12">
        <v>9.3879999999999999</v>
      </c>
      <c r="Y12">
        <v>4.694</v>
      </c>
      <c r="Z12">
        <v>0</v>
      </c>
      <c r="AA12"/>
    </row>
    <row r="13" spans="1:27" ht="16" x14ac:dyDescent="0.2">
      <c r="A13"/>
      <c r="B13" s="1" t="s">
        <v>12</v>
      </c>
      <c r="C13">
        <v>14.082000000000001</v>
      </c>
      <c r="D13">
        <v>11.734999999999999</v>
      </c>
      <c r="E13">
        <v>18.776</v>
      </c>
      <c r="F13">
        <v>16.428999999999998</v>
      </c>
      <c r="G13">
        <v>7.0410000000000004</v>
      </c>
      <c r="H13">
        <v>30.510999999999999</v>
      </c>
      <c r="I13">
        <v>18.776</v>
      </c>
      <c r="J13">
        <v>16.428999999999998</v>
      </c>
      <c r="K13">
        <v>14.082000000000001</v>
      </c>
      <c r="L13">
        <v>21.123000000000001</v>
      </c>
      <c r="M13">
        <v>18.776</v>
      </c>
      <c r="N13">
        <v>18.776</v>
      </c>
      <c r="O13">
        <v>25.817</v>
      </c>
      <c r="P13">
        <v>7.0410000000000004</v>
      </c>
      <c r="Q13">
        <v>18.776</v>
      </c>
      <c r="R13">
        <v>16.428999999999998</v>
      </c>
      <c r="S13">
        <v>21.123000000000001</v>
      </c>
      <c r="T13">
        <v>16.428999999999998</v>
      </c>
      <c r="U13">
        <v>9.3879999999999999</v>
      </c>
      <c r="V13">
        <v>18.776</v>
      </c>
      <c r="W13">
        <v>14.082000000000001</v>
      </c>
      <c r="X13">
        <v>9.3879999999999999</v>
      </c>
      <c r="Y13">
        <v>7.0410000000000004</v>
      </c>
      <c r="Z13">
        <v>9.3879999999999999</v>
      </c>
      <c r="AA13"/>
    </row>
    <row r="14" spans="1:27" ht="16" x14ac:dyDescent="0.2">
      <c r="A14"/>
      <c r="B14" s="1" t="s">
        <v>13</v>
      </c>
      <c r="C14">
        <v>7.0410000000000004</v>
      </c>
      <c r="D14">
        <v>7.0410000000000004</v>
      </c>
      <c r="E14">
        <v>7.0410000000000004</v>
      </c>
      <c r="F14">
        <v>16.428999999999998</v>
      </c>
      <c r="G14">
        <v>4.694</v>
      </c>
      <c r="H14">
        <v>2.347</v>
      </c>
      <c r="I14">
        <v>16.428999999999998</v>
      </c>
      <c r="J14">
        <v>18.776</v>
      </c>
      <c r="K14">
        <v>11.734999999999999</v>
      </c>
      <c r="L14">
        <v>4.694</v>
      </c>
      <c r="M14">
        <v>16.428999999999998</v>
      </c>
      <c r="N14">
        <v>14.082000000000001</v>
      </c>
      <c r="O14">
        <v>21.123000000000001</v>
      </c>
      <c r="P14">
        <v>9.3879999999999999</v>
      </c>
      <c r="Q14">
        <v>14.082000000000001</v>
      </c>
      <c r="R14">
        <v>11.734999999999999</v>
      </c>
      <c r="S14">
        <v>11.734999999999999</v>
      </c>
      <c r="T14">
        <v>9.3879999999999999</v>
      </c>
      <c r="U14">
        <v>2.347</v>
      </c>
      <c r="V14">
        <v>14.082000000000001</v>
      </c>
      <c r="W14">
        <v>14.082000000000001</v>
      </c>
      <c r="X14">
        <v>11.734999999999999</v>
      </c>
      <c r="Y14">
        <v>2.347</v>
      </c>
      <c r="Z14">
        <v>21.123000000000001</v>
      </c>
      <c r="AA14"/>
    </row>
    <row r="15" spans="1:27" ht="16" x14ac:dyDescent="0.2">
      <c r="A15"/>
      <c r="B15" s="1" t="s">
        <v>14</v>
      </c>
      <c r="C15">
        <v>18.776</v>
      </c>
      <c r="D15">
        <v>9.3879999999999999</v>
      </c>
      <c r="E15">
        <v>2.347</v>
      </c>
      <c r="F15">
        <v>51.634999999999998</v>
      </c>
      <c r="G15">
        <v>7.0410000000000004</v>
      </c>
      <c r="H15">
        <v>16.428999999999998</v>
      </c>
      <c r="I15">
        <v>11.734999999999999</v>
      </c>
      <c r="J15">
        <v>7.0410000000000004</v>
      </c>
      <c r="K15">
        <v>14.082000000000001</v>
      </c>
      <c r="L15">
        <v>9.3879999999999999</v>
      </c>
      <c r="M15">
        <v>4.694</v>
      </c>
      <c r="N15">
        <v>11.734999999999999</v>
      </c>
      <c r="O15">
        <v>18.776</v>
      </c>
      <c r="P15">
        <v>11.734999999999999</v>
      </c>
      <c r="Q15">
        <v>9.3879999999999999</v>
      </c>
      <c r="R15">
        <v>25.817</v>
      </c>
      <c r="S15">
        <v>11.734999999999999</v>
      </c>
      <c r="T15">
        <v>0</v>
      </c>
      <c r="U15">
        <v>7.0410000000000004</v>
      </c>
      <c r="V15">
        <v>9.3879999999999999</v>
      </c>
      <c r="W15">
        <v>9.3879999999999999</v>
      </c>
      <c r="X15">
        <v>4.694</v>
      </c>
      <c r="Y15">
        <v>9.3879999999999999</v>
      </c>
      <c r="Z15">
        <v>9.3879999999999999</v>
      </c>
      <c r="AA15"/>
    </row>
    <row r="16" spans="1:27" ht="16" x14ac:dyDescent="0.2">
      <c r="A16"/>
      <c r="B16" s="1" t="s">
        <v>15</v>
      </c>
      <c r="C16">
        <v>14.082000000000001</v>
      </c>
      <c r="D16">
        <v>7.0410000000000004</v>
      </c>
      <c r="E16">
        <v>7.0410000000000004</v>
      </c>
      <c r="F16">
        <v>11.734999999999999</v>
      </c>
      <c r="G16">
        <v>7.0410000000000004</v>
      </c>
      <c r="H16">
        <v>9.3879999999999999</v>
      </c>
      <c r="I16">
        <v>7.0410000000000004</v>
      </c>
      <c r="J16">
        <v>9.3879999999999999</v>
      </c>
      <c r="K16">
        <v>4.694</v>
      </c>
      <c r="L16">
        <v>11.734999999999999</v>
      </c>
      <c r="M16">
        <v>7.0410000000000004</v>
      </c>
      <c r="N16">
        <v>18.776</v>
      </c>
      <c r="O16">
        <v>11.734999999999999</v>
      </c>
      <c r="P16">
        <v>4.694</v>
      </c>
      <c r="Q16">
        <v>11.734999999999999</v>
      </c>
      <c r="R16">
        <v>16.428999999999998</v>
      </c>
      <c r="S16">
        <v>7.0410000000000004</v>
      </c>
      <c r="T16">
        <v>0</v>
      </c>
      <c r="U16">
        <v>11.734999999999999</v>
      </c>
      <c r="V16">
        <v>7.0410000000000004</v>
      </c>
      <c r="W16">
        <v>7.0410000000000004</v>
      </c>
      <c r="X16">
        <v>7.0410000000000004</v>
      </c>
      <c r="Y16">
        <v>7.0410000000000004</v>
      </c>
      <c r="Z16">
        <v>14.082000000000001</v>
      </c>
      <c r="AA16"/>
    </row>
    <row r="17" spans="1:27" ht="16" x14ac:dyDescent="0.2">
      <c r="A17"/>
      <c r="B17" s="1" t="s">
        <v>16</v>
      </c>
      <c r="C17">
        <v>4.694</v>
      </c>
      <c r="D17">
        <v>9.3879999999999999</v>
      </c>
      <c r="E17">
        <v>9.3879999999999999</v>
      </c>
      <c r="F17">
        <v>16.428999999999998</v>
      </c>
      <c r="G17">
        <v>7.0410000000000004</v>
      </c>
      <c r="H17">
        <v>11.734999999999999</v>
      </c>
      <c r="I17">
        <v>11.734999999999999</v>
      </c>
      <c r="J17">
        <v>7.0410000000000004</v>
      </c>
      <c r="K17">
        <v>9.3879999999999999</v>
      </c>
      <c r="L17">
        <v>2.347</v>
      </c>
      <c r="M17">
        <v>11.734999999999999</v>
      </c>
      <c r="N17">
        <v>14.082000000000001</v>
      </c>
      <c r="O17">
        <v>2.347</v>
      </c>
      <c r="P17">
        <v>7.0410000000000004</v>
      </c>
      <c r="Q17">
        <v>7.0410000000000004</v>
      </c>
      <c r="R17">
        <v>9.3879999999999999</v>
      </c>
      <c r="S17">
        <v>11.734999999999999</v>
      </c>
      <c r="T17">
        <v>9.3879999999999999</v>
      </c>
      <c r="U17">
        <v>4.694</v>
      </c>
      <c r="V17">
        <v>4.694</v>
      </c>
      <c r="W17">
        <v>7.0410000000000004</v>
      </c>
      <c r="X17">
        <v>11.734999999999999</v>
      </c>
      <c r="Y17">
        <v>9.3879999999999999</v>
      </c>
      <c r="Z17">
        <v>16.428999999999998</v>
      </c>
      <c r="AA17"/>
    </row>
    <row r="20" spans="1:27" x14ac:dyDescent="0.2">
      <c r="B20" s="1" t="s">
        <v>14</v>
      </c>
      <c r="C20" s="1" t="s">
        <v>18</v>
      </c>
      <c r="D20" s="1" t="s">
        <v>19</v>
      </c>
      <c r="E20" s="1" t="s">
        <v>20</v>
      </c>
      <c r="F20" s="1" t="s">
        <v>21</v>
      </c>
    </row>
    <row r="21" spans="1:27" ht="16" x14ac:dyDescent="0.2">
      <c r="A21" t="s">
        <v>467</v>
      </c>
      <c r="B21">
        <f>COUNT(C13:Z14)</f>
        <v>48</v>
      </c>
      <c r="C21">
        <f>AVERAGE(D2:AA3)</f>
        <v>23047.15226086956</v>
      </c>
      <c r="D21" s="1">
        <f>MEDIAN(D2:AA3)</f>
        <v>22955.159</v>
      </c>
      <c r="E21">
        <f>STDEV(D2:AA3)</f>
        <v>3060.3392983431395</v>
      </c>
      <c r="F21" s="1">
        <f>E21/SQRT(B21)</f>
        <v>441.72192942750053</v>
      </c>
    </row>
    <row r="22" spans="1:27" ht="16" x14ac:dyDescent="0.2">
      <c r="A22" t="s">
        <v>454</v>
      </c>
      <c r="B22">
        <f>COUNT(C16:Z17)</f>
        <v>48</v>
      </c>
      <c r="C22">
        <f>AVERAGE(D6:AA7)</f>
        <v>27780.965413043479</v>
      </c>
      <c r="D22" s="1">
        <f>MEDIAN(D6:AA7)</f>
        <v>27692.645499999999</v>
      </c>
      <c r="E22">
        <f>STDEV(D6:AA7)</f>
        <v>3610.370246351255</v>
      </c>
      <c r="F22" s="1">
        <f>E22/SQRT(B22)</f>
        <v>521.1120584012782</v>
      </c>
    </row>
    <row r="23" spans="1:27" ht="16" x14ac:dyDescent="0.2">
      <c r="A23"/>
      <c r="B23"/>
      <c r="C23"/>
      <c r="E23"/>
    </row>
    <row r="24" spans="1:27" x14ac:dyDescent="0.2">
      <c r="B24" s="1" t="s">
        <v>455</v>
      </c>
      <c r="C24" s="1" t="s">
        <v>456</v>
      </c>
      <c r="D24" s="1" t="s">
        <v>437</v>
      </c>
      <c r="E24" s="1" t="s">
        <v>457</v>
      </c>
      <c r="F24" s="1" t="s">
        <v>458</v>
      </c>
      <c r="G24" s="1" t="s">
        <v>459</v>
      </c>
    </row>
    <row r="25" spans="1:27" ht="16" x14ac:dyDescent="0.2">
      <c r="D25"/>
    </row>
    <row r="29" spans="1:27" x14ac:dyDescent="0.2">
      <c r="A29" s="1" t="s">
        <v>23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</row>
    <row r="30" spans="1:27" ht="16" x14ac:dyDescent="0.2">
      <c r="A30" t="s">
        <v>467</v>
      </c>
      <c r="B30" s="1" t="s">
        <v>11</v>
      </c>
      <c r="C30">
        <v>27303.037</v>
      </c>
      <c r="D30">
        <v>23932.697</v>
      </c>
      <c r="E30">
        <v>22674.687000000002</v>
      </c>
      <c r="F30">
        <v>21947.107</v>
      </c>
      <c r="G30">
        <v>19867.636999999999</v>
      </c>
      <c r="H30">
        <v>24848.041000000001</v>
      </c>
      <c r="I30">
        <v>26873.530999999999</v>
      </c>
      <c r="J30">
        <v>20139.893</v>
      </c>
      <c r="K30">
        <v>17440.805</v>
      </c>
      <c r="L30">
        <v>27976.636999999999</v>
      </c>
      <c r="M30">
        <v>21416.678</v>
      </c>
      <c r="N30">
        <v>25002.945</v>
      </c>
      <c r="O30">
        <v>21524.643</v>
      </c>
      <c r="P30">
        <v>27138.745999999999</v>
      </c>
      <c r="Q30">
        <v>20398.065999999999</v>
      </c>
      <c r="R30">
        <v>22630.094000000001</v>
      </c>
      <c r="S30">
        <v>26206.973000000002</v>
      </c>
      <c r="T30">
        <v>20412.148000000001</v>
      </c>
      <c r="U30">
        <v>25751.648000000001</v>
      </c>
      <c r="V30">
        <v>22806.123</v>
      </c>
      <c r="W30">
        <v>23604.113000000001</v>
      </c>
      <c r="X30">
        <v>22151.300999999999</v>
      </c>
      <c r="Y30">
        <v>25678.891</v>
      </c>
      <c r="Z30"/>
    </row>
    <row r="31" spans="1:27" ht="16" x14ac:dyDescent="0.2">
      <c r="A31" t="s">
        <v>467</v>
      </c>
      <c r="B31" s="1" t="s">
        <v>12</v>
      </c>
      <c r="C31">
        <v>19043.828000000001</v>
      </c>
      <c r="D31">
        <v>22742.752</v>
      </c>
      <c r="E31">
        <v>23693.300999999999</v>
      </c>
      <c r="F31">
        <v>23104.195</v>
      </c>
      <c r="G31">
        <v>23913.921999999999</v>
      </c>
      <c r="H31">
        <v>27371.101999999999</v>
      </c>
      <c r="I31">
        <v>18339.719000000001</v>
      </c>
      <c r="J31">
        <v>16138.200999999999</v>
      </c>
      <c r="K31">
        <v>23425.738000000001</v>
      </c>
      <c r="L31">
        <v>19569.562000000002</v>
      </c>
      <c r="M31">
        <v>20376.942999999999</v>
      </c>
      <c r="N31">
        <v>21388.513999999999</v>
      </c>
      <c r="O31">
        <v>27425.083999999999</v>
      </c>
      <c r="P31">
        <v>24944.27</v>
      </c>
      <c r="Q31">
        <v>18532.173999999999</v>
      </c>
      <c r="R31">
        <v>24057.092000000001</v>
      </c>
      <c r="S31">
        <v>26183.504000000001</v>
      </c>
      <c r="T31">
        <v>21625.563999999998</v>
      </c>
      <c r="U31">
        <v>22275.692999999999</v>
      </c>
      <c r="V31">
        <v>25068.662</v>
      </c>
      <c r="W31">
        <v>19874.678</v>
      </c>
      <c r="X31">
        <v>29746.298999999999</v>
      </c>
      <c r="Y31">
        <v>23601.766</v>
      </c>
      <c r="Z31"/>
    </row>
    <row r="32" spans="1:27" ht="16" x14ac:dyDescent="0.2">
      <c r="A32" t="s">
        <v>454</v>
      </c>
      <c r="B32" s="1" t="s">
        <v>15</v>
      </c>
      <c r="C32">
        <v>30992.574000000001</v>
      </c>
      <c r="D32">
        <v>29107.905999999999</v>
      </c>
      <c r="E32">
        <v>35649.089999999997</v>
      </c>
      <c r="F32">
        <v>27324.162</v>
      </c>
      <c r="G32">
        <v>27533.046999999999</v>
      </c>
      <c r="H32">
        <v>27730.197</v>
      </c>
      <c r="I32">
        <v>27420.388999999999</v>
      </c>
      <c r="J32">
        <v>28434.309000000001</v>
      </c>
      <c r="K32">
        <v>25908.9</v>
      </c>
      <c r="L32">
        <v>33057.964999999997</v>
      </c>
      <c r="M32">
        <v>30274.383000000002</v>
      </c>
      <c r="N32">
        <v>30912.775000000001</v>
      </c>
      <c r="O32">
        <v>25995.74</v>
      </c>
      <c r="P32">
        <v>27540.088</v>
      </c>
      <c r="Q32">
        <v>24517.109</v>
      </c>
      <c r="R32">
        <v>33966.266000000003</v>
      </c>
      <c r="S32">
        <v>28922.49</v>
      </c>
      <c r="T32">
        <v>29812.016</v>
      </c>
      <c r="U32">
        <v>29713.440999999999</v>
      </c>
      <c r="V32">
        <v>28342.773000000001</v>
      </c>
      <c r="W32">
        <v>25035.805</v>
      </c>
      <c r="X32">
        <v>34315.972999999998</v>
      </c>
      <c r="Y32">
        <v>30260.300999999999</v>
      </c>
      <c r="Z32"/>
    </row>
    <row r="33" spans="1:26" ht="16" x14ac:dyDescent="0.2">
      <c r="A33" t="s">
        <v>454</v>
      </c>
      <c r="B33" s="1" t="s">
        <v>16</v>
      </c>
      <c r="C33">
        <v>28647.888999999999</v>
      </c>
      <c r="D33">
        <v>26622.398000000001</v>
      </c>
      <c r="E33">
        <v>30495.004000000001</v>
      </c>
      <c r="F33">
        <v>23620.543000000001</v>
      </c>
      <c r="G33">
        <v>25193.055</v>
      </c>
      <c r="H33">
        <v>35491.836000000003</v>
      </c>
      <c r="I33">
        <v>18769.224999999999</v>
      </c>
      <c r="J33">
        <v>27164.562000000002</v>
      </c>
      <c r="K33">
        <v>25455.921999999999</v>
      </c>
      <c r="L33">
        <v>29037.495999999999</v>
      </c>
      <c r="M33">
        <v>29450.574000000001</v>
      </c>
      <c r="N33">
        <v>27655.094000000001</v>
      </c>
      <c r="O33">
        <v>26979.146000000001</v>
      </c>
      <c r="P33">
        <v>24531.190999999999</v>
      </c>
      <c r="Q33">
        <v>28497.678</v>
      </c>
      <c r="R33">
        <v>24003.109</v>
      </c>
      <c r="S33">
        <v>21221.875</v>
      </c>
      <c r="T33">
        <v>20745.428</v>
      </c>
      <c r="U33">
        <v>23531.355</v>
      </c>
      <c r="V33">
        <v>29722.83</v>
      </c>
      <c r="W33">
        <v>23496.15</v>
      </c>
      <c r="X33">
        <v>28652.581999999999</v>
      </c>
      <c r="Y33">
        <v>26171.768</v>
      </c>
      <c r="Z33"/>
    </row>
    <row r="35" spans="1:26" x14ac:dyDescent="0.2">
      <c r="A35" s="1" t="s">
        <v>22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</row>
    <row r="36" spans="1:26" ht="16" x14ac:dyDescent="0.2">
      <c r="A36" t="s">
        <v>467</v>
      </c>
      <c r="B36" s="1" t="s">
        <v>2</v>
      </c>
      <c r="C36" s="1">
        <f>(C30-$C$21)/$E$21</f>
        <v>1.3906578075949183</v>
      </c>
      <c r="D36" s="1">
        <f t="shared" ref="D36:Y37" si="0">(D30-$C$21)/$E$21</f>
        <v>0.28936162065751087</v>
      </c>
      <c r="E36" s="1">
        <f t="shared" si="0"/>
        <v>-0.12170717837437491</v>
      </c>
      <c r="F36" s="1">
        <f t="shared" si="0"/>
        <v>-0.35945205862144813</v>
      </c>
      <c r="G36" s="1">
        <f t="shared" si="0"/>
        <v>-1.0389420750146701</v>
      </c>
      <c r="H36" s="1">
        <f t="shared" si="0"/>
        <v>0.58846048217772406</v>
      </c>
      <c r="I36" s="1">
        <f t="shared" si="0"/>
        <v>1.2503119314913977</v>
      </c>
      <c r="J36" s="1">
        <f t="shared" si="0"/>
        <v>-0.94997939033869316</v>
      </c>
      <c r="K36" s="1">
        <f t="shared" si="0"/>
        <v>-1.8319364992975853</v>
      </c>
      <c r="L36" s="1">
        <f t="shared" si="0"/>
        <v>1.6107641207624432</v>
      </c>
      <c r="M36" s="1">
        <f t="shared" si="0"/>
        <v>-0.53277565064510812</v>
      </c>
      <c r="N36" s="1">
        <f t="shared" si="0"/>
        <v>0.63907709193856443</v>
      </c>
      <c r="O36" s="1">
        <f t="shared" si="0"/>
        <v>-0.49749688268024478</v>
      </c>
      <c r="P36" s="1">
        <f t="shared" si="0"/>
        <v>1.3369738908838045</v>
      </c>
      <c r="Q36" s="1">
        <f t="shared" si="0"/>
        <v>-0.86561848299101007</v>
      </c>
      <c r="R36" s="1">
        <f t="shared" si="0"/>
        <v>-0.13627843850364987</v>
      </c>
      <c r="S36" s="1">
        <f t="shared" si="0"/>
        <v>1.0325066703685966</v>
      </c>
      <c r="T36" s="1">
        <f t="shared" si="0"/>
        <v>-0.86101703242386995</v>
      </c>
      <c r="U36" s="1">
        <f t="shared" si="0"/>
        <v>0.88372414803634658</v>
      </c>
      <c r="V36" s="1">
        <f t="shared" si="0"/>
        <v>-7.8758999369792956E-2</v>
      </c>
      <c r="W36" s="1">
        <f t="shared" si="0"/>
        <v>0.18199313371297715</v>
      </c>
      <c r="X36" s="1">
        <f t="shared" si="0"/>
        <v>-0.29272939159215838</v>
      </c>
      <c r="Y36" s="1">
        <f t="shared" si="0"/>
        <v>0.85994998677279255</v>
      </c>
    </row>
    <row r="37" spans="1:26" ht="16" x14ac:dyDescent="0.2">
      <c r="A37" t="s">
        <v>467</v>
      </c>
      <c r="B37" s="1" t="s">
        <v>6</v>
      </c>
      <c r="C37" s="1">
        <f>(C31-$C$21)/$E$21</f>
        <v>-1.3081308543261685</v>
      </c>
      <c r="D37" s="1">
        <f t="shared" si="0"/>
        <v>-9.9466180444227448E-2</v>
      </c>
      <c r="E37" s="1">
        <f t="shared" si="0"/>
        <v>0.21113630749383355</v>
      </c>
      <c r="F37" s="1">
        <f t="shared" si="0"/>
        <v>1.8639351251452076E-2</v>
      </c>
      <c r="G37" s="1">
        <f t="shared" si="0"/>
        <v>0.28322667999581164</v>
      </c>
      <c r="H37" s="1">
        <f t="shared" si="0"/>
        <v>1.4128988055250657</v>
      </c>
      <c r="I37" s="1">
        <f t="shared" si="0"/>
        <v>-1.5382063235335219</v>
      </c>
      <c r="J37" s="1">
        <f t="shared" si="0"/>
        <v>-2.2575768852199003</v>
      </c>
      <c r="K37" s="1">
        <f t="shared" si="0"/>
        <v>0.12370711291241696</v>
      </c>
      <c r="L37" s="1">
        <f t="shared" si="0"/>
        <v>-1.1363414059193753</v>
      </c>
      <c r="M37" s="1">
        <f t="shared" si="0"/>
        <v>-0.87252065884171903</v>
      </c>
      <c r="N37" s="1">
        <f t="shared" si="0"/>
        <v>-0.54197855177938703</v>
      </c>
      <c r="O37" s="1">
        <f t="shared" si="0"/>
        <v>1.4305380261269205</v>
      </c>
      <c r="P37" s="1">
        <f t="shared" si="0"/>
        <v>0.61990438124215053</v>
      </c>
      <c r="Q37" s="1">
        <f t="shared" si="0"/>
        <v>-1.4753195056881305</v>
      </c>
      <c r="R37" s="1">
        <f t="shared" si="0"/>
        <v>0.330009074378524</v>
      </c>
      <c r="S37" s="1">
        <f t="shared" si="0"/>
        <v>1.0248379128511844</v>
      </c>
      <c r="T37" s="1">
        <f t="shared" si="0"/>
        <v>-0.46451982028241301</v>
      </c>
      <c r="U37" s="1">
        <f t="shared" si="0"/>
        <v>-0.25208291815460676</v>
      </c>
      <c r="V37" s="1">
        <f t="shared" si="0"/>
        <v>0.66055085467970209</v>
      </c>
      <c r="W37" s="1">
        <f t="shared" si="0"/>
        <v>-1.0366413497311</v>
      </c>
      <c r="X37" s="1">
        <f t="shared" si="0"/>
        <v>2.1890209176339832</v>
      </c>
      <c r="Y37" s="1">
        <f t="shared" si="0"/>
        <v>0.18122622528512006</v>
      </c>
    </row>
    <row r="38" spans="1:26" ht="16" x14ac:dyDescent="0.2">
      <c r="A38" t="s">
        <v>454</v>
      </c>
      <c r="B38" s="1" t="s">
        <v>11</v>
      </c>
      <c r="C38" s="1">
        <f t="shared" ref="C38:Y38" si="1">(C32-$C$22)/$E$22</f>
        <v>0.88955103433014004</v>
      </c>
      <c r="D38" s="1">
        <f t="shared" si="1"/>
        <v>0.36753587483099953</v>
      </c>
      <c r="E38" s="1">
        <f t="shared" si="1"/>
        <v>2.1793123835175279</v>
      </c>
      <c r="F38" s="1">
        <f t="shared" si="1"/>
        <v>-0.12652536495533601</v>
      </c>
      <c r="G38" s="1">
        <f t="shared" si="1"/>
        <v>-6.8668417953542046E-2</v>
      </c>
      <c r="H38" s="1">
        <f t="shared" si="1"/>
        <v>-1.4061830111409521E-2</v>
      </c>
      <c r="I38" s="1">
        <f t="shared" si="1"/>
        <v>-9.9872419846105523E-2</v>
      </c>
      <c r="J38" s="1">
        <f t="shared" si="1"/>
        <v>0.18096304322716206</v>
      </c>
      <c r="K38" s="1">
        <f t="shared" si="1"/>
        <v>-0.51852449618856722</v>
      </c>
      <c r="L38" s="1">
        <f t="shared" si="1"/>
        <v>1.4616228328076895</v>
      </c>
      <c r="M38" s="1">
        <f t="shared" si="1"/>
        <v>0.69062656093968278</v>
      </c>
      <c r="N38" s="1">
        <f t="shared" si="1"/>
        <v>0.8674483150645339</v>
      </c>
      <c r="O38" s="1">
        <f t="shared" si="1"/>
        <v>-0.49447156142716336</v>
      </c>
      <c r="P38" s="1">
        <f t="shared" si="1"/>
        <v>-6.6718202457744374E-2</v>
      </c>
      <c r="Q38" s="1">
        <f t="shared" si="1"/>
        <v>-0.90402263212257161</v>
      </c>
      <c r="R38" s="1">
        <f t="shared" si="1"/>
        <v>1.7132039555243865</v>
      </c>
      <c r="S38" s="1">
        <f t="shared" si="1"/>
        <v>0.3161793691686276</v>
      </c>
      <c r="T38" s="1">
        <f t="shared" si="1"/>
        <v>0.56256019420976533</v>
      </c>
      <c r="U38" s="1">
        <f t="shared" si="1"/>
        <v>0.5352569002886991</v>
      </c>
      <c r="V38" s="1">
        <f t="shared" si="1"/>
        <v>0.15560941084208771</v>
      </c>
      <c r="W38" s="1">
        <f t="shared" si="1"/>
        <v>-0.760354264446373</v>
      </c>
      <c r="X38" s="1">
        <f t="shared" si="1"/>
        <v>1.8100657664019326</v>
      </c>
      <c r="Y38" s="1">
        <f t="shared" si="1"/>
        <v>0.68672612994808746</v>
      </c>
    </row>
    <row r="39" spans="1:26" ht="16" x14ac:dyDescent="0.2">
      <c r="A39" t="s">
        <v>454</v>
      </c>
      <c r="B39" s="1" t="s">
        <v>12</v>
      </c>
      <c r="C39" s="1">
        <f>(C33-$C$22)/$E$22</f>
        <v>0.24012041087272371</v>
      </c>
      <c r="D39" s="1">
        <f t="shared" ref="D39:Y39" si="2">(D33-$C$22)/$E$22</f>
        <v>-0.32089988948207182</v>
      </c>
      <c r="E39" s="1">
        <f t="shared" si="2"/>
        <v>0.751734144081042</v>
      </c>
      <c r="F39" s="1">
        <f t="shared" si="2"/>
        <v>-1.1523533956796042</v>
      </c>
      <c r="G39" s="1">
        <f t="shared" si="2"/>
        <v>-0.7167991747269955</v>
      </c>
      <c r="H39" s="1">
        <f t="shared" si="2"/>
        <v>2.1357561858785408</v>
      </c>
      <c r="I39" s="1">
        <f t="shared" si="2"/>
        <v>-2.4960709838972908</v>
      </c>
      <c r="J39" s="1">
        <f t="shared" si="2"/>
        <v>-0.17073135744635407</v>
      </c>
      <c r="K39" s="1">
        <f t="shared" si="2"/>
        <v>-0.64399029861085211</v>
      </c>
      <c r="L39" s="1">
        <f t="shared" si="2"/>
        <v>0.34803371987302584</v>
      </c>
      <c r="M39" s="1">
        <f t="shared" si="2"/>
        <v>0.46244802417255576</v>
      </c>
      <c r="N39" s="1">
        <f t="shared" si="2"/>
        <v>-3.4863851753345117E-2</v>
      </c>
      <c r="O39" s="1">
        <f t="shared" si="2"/>
        <v>-0.22208786310872702</v>
      </c>
      <c r="P39" s="1">
        <f t="shared" si="2"/>
        <v>-0.9001222011309773</v>
      </c>
      <c r="Q39" s="1">
        <f t="shared" si="2"/>
        <v>0.19851498268933809</v>
      </c>
      <c r="R39" s="1">
        <f t="shared" si="2"/>
        <v>-1.0463903021750998</v>
      </c>
      <c r="S39" s="1">
        <f t="shared" si="2"/>
        <v>-1.8167362252312727</v>
      </c>
      <c r="T39" s="1">
        <f t="shared" si="2"/>
        <v>-1.9487024689929786</v>
      </c>
      <c r="U39" s="1">
        <f t="shared" si="2"/>
        <v>-1.1770566792528439</v>
      </c>
      <c r="V39" s="1">
        <f t="shared" si="2"/>
        <v>0.53785746459633255</v>
      </c>
      <c r="W39" s="1">
        <f t="shared" si="2"/>
        <v>-1.18680775673183</v>
      </c>
      <c r="X39" s="1">
        <f t="shared" si="2"/>
        <v>0.2414202775566856</v>
      </c>
      <c r="Y39" s="1">
        <f t="shared" si="2"/>
        <v>-0.44571534309252098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8D90-924B-414A-BCC0-72F8E92DC34F}">
  <dimension ref="A1:W385"/>
  <sheetViews>
    <sheetView workbookViewId="0">
      <selection activeCell="A2" sqref="A2:S385"/>
    </sheetView>
  </sheetViews>
  <sheetFormatPr baseColWidth="10" defaultColWidth="10.6640625" defaultRowHeight="16" x14ac:dyDescent="0.2"/>
  <sheetData>
    <row r="1" spans="1:19" ht="71" x14ac:dyDescent="0.2">
      <c r="A1" s="42" t="s">
        <v>24</v>
      </c>
      <c r="B1" s="42" t="s">
        <v>25</v>
      </c>
      <c r="C1" s="42" t="s">
        <v>26</v>
      </c>
      <c r="D1" s="34" t="s">
        <v>437</v>
      </c>
      <c r="E1" s="43" t="s">
        <v>27</v>
      </c>
      <c r="F1" s="42" t="s">
        <v>28</v>
      </c>
      <c r="G1" s="44" t="s">
        <v>29</v>
      </c>
      <c r="H1" s="45" t="s">
        <v>30</v>
      </c>
      <c r="I1" s="46" t="s">
        <v>31</v>
      </c>
      <c r="J1" s="47" t="s">
        <v>32</v>
      </c>
      <c r="K1" s="48" t="s">
        <v>33</v>
      </c>
      <c r="L1" s="49" t="s">
        <v>34</v>
      </c>
      <c r="M1" s="50" t="s">
        <v>35</v>
      </c>
      <c r="N1" s="51" t="s">
        <v>36</v>
      </c>
      <c r="O1" s="52" t="s">
        <v>37</v>
      </c>
      <c r="P1" s="53" t="s">
        <v>38</v>
      </c>
      <c r="Q1" s="53" t="s">
        <v>39</v>
      </c>
      <c r="R1" s="42" t="s">
        <v>40</v>
      </c>
      <c r="S1" s="42" t="s">
        <v>41</v>
      </c>
    </row>
    <row r="2" spans="1:19" x14ac:dyDescent="0.2">
      <c r="A2" s="35" t="s">
        <v>42</v>
      </c>
      <c r="B2" s="35">
        <v>1</v>
      </c>
      <c r="C2" s="35">
        <v>1</v>
      </c>
      <c r="D2">
        <v>65.721999999999994</v>
      </c>
      <c r="E2" t="s">
        <v>445</v>
      </c>
    </row>
    <row r="3" spans="1:19" x14ac:dyDescent="0.2">
      <c r="A3" s="35" t="s">
        <v>44</v>
      </c>
      <c r="B3" s="35">
        <v>1</v>
      </c>
      <c r="C3" s="35">
        <v>2</v>
      </c>
      <c r="D3">
        <v>5131.1639999999998</v>
      </c>
      <c r="E3" s="54" t="s">
        <v>43</v>
      </c>
      <c r="F3" s="55">
        <v>1000.005</v>
      </c>
      <c r="G3" s="55">
        <v>1000.005</v>
      </c>
      <c r="P3" s="56">
        <v>81.599999999999994</v>
      </c>
      <c r="R3" s="35">
        <v>40899.795501020002</v>
      </c>
      <c r="S3" s="57">
        <v>2.1995219999999999E-2</v>
      </c>
    </row>
    <row r="4" spans="1:19" x14ac:dyDescent="0.2">
      <c r="A4" s="35" t="s">
        <v>45</v>
      </c>
      <c r="B4" s="35">
        <v>1</v>
      </c>
      <c r="C4" s="35">
        <v>3</v>
      </c>
      <c r="D4">
        <v>8147.0609999999997</v>
      </c>
      <c r="E4" s="54" t="s">
        <v>43</v>
      </c>
      <c r="F4" s="55">
        <v>1000.005</v>
      </c>
      <c r="G4" s="55">
        <v>1000.005</v>
      </c>
      <c r="P4" s="56">
        <v>81.599999999999994</v>
      </c>
      <c r="R4" s="35">
        <v>40899.795501020002</v>
      </c>
      <c r="S4" s="57">
        <v>2.1995219999999999E-2</v>
      </c>
    </row>
    <row r="5" spans="1:19" x14ac:dyDescent="0.2">
      <c r="A5" s="35" t="s">
        <v>46</v>
      </c>
      <c r="B5" s="35">
        <v>1</v>
      </c>
      <c r="C5" s="35">
        <v>4</v>
      </c>
      <c r="D5">
        <v>7728.3890000000001</v>
      </c>
      <c r="E5" s="54" t="s">
        <v>43</v>
      </c>
      <c r="F5" s="55">
        <v>1000.005</v>
      </c>
      <c r="G5" s="55">
        <v>1000.005</v>
      </c>
      <c r="P5" s="56">
        <v>81.599999999999994</v>
      </c>
      <c r="R5" s="35">
        <v>40899.795501020002</v>
      </c>
      <c r="S5" s="57">
        <v>2.1995219999999999E-2</v>
      </c>
    </row>
    <row r="6" spans="1:19" x14ac:dyDescent="0.2">
      <c r="A6" s="35" t="s">
        <v>48</v>
      </c>
      <c r="B6" s="35">
        <v>1</v>
      </c>
      <c r="C6" s="35">
        <v>5</v>
      </c>
      <c r="D6">
        <v>11428.279</v>
      </c>
      <c r="E6" s="58" t="s">
        <v>47</v>
      </c>
      <c r="F6" s="59">
        <v>499.62336684069999</v>
      </c>
      <c r="H6" s="59">
        <v>499.62336684069999</v>
      </c>
      <c r="P6" s="56">
        <v>430.8</v>
      </c>
      <c r="Q6" s="56">
        <v>533.67999999999995</v>
      </c>
      <c r="R6" s="35">
        <v>43118.879999999997</v>
      </c>
      <c r="S6" s="57">
        <v>9.9909830682058508E-3</v>
      </c>
    </row>
    <row r="7" spans="1:19" x14ac:dyDescent="0.2">
      <c r="A7" s="35" t="s">
        <v>49</v>
      </c>
      <c r="B7" s="35">
        <v>1</v>
      </c>
      <c r="C7" s="35">
        <v>6</v>
      </c>
      <c r="D7">
        <v>4123.43</v>
      </c>
      <c r="E7" s="58" t="s">
        <v>47</v>
      </c>
      <c r="F7" s="59">
        <v>499.62336684069999</v>
      </c>
      <c r="H7" s="59">
        <v>499.62336684069999</v>
      </c>
      <c r="P7" s="56">
        <v>430.8</v>
      </c>
      <c r="Q7" s="56">
        <v>533.67999999999995</v>
      </c>
      <c r="R7" s="35">
        <v>43118.879999999997</v>
      </c>
      <c r="S7" s="57">
        <v>9.9909830682058508E-3</v>
      </c>
    </row>
    <row r="8" spans="1:19" x14ac:dyDescent="0.2">
      <c r="A8" s="35" t="s">
        <v>50</v>
      </c>
      <c r="B8" s="35">
        <v>1</v>
      </c>
      <c r="C8" s="35">
        <v>7</v>
      </c>
      <c r="D8">
        <v>8984.4040000000005</v>
      </c>
      <c r="E8" s="58" t="s">
        <v>47</v>
      </c>
      <c r="F8" s="59">
        <v>499.62336684069999</v>
      </c>
      <c r="H8" s="59">
        <v>499.62336684069999</v>
      </c>
      <c r="P8" s="56">
        <v>430.8</v>
      </c>
      <c r="Q8" s="56">
        <v>533.67999999999995</v>
      </c>
      <c r="R8" s="35">
        <v>43118.879999999997</v>
      </c>
      <c r="S8" s="57">
        <v>9.9909830682058508E-3</v>
      </c>
    </row>
    <row r="9" spans="1:19" x14ac:dyDescent="0.2">
      <c r="A9" s="35" t="s">
        <v>52</v>
      </c>
      <c r="B9" s="35">
        <v>1</v>
      </c>
      <c r="C9" s="35">
        <v>8</v>
      </c>
      <c r="D9">
        <v>1898.6279999999999</v>
      </c>
      <c r="E9" s="60" t="s">
        <v>51</v>
      </c>
      <c r="F9" s="61">
        <v>1.999801999802</v>
      </c>
      <c r="I9" s="61">
        <v>1.999801999802</v>
      </c>
      <c r="P9" s="56">
        <v>363.6</v>
      </c>
      <c r="R9" s="35">
        <v>40404</v>
      </c>
      <c r="S9" s="57">
        <v>9.9990099990099994E-3</v>
      </c>
    </row>
    <row r="10" spans="1:19" x14ac:dyDescent="0.2">
      <c r="A10" s="35" t="s">
        <v>53</v>
      </c>
      <c r="B10" s="35">
        <v>1</v>
      </c>
      <c r="C10" s="35">
        <v>9</v>
      </c>
      <c r="D10">
        <v>1506.732</v>
      </c>
      <c r="E10" s="60" t="s">
        <v>51</v>
      </c>
      <c r="F10" s="61">
        <v>1.999801999802</v>
      </c>
      <c r="I10" s="61">
        <v>1.999801999802</v>
      </c>
      <c r="P10" s="56">
        <v>363.6</v>
      </c>
      <c r="R10" s="35">
        <v>40404</v>
      </c>
      <c r="S10" s="57">
        <v>9.9990099990099994E-3</v>
      </c>
    </row>
    <row r="11" spans="1:19" x14ac:dyDescent="0.2">
      <c r="A11" s="35" t="s">
        <v>54</v>
      </c>
      <c r="B11" s="35">
        <v>1</v>
      </c>
      <c r="C11" s="35">
        <v>10</v>
      </c>
      <c r="D11">
        <v>1562.7170000000001</v>
      </c>
      <c r="E11" s="60" t="s">
        <v>51</v>
      </c>
      <c r="F11" s="61">
        <v>1.999801999802</v>
      </c>
      <c r="I11" s="61">
        <v>1.999801999802</v>
      </c>
      <c r="P11" s="56">
        <v>363.6</v>
      </c>
      <c r="R11" s="35">
        <v>40404</v>
      </c>
      <c r="S11" s="57">
        <v>9.9990099990099994E-3</v>
      </c>
    </row>
    <row r="12" spans="1:19" x14ac:dyDescent="0.2">
      <c r="A12" s="35" t="s">
        <v>56</v>
      </c>
      <c r="B12" s="35">
        <v>1</v>
      </c>
      <c r="C12" s="35">
        <v>11</v>
      </c>
      <c r="D12">
        <v>4305.991</v>
      </c>
      <c r="E12" t="s">
        <v>55</v>
      </c>
      <c r="G12" s="55">
        <v>1000.17615</v>
      </c>
      <c r="H12" s="59">
        <v>500.004456</v>
      </c>
      <c r="P12" s="56">
        <v>38.799999999999997</v>
      </c>
      <c r="R12" s="35">
        <v>43052.416316870003</v>
      </c>
      <c r="S12" s="57">
        <v>2.0904749999999899E-2</v>
      </c>
    </row>
    <row r="13" spans="1:19" x14ac:dyDescent="0.2">
      <c r="A13" s="35" t="s">
        <v>57</v>
      </c>
      <c r="B13" s="35">
        <v>1</v>
      </c>
      <c r="C13" s="35">
        <v>12</v>
      </c>
      <c r="D13">
        <v>5184.7139999999999</v>
      </c>
      <c r="E13" t="s">
        <v>55</v>
      </c>
      <c r="G13" s="55">
        <v>1000.17615</v>
      </c>
      <c r="H13" s="59">
        <v>500.004456</v>
      </c>
      <c r="P13" s="56">
        <v>38.799999999999997</v>
      </c>
      <c r="R13" s="35">
        <v>43052.416316870003</v>
      </c>
      <c r="S13" s="57">
        <v>2.0904749999999899E-2</v>
      </c>
    </row>
    <row r="14" spans="1:19" x14ac:dyDescent="0.2">
      <c r="A14" s="35" t="s">
        <v>58</v>
      </c>
      <c r="B14" s="35">
        <v>1</v>
      </c>
      <c r="C14" s="35">
        <v>13</v>
      </c>
      <c r="D14">
        <v>2368.4169999999999</v>
      </c>
      <c r="E14" t="s">
        <v>55</v>
      </c>
      <c r="G14" s="55">
        <v>1000.005</v>
      </c>
      <c r="I14" s="61">
        <v>1.99512</v>
      </c>
      <c r="P14" s="56">
        <v>40.799999999999997</v>
      </c>
      <c r="R14" s="35">
        <v>40899.795501020002</v>
      </c>
      <c r="S14" s="57">
        <v>2.1995219999999999E-2</v>
      </c>
    </row>
    <row r="15" spans="1:19" x14ac:dyDescent="0.2">
      <c r="A15" s="35" t="s">
        <v>59</v>
      </c>
      <c r="B15" s="35">
        <v>1</v>
      </c>
      <c r="C15" s="35">
        <v>14</v>
      </c>
      <c r="D15">
        <v>2414.665</v>
      </c>
      <c r="E15" t="s">
        <v>55</v>
      </c>
      <c r="G15" s="55">
        <v>1000.005</v>
      </c>
      <c r="I15" s="61">
        <v>1.99512</v>
      </c>
      <c r="P15" s="56">
        <v>40.799999999999997</v>
      </c>
      <c r="R15" s="35">
        <v>40899.795501020002</v>
      </c>
      <c r="S15" s="57">
        <v>2.1995219999999999E-2</v>
      </c>
    </row>
    <row r="16" spans="1:19" x14ac:dyDescent="0.2">
      <c r="A16" s="35" t="s">
        <v>61</v>
      </c>
      <c r="B16" s="35">
        <v>1</v>
      </c>
      <c r="C16" s="35">
        <v>15</v>
      </c>
      <c r="D16">
        <v>240.98</v>
      </c>
      <c r="E16" s="62" t="s">
        <v>60</v>
      </c>
      <c r="F16" s="63">
        <v>19.998019998019998</v>
      </c>
      <c r="N16" s="63">
        <v>19.998019998019998</v>
      </c>
      <c r="P16" s="56">
        <v>323.2</v>
      </c>
      <c r="R16" s="35">
        <v>40404</v>
      </c>
      <c r="S16" s="57">
        <v>9.9990099990099994E-3</v>
      </c>
    </row>
    <row r="17" spans="1:23" x14ac:dyDescent="0.2">
      <c r="A17" s="35" t="s">
        <v>62</v>
      </c>
      <c r="B17" s="35">
        <v>1</v>
      </c>
      <c r="C17" s="35">
        <v>16</v>
      </c>
      <c r="D17">
        <v>516.03700000000003</v>
      </c>
      <c r="E17" s="62" t="s">
        <v>60</v>
      </c>
      <c r="F17" s="63">
        <v>19.998019998019998</v>
      </c>
      <c r="N17" s="63">
        <v>19.998019998019998</v>
      </c>
      <c r="P17" s="56">
        <v>323.2</v>
      </c>
      <c r="R17" s="35">
        <v>40404</v>
      </c>
      <c r="S17" s="57">
        <v>9.9990099990099994E-3</v>
      </c>
    </row>
    <row r="18" spans="1:23" x14ac:dyDescent="0.2">
      <c r="A18" s="35" t="s">
        <v>63</v>
      </c>
      <c r="B18" s="35">
        <v>1</v>
      </c>
      <c r="C18" s="35">
        <v>17</v>
      </c>
      <c r="D18">
        <v>94439.695000000007</v>
      </c>
      <c r="E18" t="s">
        <v>444</v>
      </c>
      <c r="P18" s="56">
        <v>899.2</v>
      </c>
      <c r="R18" s="35">
        <v>40899</v>
      </c>
      <c r="S18" s="57">
        <v>2.1985867625125301E-2</v>
      </c>
    </row>
    <row r="19" spans="1:23" x14ac:dyDescent="0.2">
      <c r="A19" s="35" t="s">
        <v>64</v>
      </c>
      <c r="B19" s="35">
        <v>1</v>
      </c>
      <c r="C19" s="35">
        <v>18</v>
      </c>
      <c r="D19">
        <v>77339.875</v>
      </c>
      <c r="E19" t="s">
        <v>444</v>
      </c>
      <c r="P19" s="56">
        <v>899.2</v>
      </c>
      <c r="R19" s="35">
        <v>40899</v>
      </c>
      <c r="S19" s="57">
        <v>2.1985867625125301E-2</v>
      </c>
    </row>
    <row r="20" spans="1:23" x14ac:dyDescent="0.2">
      <c r="A20" s="35" t="s">
        <v>66</v>
      </c>
      <c r="B20" s="35">
        <v>1</v>
      </c>
      <c r="C20" s="35">
        <v>19</v>
      </c>
      <c r="D20">
        <v>73971.031000000003</v>
      </c>
      <c r="E20" s="64" t="s">
        <v>65</v>
      </c>
      <c r="F20" s="65">
        <v>19.998019998019998</v>
      </c>
      <c r="J20" s="65">
        <v>19.998019998019998</v>
      </c>
      <c r="P20" s="56">
        <v>323.2</v>
      </c>
      <c r="R20" s="35">
        <v>40404</v>
      </c>
      <c r="S20" s="57">
        <v>9.9990099990099994E-3</v>
      </c>
    </row>
    <row r="21" spans="1:23" x14ac:dyDescent="0.2">
      <c r="A21" s="35" t="s">
        <v>67</v>
      </c>
      <c r="B21" s="35">
        <v>1</v>
      </c>
      <c r="C21" s="35">
        <v>20</v>
      </c>
      <c r="D21">
        <v>84603.343999999997</v>
      </c>
      <c r="E21" s="64" t="s">
        <v>65</v>
      </c>
      <c r="F21" s="65">
        <v>19.998019998019998</v>
      </c>
      <c r="J21" s="65">
        <v>19.998019998019998</v>
      </c>
      <c r="P21" s="56">
        <v>323.2</v>
      </c>
      <c r="R21" s="35">
        <v>40404</v>
      </c>
      <c r="S21" s="57">
        <v>9.9990099990099994E-3</v>
      </c>
    </row>
    <row r="22" spans="1:23" x14ac:dyDescent="0.2">
      <c r="A22" s="35" t="s">
        <v>69</v>
      </c>
      <c r="B22" s="35">
        <v>1</v>
      </c>
      <c r="C22" s="35">
        <v>21</v>
      </c>
      <c r="D22">
        <v>52173.32</v>
      </c>
      <c r="E22" s="66" t="s">
        <v>68</v>
      </c>
      <c r="F22" s="67">
        <v>19.998019998019998</v>
      </c>
      <c r="K22" s="67">
        <v>19.998019998019998</v>
      </c>
      <c r="P22" s="56">
        <v>323.2</v>
      </c>
      <c r="R22" s="35">
        <v>40404</v>
      </c>
      <c r="S22" s="57">
        <v>9.9990099990099994E-3</v>
      </c>
    </row>
    <row r="23" spans="1:23" x14ac:dyDescent="0.2">
      <c r="A23" s="35" t="s">
        <v>70</v>
      </c>
      <c r="B23" s="35">
        <v>1</v>
      </c>
      <c r="C23" s="35">
        <v>22</v>
      </c>
      <c r="D23">
        <v>59947.957000000002</v>
      </c>
      <c r="E23" s="66" t="s">
        <v>68</v>
      </c>
      <c r="F23" s="67">
        <v>19.998019998019998</v>
      </c>
      <c r="K23" s="67">
        <v>19.998019998019998</v>
      </c>
      <c r="P23" s="56">
        <v>323.2</v>
      </c>
      <c r="R23" s="35">
        <v>40404</v>
      </c>
      <c r="S23" s="57">
        <v>9.9990099990099994E-3</v>
      </c>
    </row>
    <row r="24" spans="1:23" x14ac:dyDescent="0.2">
      <c r="A24" s="35" t="s">
        <v>72</v>
      </c>
      <c r="B24" s="35">
        <v>1</v>
      </c>
      <c r="C24" s="35">
        <v>23</v>
      </c>
      <c r="D24">
        <v>3614.6950000000002</v>
      </c>
      <c r="E24" t="s">
        <v>71</v>
      </c>
      <c r="J24" s="65">
        <v>0.17325017325020001</v>
      </c>
      <c r="K24" s="67">
        <v>0.17325017325020001</v>
      </c>
      <c r="O24" s="68">
        <v>19.998019998019998</v>
      </c>
      <c r="P24" s="56">
        <v>321.60000000000002</v>
      </c>
      <c r="R24" s="35">
        <v>40404</v>
      </c>
      <c r="S24" s="57">
        <v>9.9940599940599902E-3</v>
      </c>
    </row>
    <row r="25" spans="1:23" x14ac:dyDescent="0.2">
      <c r="A25" s="35" t="s">
        <v>73</v>
      </c>
      <c r="B25" s="35">
        <v>1</v>
      </c>
      <c r="C25" s="35">
        <v>24</v>
      </c>
      <c r="D25">
        <v>2560.7130000000002</v>
      </c>
      <c r="E25" t="s">
        <v>71</v>
      </c>
      <c r="J25" s="65">
        <v>0.17325017325020001</v>
      </c>
      <c r="K25" s="67">
        <v>0.17325017325020001</v>
      </c>
      <c r="O25" s="68">
        <v>19.998019998019998</v>
      </c>
      <c r="P25" s="56">
        <v>321.60000000000002</v>
      </c>
      <c r="R25" s="35">
        <v>40404</v>
      </c>
      <c r="S25" s="57">
        <v>9.9940599940599902E-3</v>
      </c>
    </row>
    <row r="26" spans="1:23" x14ac:dyDescent="0.2">
      <c r="A26" s="35" t="s">
        <v>74</v>
      </c>
      <c r="B26" s="35">
        <v>2</v>
      </c>
      <c r="C26" s="35">
        <v>1</v>
      </c>
      <c r="D26">
        <v>279.92599999999999</v>
      </c>
      <c r="E26" t="s">
        <v>445</v>
      </c>
      <c r="W26" s="14"/>
    </row>
    <row r="27" spans="1:23" x14ac:dyDescent="0.2">
      <c r="A27" s="35" t="s">
        <v>75</v>
      </c>
      <c r="B27" s="35">
        <v>2</v>
      </c>
      <c r="C27" s="35">
        <v>2</v>
      </c>
      <c r="D27">
        <v>33564.332000000002</v>
      </c>
      <c r="E27" s="54" t="s">
        <v>43</v>
      </c>
      <c r="F27" s="55">
        <v>221.26522126520001</v>
      </c>
      <c r="G27" s="55">
        <v>221.26522126520001</v>
      </c>
      <c r="P27" s="56">
        <v>225.2</v>
      </c>
      <c r="R27" s="35">
        <v>40404</v>
      </c>
      <c r="S27" s="57">
        <v>9.9990099990100098E-3</v>
      </c>
      <c r="V27" s="14" t="s">
        <v>446</v>
      </c>
      <c r="W27" s="14"/>
    </row>
    <row r="28" spans="1:23" x14ac:dyDescent="0.2">
      <c r="A28" s="35" t="s">
        <v>76</v>
      </c>
      <c r="B28" s="35">
        <v>2</v>
      </c>
      <c r="C28" s="35">
        <v>3</v>
      </c>
      <c r="D28">
        <v>34009.781000000003</v>
      </c>
      <c r="E28" s="54" t="s">
        <v>43</v>
      </c>
      <c r="F28" s="55">
        <v>221.26522126520001</v>
      </c>
      <c r="G28" s="55">
        <v>221.26522126520001</v>
      </c>
      <c r="P28" s="56">
        <v>225.2</v>
      </c>
      <c r="R28" s="35">
        <v>40404</v>
      </c>
      <c r="S28" s="57">
        <v>9.9990099990100098E-3</v>
      </c>
      <c r="V28" s="14" t="s">
        <v>446</v>
      </c>
      <c r="W28" s="14"/>
    </row>
    <row r="29" spans="1:23" x14ac:dyDescent="0.2">
      <c r="A29" s="35" t="s">
        <v>77</v>
      </c>
      <c r="B29" s="35">
        <v>2</v>
      </c>
      <c r="C29" s="35">
        <v>4</v>
      </c>
      <c r="D29">
        <v>28433.17</v>
      </c>
      <c r="E29" s="54" t="s">
        <v>43</v>
      </c>
      <c r="F29" s="55">
        <v>221.26522126520001</v>
      </c>
      <c r="G29" s="55">
        <v>221.26522126520001</v>
      </c>
      <c r="P29" s="56">
        <v>225.2</v>
      </c>
      <c r="R29" s="35">
        <v>40404</v>
      </c>
      <c r="S29" s="57">
        <v>9.9990099990100098E-3</v>
      </c>
      <c r="V29" s="14" t="s">
        <v>445</v>
      </c>
      <c r="W29" s="14"/>
    </row>
    <row r="30" spans="1:23" x14ac:dyDescent="0.2">
      <c r="A30" s="35" t="s">
        <v>78</v>
      </c>
      <c r="B30" s="35">
        <v>2</v>
      </c>
      <c r="C30" s="35">
        <v>5</v>
      </c>
      <c r="D30">
        <v>53071.516000000003</v>
      </c>
      <c r="E30" s="58" t="s">
        <v>47</v>
      </c>
      <c r="F30" s="59">
        <v>106.4962726305</v>
      </c>
      <c r="H30" s="59">
        <v>106.4962726305</v>
      </c>
      <c r="P30" s="56">
        <v>430.8</v>
      </c>
      <c r="Q30" s="56">
        <v>2228.8000000000002</v>
      </c>
      <c r="R30" s="35">
        <v>43118.879999999997</v>
      </c>
      <c r="S30" s="57">
        <v>9.9909830682058595E-3</v>
      </c>
      <c r="V30" s="14" t="s">
        <v>444</v>
      </c>
      <c r="W30" s="14"/>
    </row>
    <row r="31" spans="1:23" x14ac:dyDescent="0.2">
      <c r="A31" s="35" t="s">
        <v>79</v>
      </c>
      <c r="B31" s="35">
        <v>2</v>
      </c>
      <c r="C31" s="35">
        <v>6</v>
      </c>
      <c r="D31">
        <v>52402.129000000001</v>
      </c>
      <c r="E31" s="58" t="s">
        <v>47</v>
      </c>
      <c r="F31" s="59">
        <v>106.4962726305</v>
      </c>
      <c r="H31" s="59">
        <v>106.4962726305</v>
      </c>
      <c r="P31" s="56">
        <v>430.8</v>
      </c>
      <c r="Q31" s="56">
        <v>2228.8000000000002</v>
      </c>
      <c r="R31" s="35">
        <v>43118.879999999997</v>
      </c>
      <c r="S31" s="57">
        <v>9.9909830682058595E-3</v>
      </c>
      <c r="V31" s="14" t="s">
        <v>444</v>
      </c>
      <c r="W31" s="14"/>
    </row>
    <row r="32" spans="1:23" x14ac:dyDescent="0.2">
      <c r="A32" s="35" t="s">
        <v>80</v>
      </c>
      <c r="B32" s="35">
        <v>2</v>
      </c>
      <c r="C32" s="35">
        <v>7</v>
      </c>
      <c r="D32">
        <v>27936.605</v>
      </c>
      <c r="E32" s="58" t="s">
        <v>47</v>
      </c>
      <c r="F32" s="59">
        <v>106.4962726305</v>
      </c>
      <c r="H32" s="59">
        <v>106.4962726305</v>
      </c>
      <c r="P32" s="56">
        <v>430.8</v>
      </c>
      <c r="Q32" s="56">
        <v>2228.8000000000002</v>
      </c>
      <c r="R32" s="35">
        <v>43118.879999999997</v>
      </c>
      <c r="S32" s="57">
        <v>9.9909830682058595E-3</v>
      </c>
      <c r="V32" s="14" t="s">
        <v>445</v>
      </c>
      <c r="W32" s="14"/>
    </row>
    <row r="33" spans="1:19" x14ac:dyDescent="0.2">
      <c r="A33" s="35" t="s">
        <v>81</v>
      </c>
      <c r="B33" s="35">
        <v>2</v>
      </c>
      <c r="C33" s="35">
        <v>8</v>
      </c>
      <c r="D33">
        <v>8587.64</v>
      </c>
      <c r="E33" s="60" t="s">
        <v>51</v>
      </c>
      <c r="F33" s="61">
        <v>0.63360063360060004</v>
      </c>
      <c r="I33" s="61">
        <v>0.63360063360060004</v>
      </c>
      <c r="P33" s="56">
        <v>391.2</v>
      </c>
      <c r="R33" s="35">
        <v>40404</v>
      </c>
      <c r="S33" s="57">
        <v>9.9990099990099994E-3</v>
      </c>
    </row>
    <row r="34" spans="1:19" x14ac:dyDescent="0.2">
      <c r="A34" s="35" t="s">
        <v>82</v>
      </c>
      <c r="B34" s="35">
        <v>2</v>
      </c>
      <c r="C34" s="35">
        <v>9</v>
      </c>
      <c r="D34">
        <v>6484.5439999999999</v>
      </c>
      <c r="E34" s="60" t="s">
        <v>51</v>
      </c>
      <c r="F34" s="61">
        <v>0.63360063360060004</v>
      </c>
      <c r="I34" s="61">
        <v>0.63360063360060004</v>
      </c>
      <c r="P34" s="56">
        <v>391.2</v>
      </c>
      <c r="R34" s="35">
        <v>40404</v>
      </c>
      <c r="S34" s="57">
        <v>9.9990099990099994E-3</v>
      </c>
    </row>
    <row r="35" spans="1:19" x14ac:dyDescent="0.2">
      <c r="A35" s="35" t="s">
        <v>83</v>
      </c>
      <c r="B35" s="35">
        <v>2</v>
      </c>
      <c r="C35" s="35">
        <v>10</v>
      </c>
      <c r="D35">
        <v>6486.9790000000003</v>
      </c>
      <c r="E35" s="60" t="s">
        <v>51</v>
      </c>
      <c r="F35" s="61">
        <v>0.63360063360060004</v>
      </c>
      <c r="I35" s="61">
        <v>0.63360063360060004</v>
      </c>
      <c r="P35" s="56">
        <v>391.2</v>
      </c>
      <c r="R35" s="35">
        <v>40404</v>
      </c>
      <c r="S35" s="57">
        <v>9.9990099990099994E-3</v>
      </c>
    </row>
    <row r="36" spans="1:19" x14ac:dyDescent="0.2">
      <c r="A36" s="35" t="s">
        <v>84</v>
      </c>
      <c r="B36" s="35">
        <v>2</v>
      </c>
      <c r="C36" s="35">
        <v>11</v>
      </c>
      <c r="D36">
        <v>12423.842000000001</v>
      </c>
      <c r="E36" t="s">
        <v>55</v>
      </c>
      <c r="G36" s="55">
        <v>221.23892617449999</v>
      </c>
      <c r="H36" s="59">
        <v>106.5328841961</v>
      </c>
      <c r="P36" s="56">
        <v>237.6</v>
      </c>
      <c r="Q36" s="56">
        <v>1699.04</v>
      </c>
      <c r="R36" s="35">
        <v>42578.402286080003</v>
      </c>
      <c r="S36" s="57">
        <v>1.00050724575741E-2</v>
      </c>
    </row>
    <row r="37" spans="1:19" x14ac:dyDescent="0.2">
      <c r="A37" s="35" t="s">
        <v>85</v>
      </c>
      <c r="B37" s="35">
        <v>2</v>
      </c>
      <c r="C37" s="35">
        <v>12</v>
      </c>
      <c r="D37">
        <v>18168.407999999999</v>
      </c>
      <c r="E37" t="s">
        <v>55</v>
      </c>
      <c r="G37" s="55">
        <v>221.23892617449999</v>
      </c>
      <c r="H37" s="59">
        <v>106.5328841961</v>
      </c>
      <c r="P37" s="56">
        <v>237.6</v>
      </c>
      <c r="Q37" s="56">
        <v>1699.04</v>
      </c>
      <c r="R37" s="35">
        <v>42578.402286080003</v>
      </c>
      <c r="S37" s="57">
        <v>1.00050724575741E-2</v>
      </c>
    </row>
    <row r="38" spans="1:19" x14ac:dyDescent="0.2">
      <c r="A38" s="35" t="s">
        <v>86</v>
      </c>
      <c r="B38" s="35">
        <v>2</v>
      </c>
      <c r="C38" s="35">
        <v>13</v>
      </c>
      <c r="D38">
        <v>3047.5410000000002</v>
      </c>
      <c r="E38" t="s">
        <v>55</v>
      </c>
      <c r="G38" s="55">
        <v>221.26522126520001</v>
      </c>
      <c r="I38" s="61">
        <v>0.63360063360060004</v>
      </c>
      <c r="P38" s="56">
        <v>212.4</v>
      </c>
      <c r="R38" s="35">
        <v>40404</v>
      </c>
      <c r="S38" s="57">
        <v>9.9990099990100098E-3</v>
      </c>
    </row>
    <row r="39" spans="1:19" x14ac:dyDescent="0.2">
      <c r="A39" s="35" t="s">
        <v>87</v>
      </c>
      <c r="B39" s="35">
        <v>2</v>
      </c>
      <c r="C39" s="35">
        <v>14</v>
      </c>
      <c r="D39">
        <v>2989.1219999999998</v>
      </c>
      <c r="E39" t="s">
        <v>55</v>
      </c>
      <c r="G39" s="55">
        <v>221.26522126520001</v>
      </c>
      <c r="I39" s="61">
        <v>0.63360063360060004</v>
      </c>
      <c r="P39" s="56">
        <v>212.4</v>
      </c>
      <c r="R39" s="35">
        <v>40404</v>
      </c>
      <c r="S39" s="57">
        <v>9.9990099990100098E-3</v>
      </c>
    </row>
    <row r="40" spans="1:19" x14ac:dyDescent="0.2">
      <c r="A40" s="35" t="s">
        <v>88</v>
      </c>
      <c r="B40" s="35">
        <v>2</v>
      </c>
      <c r="C40" s="35">
        <v>15</v>
      </c>
      <c r="D40">
        <v>253.15</v>
      </c>
      <c r="E40" s="62" t="s">
        <v>60</v>
      </c>
      <c r="F40" s="63">
        <v>19.998019998019998</v>
      </c>
      <c r="N40" s="63">
        <v>19.998019998019998</v>
      </c>
      <c r="P40" s="56">
        <v>323.2</v>
      </c>
      <c r="R40" s="35">
        <v>40404</v>
      </c>
      <c r="S40" s="57">
        <v>9.9990099990099994E-3</v>
      </c>
    </row>
    <row r="41" spans="1:19" x14ac:dyDescent="0.2">
      <c r="A41" s="35" t="s">
        <v>89</v>
      </c>
      <c r="B41" s="35">
        <v>2</v>
      </c>
      <c r="C41" s="35">
        <v>16</v>
      </c>
      <c r="D41">
        <v>508.73500000000001</v>
      </c>
      <c r="E41" s="62" t="s">
        <v>60</v>
      </c>
      <c r="F41" s="63">
        <v>19.998019998019998</v>
      </c>
      <c r="N41" s="63">
        <v>19.998019998019998</v>
      </c>
      <c r="P41" s="56">
        <v>323.2</v>
      </c>
      <c r="R41" s="35">
        <v>40404</v>
      </c>
      <c r="S41" s="57">
        <v>9.9990099990099994E-3</v>
      </c>
    </row>
    <row r="42" spans="1:19" x14ac:dyDescent="0.2">
      <c r="A42" s="35" t="s">
        <v>90</v>
      </c>
      <c r="B42" s="35">
        <v>2</v>
      </c>
      <c r="C42" s="35">
        <v>17</v>
      </c>
      <c r="D42">
        <v>91358.077999999994</v>
      </c>
      <c r="E42" t="s">
        <v>444</v>
      </c>
      <c r="P42" s="56">
        <v>899.2</v>
      </c>
      <c r="R42" s="35">
        <v>40899</v>
      </c>
      <c r="S42" s="57">
        <v>2.1985867625125301E-2</v>
      </c>
    </row>
    <row r="43" spans="1:19" x14ac:dyDescent="0.2">
      <c r="A43" s="35" t="s">
        <v>91</v>
      </c>
      <c r="B43" s="35">
        <v>2</v>
      </c>
      <c r="C43" s="35">
        <v>18</v>
      </c>
      <c r="D43">
        <v>69494.648000000001</v>
      </c>
      <c r="E43" t="s">
        <v>444</v>
      </c>
      <c r="P43" s="56">
        <v>899.2</v>
      </c>
      <c r="R43" s="35">
        <v>40899</v>
      </c>
      <c r="S43" s="57">
        <v>2.1985867625125301E-2</v>
      </c>
    </row>
    <row r="44" spans="1:19" x14ac:dyDescent="0.2">
      <c r="A44" s="35" t="s">
        <v>92</v>
      </c>
      <c r="B44" s="35">
        <v>2</v>
      </c>
      <c r="C44" s="35">
        <v>19</v>
      </c>
      <c r="D44">
        <v>78135.835999999996</v>
      </c>
      <c r="E44" s="64" t="s">
        <v>65</v>
      </c>
      <c r="F44" s="65">
        <v>6.1380061380060003</v>
      </c>
      <c r="J44" s="65">
        <v>6.1380061380060003</v>
      </c>
      <c r="P44" s="56">
        <v>379.2</v>
      </c>
      <c r="R44" s="35">
        <v>40404</v>
      </c>
      <c r="S44" s="57">
        <v>9.9990099990099994E-3</v>
      </c>
    </row>
    <row r="45" spans="1:19" x14ac:dyDescent="0.2">
      <c r="A45" s="35" t="s">
        <v>93</v>
      </c>
      <c r="B45" s="35">
        <v>2</v>
      </c>
      <c r="C45" s="35">
        <v>20</v>
      </c>
      <c r="D45">
        <v>58618.917999999998</v>
      </c>
      <c r="E45" s="64" t="s">
        <v>65</v>
      </c>
      <c r="F45" s="65">
        <v>6.1380061380060003</v>
      </c>
      <c r="J45" s="65">
        <v>6.1380061380060003</v>
      </c>
      <c r="P45" s="56">
        <v>379.2</v>
      </c>
      <c r="R45" s="35">
        <v>40404</v>
      </c>
      <c r="S45" s="57">
        <v>9.9990099990099994E-3</v>
      </c>
    </row>
    <row r="46" spans="1:19" x14ac:dyDescent="0.2">
      <c r="A46" s="35" t="s">
        <v>94</v>
      </c>
      <c r="B46" s="35">
        <v>2</v>
      </c>
      <c r="C46" s="35">
        <v>21</v>
      </c>
      <c r="D46">
        <v>80377.679999999993</v>
      </c>
      <c r="E46" s="66" t="s">
        <v>68</v>
      </c>
      <c r="F46" s="67">
        <v>6.1380061380060003</v>
      </c>
      <c r="K46" s="67">
        <v>6.1380061380060003</v>
      </c>
      <c r="P46" s="56">
        <v>379.2</v>
      </c>
      <c r="R46" s="35">
        <v>40404</v>
      </c>
      <c r="S46" s="57">
        <v>9.9990099990099994E-3</v>
      </c>
    </row>
    <row r="47" spans="1:19" x14ac:dyDescent="0.2">
      <c r="A47" s="35" t="s">
        <v>95</v>
      </c>
      <c r="B47" s="35">
        <v>2</v>
      </c>
      <c r="C47" s="35">
        <v>22</v>
      </c>
      <c r="D47">
        <v>90033.906000000003</v>
      </c>
      <c r="E47" s="66" t="s">
        <v>68</v>
      </c>
      <c r="F47" s="67">
        <v>6.1380061380060003</v>
      </c>
      <c r="K47" s="67">
        <v>6.1380061380060003</v>
      </c>
      <c r="P47" s="56">
        <v>379.2</v>
      </c>
      <c r="R47" s="35">
        <v>40404</v>
      </c>
      <c r="S47" s="57">
        <v>9.9990099990099994E-3</v>
      </c>
    </row>
    <row r="48" spans="1:19" x14ac:dyDescent="0.2">
      <c r="A48" s="35" t="s">
        <v>96</v>
      </c>
      <c r="B48" s="35">
        <v>2</v>
      </c>
      <c r="C48" s="35">
        <v>23</v>
      </c>
      <c r="D48">
        <v>7209.9170000000004</v>
      </c>
      <c r="E48" t="s">
        <v>71</v>
      </c>
      <c r="J48" s="65">
        <v>0.17325017325020001</v>
      </c>
      <c r="K48" s="67">
        <v>0.17325017325020001</v>
      </c>
      <c r="O48" s="68">
        <v>6.1380061380060003</v>
      </c>
      <c r="P48" s="56">
        <v>378</v>
      </c>
      <c r="R48" s="35">
        <v>40404</v>
      </c>
      <c r="S48" s="57">
        <v>1.000396000396E-2</v>
      </c>
    </row>
    <row r="49" spans="1:19" x14ac:dyDescent="0.2">
      <c r="A49" s="35" t="s">
        <v>97</v>
      </c>
      <c r="B49" s="35">
        <v>2</v>
      </c>
      <c r="C49" s="35">
        <v>24</v>
      </c>
      <c r="D49">
        <v>5676.4110000000001</v>
      </c>
      <c r="E49" t="s">
        <v>71</v>
      </c>
      <c r="J49" s="65">
        <v>0.17325017325020001</v>
      </c>
      <c r="K49" s="67">
        <v>0.17325017325020001</v>
      </c>
      <c r="O49" s="68">
        <v>6.1380061380060003</v>
      </c>
      <c r="P49" s="56">
        <v>378</v>
      </c>
      <c r="R49" s="35">
        <v>40404</v>
      </c>
      <c r="S49" s="57">
        <v>1.000396000396E-2</v>
      </c>
    </row>
    <row r="50" spans="1:19" x14ac:dyDescent="0.2">
      <c r="A50" s="35" t="s">
        <v>98</v>
      </c>
      <c r="B50" s="35">
        <v>3</v>
      </c>
      <c r="C50" s="35">
        <v>1</v>
      </c>
      <c r="D50">
        <v>223.941</v>
      </c>
      <c r="E50" t="s">
        <v>445</v>
      </c>
    </row>
    <row r="51" spans="1:19" x14ac:dyDescent="0.2">
      <c r="A51" s="35" t="s">
        <v>99</v>
      </c>
      <c r="B51" s="35">
        <v>3</v>
      </c>
      <c r="C51" s="35">
        <v>2</v>
      </c>
      <c r="D51">
        <v>39245.612999999998</v>
      </c>
      <c r="E51" s="54" t="s">
        <v>43</v>
      </c>
      <c r="F51" s="55">
        <v>49.005049005049997</v>
      </c>
      <c r="G51" s="55">
        <v>49.005049005049997</v>
      </c>
      <c r="P51" s="56">
        <v>364.4</v>
      </c>
      <c r="R51" s="35">
        <v>40404</v>
      </c>
      <c r="S51" s="57">
        <v>9.9990099990099994E-3</v>
      </c>
    </row>
    <row r="52" spans="1:19" x14ac:dyDescent="0.2">
      <c r="A52" s="35" t="s">
        <v>100</v>
      </c>
      <c r="B52" s="35">
        <v>3</v>
      </c>
      <c r="C52" s="35">
        <v>3</v>
      </c>
      <c r="D52">
        <v>43342.266000000003</v>
      </c>
      <c r="E52" s="54" t="s">
        <v>43</v>
      </c>
      <c r="F52" s="55">
        <v>49.005049005049997</v>
      </c>
      <c r="G52" s="55">
        <v>49.005049005049997</v>
      </c>
      <c r="P52" s="56">
        <v>364.4</v>
      </c>
      <c r="R52" s="35">
        <v>40404</v>
      </c>
      <c r="S52" s="57">
        <v>9.9990099990099994E-3</v>
      </c>
    </row>
    <row r="53" spans="1:19" x14ac:dyDescent="0.2">
      <c r="A53" s="35" t="s">
        <v>101</v>
      </c>
      <c r="B53" s="35">
        <v>3</v>
      </c>
      <c r="C53" s="35">
        <v>4</v>
      </c>
      <c r="D53">
        <v>40669.582000000002</v>
      </c>
      <c r="E53" s="54" t="s">
        <v>43</v>
      </c>
      <c r="F53" s="55">
        <v>49.005049005049997</v>
      </c>
      <c r="G53" s="55">
        <v>49.005049005049997</v>
      </c>
      <c r="P53" s="56">
        <v>364.4</v>
      </c>
      <c r="R53" s="35">
        <v>40404</v>
      </c>
      <c r="S53" s="57">
        <v>9.9990099990099994E-3</v>
      </c>
    </row>
    <row r="54" spans="1:19" x14ac:dyDescent="0.2">
      <c r="A54" s="35" t="s">
        <v>102</v>
      </c>
      <c r="B54" s="35">
        <v>3</v>
      </c>
      <c r="C54" s="35">
        <v>5</v>
      </c>
      <c r="D54">
        <v>63372.788999999997</v>
      </c>
      <c r="E54" s="58" t="s">
        <v>47</v>
      </c>
      <c r="F54" s="59">
        <v>22.727863061379999</v>
      </c>
      <c r="H54" s="59">
        <v>22.727863061379999</v>
      </c>
      <c r="P54" s="56">
        <v>430.8</v>
      </c>
      <c r="Q54" s="56">
        <v>2590</v>
      </c>
      <c r="R54" s="35">
        <v>43118.879999999997</v>
      </c>
      <c r="S54" s="57">
        <v>9.9909830682058508E-3</v>
      </c>
    </row>
    <row r="55" spans="1:19" x14ac:dyDescent="0.2">
      <c r="A55" s="35" t="s">
        <v>103</v>
      </c>
      <c r="B55" s="35">
        <v>3</v>
      </c>
      <c r="C55" s="35">
        <v>6</v>
      </c>
      <c r="D55">
        <v>47984.167999999998</v>
      </c>
      <c r="E55" s="58" t="s">
        <v>47</v>
      </c>
      <c r="F55" s="59">
        <v>22.727863061379999</v>
      </c>
      <c r="H55" s="59">
        <v>22.727863061379999</v>
      </c>
      <c r="P55" s="56">
        <v>430.8</v>
      </c>
      <c r="Q55" s="56">
        <v>2590</v>
      </c>
      <c r="R55" s="35">
        <v>43118.879999999997</v>
      </c>
      <c r="S55" s="57">
        <v>9.9909830682058508E-3</v>
      </c>
    </row>
    <row r="56" spans="1:19" x14ac:dyDescent="0.2">
      <c r="A56" s="35" t="s">
        <v>104</v>
      </c>
      <c r="B56" s="35">
        <v>3</v>
      </c>
      <c r="C56" s="35">
        <v>7</v>
      </c>
      <c r="D56">
        <v>75767.422000000006</v>
      </c>
      <c r="E56" s="58" t="s">
        <v>47</v>
      </c>
      <c r="F56" s="59">
        <v>22.727863061379999</v>
      </c>
      <c r="H56" s="59">
        <v>22.727863061379999</v>
      </c>
      <c r="P56" s="56">
        <v>430.8</v>
      </c>
      <c r="Q56" s="56">
        <v>2590</v>
      </c>
      <c r="R56" s="35">
        <v>43118.879999999997</v>
      </c>
      <c r="S56" s="57">
        <v>9.9909830682058508E-3</v>
      </c>
    </row>
    <row r="57" spans="1:19" x14ac:dyDescent="0.2">
      <c r="A57" s="35" t="s">
        <v>105</v>
      </c>
      <c r="B57" s="35">
        <v>3</v>
      </c>
      <c r="C57" s="35">
        <v>8</v>
      </c>
      <c r="D57">
        <v>6384.7449999999999</v>
      </c>
      <c r="E57" s="60" t="s">
        <v>51</v>
      </c>
      <c r="F57" s="61">
        <v>0.1980001980002</v>
      </c>
      <c r="I57" s="61">
        <v>0.1980001980002</v>
      </c>
      <c r="P57" s="56">
        <v>400</v>
      </c>
      <c r="R57" s="35">
        <v>40404</v>
      </c>
      <c r="S57" s="57">
        <v>9.9990099990099994E-3</v>
      </c>
    </row>
    <row r="58" spans="1:19" x14ac:dyDescent="0.2">
      <c r="A58" s="35" t="s">
        <v>106</v>
      </c>
      <c r="B58" s="35">
        <v>3</v>
      </c>
      <c r="C58" s="35">
        <v>9</v>
      </c>
      <c r="D58">
        <v>6494.2809999999999</v>
      </c>
      <c r="E58" s="60" t="s">
        <v>51</v>
      </c>
      <c r="F58" s="61">
        <v>0.1980001980002</v>
      </c>
      <c r="I58" s="61">
        <v>0.1980001980002</v>
      </c>
      <c r="P58" s="56">
        <v>400</v>
      </c>
      <c r="R58" s="35">
        <v>40404</v>
      </c>
      <c r="S58" s="57">
        <v>9.9990099990099994E-3</v>
      </c>
    </row>
    <row r="59" spans="1:19" x14ac:dyDescent="0.2">
      <c r="A59" s="35" t="s">
        <v>107</v>
      </c>
      <c r="B59" s="35">
        <v>3</v>
      </c>
      <c r="C59" s="35">
        <v>10</v>
      </c>
      <c r="D59">
        <v>6377.442</v>
      </c>
      <c r="E59" s="60" t="s">
        <v>51</v>
      </c>
      <c r="F59" s="61">
        <v>0.1980001980002</v>
      </c>
      <c r="I59" s="61">
        <v>0.1980001980002</v>
      </c>
      <c r="P59" s="56">
        <v>400</v>
      </c>
      <c r="R59" s="35">
        <v>40404</v>
      </c>
      <c r="S59" s="57">
        <v>9.9990099990099994E-3</v>
      </c>
    </row>
    <row r="60" spans="1:19" x14ac:dyDescent="0.2">
      <c r="A60" s="35" t="s">
        <v>108</v>
      </c>
      <c r="B60" s="35">
        <v>3</v>
      </c>
      <c r="C60" s="35">
        <v>11</v>
      </c>
      <c r="D60">
        <v>31490.447</v>
      </c>
      <c r="E60" t="s">
        <v>55</v>
      </c>
      <c r="G60" s="55">
        <v>48.851350877889999</v>
      </c>
      <c r="H60" s="59">
        <v>22.753456120429998</v>
      </c>
      <c r="P60" s="56">
        <v>384</v>
      </c>
      <c r="Q60" s="56">
        <v>2055.7600000000002</v>
      </c>
      <c r="R60" s="35">
        <v>42578.147023999998</v>
      </c>
      <c r="S60" s="57">
        <v>9.9957379488611001E-3</v>
      </c>
    </row>
    <row r="61" spans="1:19" x14ac:dyDescent="0.2">
      <c r="A61" s="35" t="s">
        <v>109</v>
      </c>
      <c r="B61" s="35">
        <v>3</v>
      </c>
      <c r="C61" s="35">
        <v>12</v>
      </c>
      <c r="D61">
        <v>37325.078000000001</v>
      </c>
      <c r="E61" t="s">
        <v>55</v>
      </c>
      <c r="G61" s="55">
        <v>48.851350877889999</v>
      </c>
      <c r="H61" s="59">
        <v>22.753456120429998</v>
      </c>
      <c r="P61" s="56">
        <v>384</v>
      </c>
      <c r="Q61" s="56">
        <v>2055.7600000000002</v>
      </c>
      <c r="R61" s="35">
        <v>42578.147023999998</v>
      </c>
      <c r="S61" s="57">
        <v>9.9957379488611001E-3</v>
      </c>
    </row>
    <row r="62" spans="1:19" x14ac:dyDescent="0.2">
      <c r="A62" s="35" t="s">
        <v>110</v>
      </c>
      <c r="B62" s="35">
        <v>3</v>
      </c>
      <c r="C62" s="35">
        <v>13</v>
      </c>
      <c r="D62">
        <v>9512.6119999999992</v>
      </c>
      <c r="E62" t="s">
        <v>55</v>
      </c>
      <c r="G62" s="55">
        <v>49.005049005049997</v>
      </c>
      <c r="I62" s="61">
        <v>0.1980001980002</v>
      </c>
      <c r="P62" s="56">
        <v>360.4</v>
      </c>
      <c r="R62" s="35">
        <v>40404</v>
      </c>
      <c r="S62" s="57">
        <v>9.9990099990099994E-3</v>
      </c>
    </row>
    <row r="63" spans="1:19" x14ac:dyDescent="0.2">
      <c r="A63" s="35" t="s">
        <v>111</v>
      </c>
      <c r="B63" s="35">
        <v>3</v>
      </c>
      <c r="C63" s="35">
        <v>14</v>
      </c>
      <c r="D63">
        <v>11498.869000000001</v>
      </c>
      <c r="E63" t="s">
        <v>55</v>
      </c>
      <c r="G63" s="55">
        <v>49.005049005049997</v>
      </c>
      <c r="I63" s="61">
        <v>0.1980001980002</v>
      </c>
      <c r="P63" s="56">
        <v>360.4</v>
      </c>
      <c r="R63" s="35">
        <v>40404</v>
      </c>
      <c r="S63" s="57">
        <v>9.9990099990099994E-3</v>
      </c>
    </row>
    <row r="64" spans="1:19" x14ac:dyDescent="0.2">
      <c r="A64" s="35" t="s">
        <v>112</v>
      </c>
      <c r="B64" s="35">
        <v>3</v>
      </c>
      <c r="C64" s="35">
        <v>15</v>
      </c>
      <c r="D64">
        <v>379.726</v>
      </c>
      <c r="E64" s="62" t="s">
        <v>60</v>
      </c>
      <c r="F64" s="63">
        <v>19.998019998019998</v>
      </c>
      <c r="N64" s="63">
        <v>19.998019998019998</v>
      </c>
      <c r="P64" s="56">
        <v>323.2</v>
      </c>
      <c r="R64" s="35">
        <v>40404</v>
      </c>
      <c r="S64" s="57">
        <v>9.9990099990099994E-3</v>
      </c>
    </row>
    <row r="65" spans="1:19" x14ac:dyDescent="0.2">
      <c r="A65" s="35" t="s">
        <v>113</v>
      </c>
      <c r="B65" s="35">
        <v>3</v>
      </c>
      <c r="C65" s="35">
        <v>16</v>
      </c>
      <c r="D65">
        <v>384.59399999999999</v>
      </c>
      <c r="E65" s="62" t="s">
        <v>60</v>
      </c>
      <c r="F65" s="63">
        <v>19.998019998019998</v>
      </c>
      <c r="N65" s="63">
        <v>19.998019998019998</v>
      </c>
      <c r="P65" s="56">
        <v>323.2</v>
      </c>
      <c r="R65" s="35">
        <v>40404</v>
      </c>
      <c r="S65" s="57">
        <v>9.9990099990099994E-3</v>
      </c>
    </row>
    <row r="66" spans="1:19" x14ac:dyDescent="0.2">
      <c r="A66" s="35" t="s">
        <v>114</v>
      </c>
      <c r="B66" s="35">
        <v>3</v>
      </c>
      <c r="C66" s="35">
        <v>17</v>
      </c>
      <c r="D66">
        <v>81779.741999999998</v>
      </c>
      <c r="E66" t="s">
        <v>446</v>
      </c>
      <c r="P66" s="56">
        <v>404</v>
      </c>
      <c r="R66" s="35">
        <v>40404</v>
      </c>
      <c r="S66" s="57">
        <v>9.9990099990099994E-3</v>
      </c>
    </row>
    <row r="67" spans="1:19" x14ac:dyDescent="0.2">
      <c r="A67" s="35" t="s">
        <v>115</v>
      </c>
      <c r="B67" s="35">
        <v>3</v>
      </c>
      <c r="C67" s="35">
        <v>18</v>
      </c>
      <c r="D67">
        <v>63550.483999999997</v>
      </c>
      <c r="E67" t="s">
        <v>446</v>
      </c>
      <c r="P67" s="56">
        <v>404</v>
      </c>
      <c r="R67" s="35">
        <v>40404</v>
      </c>
      <c r="S67" s="57">
        <v>9.9990099990099994E-3</v>
      </c>
    </row>
    <row r="68" spans="1:19" x14ac:dyDescent="0.2">
      <c r="A68" s="35" t="s">
        <v>116</v>
      </c>
      <c r="B68" s="35">
        <v>3</v>
      </c>
      <c r="C68" s="35">
        <v>19</v>
      </c>
      <c r="D68">
        <v>58132.09</v>
      </c>
      <c r="E68" s="64" t="s">
        <v>65</v>
      </c>
      <c r="F68" s="65">
        <v>1.8810018810019999</v>
      </c>
      <c r="J68" s="65">
        <v>1.8810018810019999</v>
      </c>
      <c r="P68" s="56">
        <v>396.4</v>
      </c>
      <c r="R68" s="35">
        <v>40404</v>
      </c>
      <c r="S68" s="57">
        <v>9.9990099990099994E-3</v>
      </c>
    </row>
    <row r="69" spans="1:19" x14ac:dyDescent="0.2">
      <c r="A69" s="35" t="s">
        <v>117</v>
      </c>
      <c r="B69" s="35">
        <v>3</v>
      </c>
      <c r="C69" s="35">
        <v>20</v>
      </c>
      <c r="D69">
        <v>54256.940999999999</v>
      </c>
      <c r="E69" s="64" t="s">
        <v>65</v>
      </c>
      <c r="F69" s="65">
        <v>1.8810018810019999</v>
      </c>
      <c r="J69" s="65">
        <v>1.8810018810019999</v>
      </c>
      <c r="P69" s="56">
        <v>396.4</v>
      </c>
      <c r="R69" s="35">
        <v>40404</v>
      </c>
      <c r="S69" s="57">
        <v>9.9990099990099994E-3</v>
      </c>
    </row>
    <row r="70" spans="1:19" x14ac:dyDescent="0.2">
      <c r="A70" s="35" t="s">
        <v>118</v>
      </c>
      <c r="B70" s="35">
        <v>3</v>
      </c>
      <c r="C70" s="35">
        <v>21</v>
      </c>
      <c r="D70">
        <v>60729.315999999999</v>
      </c>
      <c r="E70" s="66" t="s">
        <v>68</v>
      </c>
      <c r="F70" s="67">
        <v>1.8810018810019999</v>
      </c>
      <c r="K70" s="67">
        <v>1.8810018810019999</v>
      </c>
      <c r="P70" s="56">
        <v>396.4</v>
      </c>
      <c r="R70" s="35">
        <v>40404</v>
      </c>
      <c r="S70" s="57">
        <v>9.9990099990099994E-3</v>
      </c>
    </row>
    <row r="71" spans="1:19" x14ac:dyDescent="0.2">
      <c r="A71" s="35" t="s">
        <v>119</v>
      </c>
      <c r="B71" s="35">
        <v>3</v>
      </c>
      <c r="C71" s="35">
        <v>22</v>
      </c>
      <c r="D71">
        <v>59254.23</v>
      </c>
      <c r="E71" s="66" t="s">
        <v>68</v>
      </c>
      <c r="F71" s="67">
        <v>1.8810018810019999</v>
      </c>
      <c r="K71" s="67">
        <v>1.8810018810019999</v>
      </c>
      <c r="P71" s="56">
        <v>396.4</v>
      </c>
      <c r="R71" s="35">
        <v>40404</v>
      </c>
      <c r="S71" s="57">
        <v>9.9990099990099994E-3</v>
      </c>
    </row>
    <row r="72" spans="1:19" x14ac:dyDescent="0.2">
      <c r="A72" s="35" t="s">
        <v>120</v>
      </c>
      <c r="B72" s="35">
        <v>3</v>
      </c>
      <c r="C72" s="35">
        <v>23</v>
      </c>
      <c r="D72">
        <v>10491.136</v>
      </c>
      <c r="E72" t="s">
        <v>71</v>
      </c>
      <c r="J72" s="65">
        <v>0.17325017325020001</v>
      </c>
      <c r="K72" s="67">
        <v>0.17325017325020001</v>
      </c>
      <c r="O72" s="68">
        <v>1.8810018810019999</v>
      </c>
      <c r="P72" s="56">
        <v>395.2</v>
      </c>
      <c r="R72" s="35">
        <v>40404</v>
      </c>
      <c r="S72" s="57">
        <v>1.000396000396E-2</v>
      </c>
    </row>
    <row r="73" spans="1:19" x14ac:dyDescent="0.2">
      <c r="A73" s="35" t="s">
        <v>121</v>
      </c>
      <c r="B73" s="35">
        <v>3</v>
      </c>
      <c r="C73" s="35">
        <v>24</v>
      </c>
      <c r="D73">
        <v>6289.8130000000001</v>
      </c>
      <c r="E73" t="s">
        <v>71</v>
      </c>
      <c r="J73" s="65">
        <v>0.17325017325020001</v>
      </c>
      <c r="K73" s="67">
        <v>0.17325017325020001</v>
      </c>
      <c r="O73" s="68">
        <v>1.8810018810019999</v>
      </c>
      <c r="P73" s="56">
        <v>395.2</v>
      </c>
      <c r="R73" s="35">
        <v>40404</v>
      </c>
      <c r="S73" s="57">
        <v>1.000396000396E-2</v>
      </c>
    </row>
    <row r="74" spans="1:19" x14ac:dyDescent="0.2">
      <c r="A74" s="35" t="s">
        <v>122</v>
      </c>
      <c r="B74" s="35">
        <v>4</v>
      </c>
      <c r="C74" s="35">
        <v>1</v>
      </c>
      <c r="D74">
        <v>238.54599999999999</v>
      </c>
      <c r="E74" t="s">
        <v>445</v>
      </c>
    </row>
    <row r="75" spans="1:19" x14ac:dyDescent="0.2">
      <c r="A75" s="35" t="s">
        <v>123</v>
      </c>
      <c r="B75" s="35">
        <v>4</v>
      </c>
      <c r="C75" s="35">
        <v>2</v>
      </c>
      <c r="D75">
        <v>45586.542999999998</v>
      </c>
      <c r="E75" s="54" t="s">
        <v>43</v>
      </c>
      <c r="F75" s="55">
        <v>10.89001089001</v>
      </c>
      <c r="G75" s="55">
        <v>10.89001089001</v>
      </c>
      <c r="P75" s="56">
        <v>395.2</v>
      </c>
      <c r="R75" s="35">
        <v>40404</v>
      </c>
      <c r="S75" s="57">
        <v>9.9990099990099994E-3</v>
      </c>
    </row>
    <row r="76" spans="1:19" x14ac:dyDescent="0.2">
      <c r="A76" s="35" t="s">
        <v>124</v>
      </c>
      <c r="B76" s="35">
        <v>4</v>
      </c>
      <c r="C76" s="35">
        <v>3</v>
      </c>
      <c r="D76">
        <v>60162.163999999997</v>
      </c>
      <c r="E76" s="54" t="s">
        <v>43</v>
      </c>
      <c r="F76" s="55">
        <v>10.89001089001</v>
      </c>
      <c r="G76" s="55">
        <v>10.89001089001</v>
      </c>
      <c r="P76" s="56">
        <v>395.2</v>
      </c>
      <c r="R76" s="35">
        <v>40404</v>
      </c>
      <c r="S76" s="57">
        <v>9.9990099990099994E-3</v>
      </c>
    </row>
    <row r="77" spans="1:19" x14ac:dyDescent="0.2">
      <c r="A77" s="35" t="s">
        <v>125</v>
      </c>
      <c r="B77" s="35">
        <v>4</v>
      </c>
      <c r="C77" s="35">
        <v>4</v>
      </c>
      <c r="D77">
        <v>42928.464999999997</v>
      </c>
      <c r="E77" s="54" t="s">
        <v>43</v>
      </c>
      <c r="F77" s="55">
        <v>10.89001089001</v>
      </c>
      <c r="G77" s="55">
        <v>10.89001089001</v>
      </c>
      <c r="P77" s="56">
        <v>395.2</v>
      </c>
      <c r="R77" s="35">
        <v>40404</v>
      </c>
      <c r="S77" s="57">
        <v>9.9990099990099994E-3</v>
      </c>
    </row>
    <row r="78" spans="1:19" x14ac:dyDescent="0.2">
      <c r="A78" s="35" t="s">
        <v>126</v>
      </c>
      <c r="B78" s="35">
        <v>4</v>
      </c>
      <c r="C78" s="35">
        <v>5</v>
      </c>
      <c r="D78">
        <v>63467.722999999998</v>
      </c>
      <c r="E78" s="58" t="s">
        <v>47</v>
      </c>
      <c r="F78" s="59">
        <v>4.8051529543260001</v>
      </c>
      <c r="H78" s="59">
        <v>4.8051529543260001</v>
      </c>
      <c r="P78" s="56">
        <v>430.8</v>
      </c>
      <c r="Q78" s="56">
        <v>2668.4</v>
      </c>
      <c r="R78" s="35">
        <v>43120.375557129999</v>
      </c>
      <c r="S78" s="57">
        <v>9.9906365478938906E-3</v>
      </c>
    </row>
    <row r="79" spans="1:19" x14ac:dyDescent="0.2">
      <c r="A79" s="35" t="s">
        <v>127</v>
      </c>
      <c r="B79" s="35">
        <v>4</v>
      </c>
      <c r="C79" s="35">
        <v>6</v>
      </c>
      <c r="D79">
        <v>49135.516000000003</v>
      </c>
      <c r="E79" s="58" t="s">
        <v>47</v>
      </c>
      <c r="F79" s="59">
        <v>4.8051529543260001</v>
      </c>
      <c r="H79" s="59">
        <v>4.8051529543260001</v>
      </c>
      <c r="P79" s="56">
        <v>430.8</v>
      </c>
      <c r="Q79" s="56">
        <v>2668.4</v>
      </c>
      <c r="R79" s="35">
        <v>43120.375557129999</v>
      </c>
      <c r="S79" s="57">
        <v>9.9906365478938906E-3</v>
      </c>
    </row>
    <row r="80" spans="1:19" x14ac:dyDescent="0.2">
      <c r="A80" s="35" t="s">
        <v>128</v>
      </c>
      <c r="B80" s="35">
        <v>4</v>
      </c>
      <c r="C80" s="35">
        <v>7</v>
      </c>
      <c r="D80">
        <v>50547.315999999999</v>
      </c>
      <c r="E80" s="58" t="s">
        <v>47</v>
      </c>
      <c r="F80" s="59">
        <v>4.8051529543260001</v>
      </c>
      <c r="H80" s="59">
        <v>4.8051529543260001</v>
      </c>
      <c r="P80" s="56">
        <v>430.8</v>
      </c>
      <c r="Q80" s="56">
        <v>2668.4</v>
      </c>
      <c r="R80" s="35">
        <v>43120.375557129999</v>
      </c>
      <c r="S80" s="57">
        <v>9.9906365478938906E-3</v>
      </c>
    </row>
    <row r="81" spans="1:19" x14ac:dyDescent="0.2">
      <c r="A81" s="35" t="s">
        <v>129</v>
      </c>
      <c r="B81" s="35">
        <v>4</v>
      </c>
      <c r="C81" s="35">
        <v>8</v>
      </c>
      <c r="D81">
        <v>7304.8490000000002</v>
      </c>
      <c r="E81" s="60" t="s">
        <v>51</v>
      </c>
      <c r="F81" s="61">
        <v>6.4350064350059993E-2</v>
      </c>
      <c r="I81" s="61">
        <v>6.4350064350059993E-2</v>
      </c>
      <c r="P81" s="56">
        <v>402.8</v>
      </c>
      <c r="R81" s="35">
        <v>40404</v>
      </c>
      <c r="S81" s="57">
        <v>1.0001485001485001E-2</v>
      </c>
    </row>
    <row r="82" spans="1:19" x14ac:dyDescent="0.2">
      <c r="A82" s="35" t="s">
        <v>130</v>
      </c>
      <c r="B82" s="35">
        <v>4</v>
      </c>
      <c r="C82" s="35">
        <v>9</v>
      </c>
      <c r="D82">
        <v>7068.7380000000003</v>
      </c>
      <c r="E82" s="60" t="s">
        <v>51</v>
      </c>
      <c r="F82" s="61">
        <v>6.4350064350059993E-2</v>
      </c>
      <c r="I82" s="61">
        <v>6.4350064350059993E-2</v>
      </c>
      <c r="P82" s="56">
        <v>402.8</v>
      </c>
      <c r="R82" s="35">
        <v>40404</v>
      </c>
      <c r="S82" s="57">
        <v>1.0001485001485001E-2</v>
      </c>
    </row>
    <row r="83" spans="1:19" x14ac:dyDescent="0.2">
      <c r="A83" s="35" t="s">
        <v>131</v>
      </c>
      <c r="B83" s="35">
        <v>4</v>
      </c>
      <c r="C83" s="35">
        <v>10</v>
      </c>
      <c r="D83">
        <v>6236.2619999999997</v>
      </c>
      <c r="E83" s="60" t="s">
        <v>51</v>
      </c>
      <c r="F83" s="61">
        <v>6.4350064350059993E-2</v>
      </c>
      <c r="I83" s="61">
        <v>6.4350064350059993E-2</v>
      </c>
      <c r="P83" s="56">
        <v>402.8</v>
      </c>
      <c r="R83" s="35">
        <v>40404</v>
      </c>
      <c r="S83" s="57">
        <v>1.0001485001485001E-2</v>
      </c>
    </row>
    <row r="84" spans="1:19" x14ac:dyDescent="0.2">
      <c r="A84" s="35" t="s">
        <v>132</v>
      </c>
      <c r="B84" s="35">
        <v>4</v>
      </c>
      <c r="C84" s="35">
        <v>11</v>
      </c>
      <c r="D84">
        <v>38223.273000000001</v>
      </c>
      <c r="E84" t="s">
        <v>55</v>
      </c>
      <c r="G84" s="55">
        <v>10.80339220202</v>
      </c>
      <c r="H84" s="59">
        <v>4.8662236179520004</v>
      </c>
      <c r="P84" s="56">
        <v>416.4</v>
      </c>
      <c r="Q84" s="56">
        <v>2133.04</v>
      </c>
      <c r="R84" s="35">
        <v>42579.218767420003</v>
      </c>
      <c r="S84" s="57">
        <v>9.9954863503884904E-3</v>
      </c>
    </row>
    <row r="85" spans="1:19" x14ac:dyDescent="0.2">
      <c r="A85" s="35" t="s">
        <v>133</v>
      </c>
      <c r="B85" s="35">
        <v>4</v>
      </c>
      <c r="C85" s="35">
        <v>12</v>
      </c>
      <c r="D85">
        <v>41879.347999999998</v>
      </c>
      <c r="E85" t="s">
        <v>55</v>
      </c>
      <c r="G85" s="55">
        <v>10.80339220202</v>
      </c>
      <c r="H85" s="59">
        <v>4.8662236179520004</v>
      </c>
      <c r="P85" s="56">
        <v>416.4</v>
      </c>
      <c r="Q85" s="56">
        <v>2133.04</v>
      </c>
      <c r="R85" s="35">
        <v>42579.218767420003</v>
      </c>
      <c r="S85" s="57">
        <v>9.9954863503884904E-3</v>
      </c>
    </row>
    <row r="86" spans="1:19" x14ac:dyDescent="0.2">
      <c r="A86" s="35" t="s">
        <v>134</v>
      </c>
      <c r="B86" s="35">
        <v>4</v>
      </c>
      <c r="C86" s="35">
        <v>13</v>
      </c>
      <c r="D86">
        <v>18032.096000000001</v>
      </c>
      <c r="E86" t="s">
        <v>55</v>
      </c>
      <c r="G86" s="55">
        <v>10.89001089001</v>
      </c>
      <c r="I86" s="61">
        <v>6.4350064350059993E-2</v>
      </c>
      <c r="P86" s="56">
        <v>394</v>
      </c>
      <c r="R86" s="35">
        <v>40404</v>
      </c>
      <c r="S86" s="57">
        <v>1.0001485001485001E-2</v>
      </c>
    </row>
    <row r="87" spans="1:19" x14ac:dyDescent="0.2">
      <c r="A87" s="35" t="s">
        <v>135</v>
      </c>
      <c r="B87" s="35">
        <v>4</v>
      </c>
      <c r="C87" s="35">
        <v>14</v>
      </c>
      <c r="D87">
        <v>13665.252</v>
      </c>
      <c r="E87" t="s">
        <v>55</v>
      </c>
      <c r="G87" s="55">
        <v>10.89001089001</v>
      </c>
      <c r="I87" s="61">
        <v>6.4350064350059993E-2</v>
      </c>
      <c r="P87" s="56">
        <v>394</v>
      </c>
      <c r="R87" s="35">
        <v>40404</v>
      </c>
      <c r="S87" s="57">
        <v>1.0001485001485001E-2</v>
      </c>
    </row>
    <row r="88" spans="1:19" x14ac:dyDescent="0.2">
      <c r="A88" s="35" t="s">
        <v>136</v>
      </c>
      <c r="B88" s="35">
        <v>4</v>
      </c>
      <c r="C88" s="35">
        <v>15</v>
      </c>
      <c r="D88">
        <v>323.74</v>
      </c>
      <c r="E88" s="62" t="s">
        <v>60</v>
      </c>
      <c r="F88" s="63">
        <v>19.998019998019998</v>
      </c>
      <c r="N88" s="63">
        <v>19.998019998019998</v>
      </c>
      <c r="P88" s="56">
        <v>323.2</v>
      </c>
      <c r="R88" s="35">
        <v>40404</v>
      </c>
      <c r="S88" s="57">
        <v>9.9990099990099994E-3</v>
      </c>
    </row>
    <row r="89" spans="1:19" x14ac:dyDescent="0.2">
      <c r="A89" s="35" t="s">
        <v>137</v>
      </c>
      <c r="B89" s="35">
        <v>4</v>
      </c>
      <c r="C89" s="35">
        <v>16</v>
      </c>
      <c r="D89">
        <v>805.7</v>
      </c>
      <c r="E89" s="62" t="s">
        <v>60</v>
      </c>
      <c r="F89" s="63">
        <v>19.998019998019998</v>
      </c>
      <c r="N89" s="63">
        <v>19.998019998019998</v>
      </c>
      <c r="P89" s="56">
        <v>323.2</v>
      </c>
      <c r="R89" s="35">
        <v>40404</v>
      </c>
      <c r="S89" s="57">
        <v>9.9990099990099994E-3</v>
      </c>
    </row>
    <row r="90" spans="1:19" x14ac:dyDescent="0.2">
      <c r="A90" s="35" t="s">
        <v>138</v>
      </c>
      <c r="B90" s="35">
        <v>4</v>
      </c>
      <c r="C90" s="35">
        <v>17</v>
      </c>
      <c r="D90">
        <v>65794.758000000002</v>
      </c>
      <c r="E90" t="s">
        <v>446</v>
      </c>
      <c r="P90" s="56">
        <v>404</v>
      </c>
      <c r="R90" s="35">
        <v>40404</v>
      </c>
      <c r="S90" s="57">
        <v>9.9990099990099994E-3</v>
      </c>
    </row>
    <row r="91" spans="1:19" x14ac:dyDescent="0.2">
      <c r="A91" s="35" t="s">
        <v>139</v>
      </c>
      <c r="B91" s="35">
        <v>4</v>
      </c>
      <c r="C91" s="35">
        <v>18</v>
      </c>
      <c r="D91">
        <v>43948.366999999998</v>
      </c>
      <c r="E91" t="s">
        <v>446</v>
      </c>
      <c r="P91" s="56">
        <v>404</v>
      </c>
      <c r="R91" s="35">
        <v>40404</v>
      </c>
      <c r="S91" s="57">
        <v>9.9990099990099994E-3</v>
      </c>
    </row>
    <row r="92" spans="1:19" x14ac:dyDescent="0.2">
      <c r="A92" s="35" t="s">
        <v>140</v>
      </c>
      <c r="B92" s="35">
        <v>4</v>
      </c>
      <c r="C92" s="35">
        <v>19</v>
      </c>
      <c r="D92">
        <v>57543.031000000003</v>
      </c>
      <c r="E92" s="64" t="s">
        <v>65</v>
      </c>
      <c r="F92" s="65">
        <v>0.5742005742006</v>
      </c>
      <c r="J92" s="65">
        <v>0.5742005742006</v>
      </c>
      <c r="P92" s="56">
        <v>401.6</v>
      </c>
      <c r="R92" s="35">
        <v>40404</v>
      </c>
      <c r="S92" s="57">
        <v>9.9970299970299995E-3</v>
      </c>
    </row>
    <row r="93" spans="1:19" x14ac:dyDescent="0.2">
      <c r="A93" s="35" t="s">
        <v>141</v>
      </c>
      <c r="B93" s="35">
        <v>4</v>
      </c>
      <c r="C93" s="35">
        <v>20</v>
      </c>
      <c r="D93">
        <v>74087.866999999998</v>
      </c>
      <c r="E93" s="64" t="s">
        <v>65</v>
      </c>
      <c r="F93" s="65">
        <v>0.5742005742006</v>
      </c>
      <c r="J93" s="65">
        <v>0.5742005742006</v>
      </c>
      <c r="P93" s="56">
        <v>401.6</v>
      </c>
      <c r="R93" s="35">
        <v>40404</v>
      </c>
      <c r="S93" s="57">
        <v>9.9970299970299995E-3</v>
      </c>
    </row>
    <row r="94" spans="1:19" x14ac:dyDescent="0.2">
      <c r="A94" s="35" t="s">
        <v>142</v>
      </c>
      <c r="B94" s="35">
        <v>4</v>
      </c>
      <c r="C94" s="35">
        <v>21</v>
      </c>
      <c r="D94">
        <v>74263.125</v>
      </c>
      <c r="E94" s="66" t="s">
        <v>68</v>
      </c>
      <c r="F94" s="67">
        <v>0.5742005742006</v>
      </c>
      <c r="K94" s="67">
        <v>0.5742005742006</v>
      </c>
      <c r="P94" s="56">
        <v>401.6</v>
      </c>
      <c r="R94" s="35">
        <v>40404</v>
      </c>
      <c r="S94" s="57">
        <v>9.9970299970299995E-3</v>
      </c>
    </row>
    <row r="95" spans="1:19" x14ac:dyDescent="0.2">
      <c r="A95" s="35" t="s">
        <v>143</v>
      </c>
      <c r="B95" s="35">
        <v>4</v>
      </c>
      <c r="C95" s="35">
        <v>22</v>
      </c>
      <c r="D95">
        <v>46470.133000000002</v>
      </c>
      <c r="E95" s="66" t="s">
        <v>68</v>
      </c>
      <c r="F95" s="67">
        <v>0.5742005742006</v>
      </c>
      <c r="K95" s="67">
        <v>0.5742005742006</v>
      </c>
      <c r="P95" s="56">
        <v>401.6</v>
      </c>
      <c r="R95" s="35">
        <v>40404</v>
      </c>
      <c r="S95" s="57">
        <v>9.9970299970299995E-3</v>
      </c>
    </row>
    <row r="96" spans="1:19" x14ac:dyDescent="0.2">
      <c r="A96" s="35" t="s">
        <v>144</v>
      </c>
      <c r="B96" s="35">
        <v>4</v>
      </c>
      <c r="C96" s="35">
        <v>23</v>
      </c>
      <c r="D96">
        <v>5196.8850000000002</v>
      </c>
      <c r="E96" t="s">
        <v>71</v>
      </c>
      <c r="J96" s="65">
        <v>0.17325017325020001</v>
      </c>
      <c r="K96" s="67">
        <v>0.17325017325020001</v>
      </c>
      <c r="O96" s="68">
        <v>0.5742005742006</v>
      </c>
      <c r="P96" s="56">
        <v>400.4</v>
      </c>
      <c r="R96" s="35">
        <v>40404</v>
      </c>
      <c r="S96" s="57">
        <v>1.000198000198E-2</v>
      </c>
    </row>
    <row r="97" spans="1:19" x14ac:dyDescent="0.2">
      <c r="A97" s="35" t="s">
        <v>145</v>
      </c>
      <c r="B97" s="35">
        <v>4</v>
      </c>
      <c r="C97" s="35">
        <v>24</v>
      </c>
      <c r="D97">
        <v>4050.4059999999999</v>
      </c>
      <c r="E97" t="s">
        <v>71</v>
      </c>
      <c r="J97" s="65">
        <v>0.17325017325020001</v>
      </c>
      <c r="K97" s="67">
        <v>0.17325017325020001</v>
      </c>
      <c r="O97" s="68">
        <v>0.5742005742006</v>
      </c>
      <c r="P97" s="56">
        <v>400.4</v>
      </c>
      <c r="R97" s="35">
        <v>40404</v>
      </c>
      <c r="S97" s="57">
        <v>1.000198000198E-2</v>
      </c>
    </row>
    <row r="98" spans="1:19" x14ac:dyDescent="0.2">
      <c r="A98" s="35" t="s">
        <v>146</v>
      </c>
      <c r="B98" s="35">
        <v>5</v>
      </c>
      <c r="C98" s="35">
        <v>1</v>
      </c>
      <c r="D98">
        <v>421.10599999999999</v>
      </c>
      <c r="E98" t="s">
        <v>445</v>
      </c>
    </row>
    <row r="99" spans="1:19" x14ac:dyDescent="0.2">
      <c r="A99" s="35" t="s">
        <v>147</v>
      </c>
      <c r="B99" s="35">
        <v>5</v>
      </c>
      <c r="C99" s="35">
        <v>2</v>
      </c>
      <c r="D99">
        <v>69609.054999999993</v>
      </c>
      <c r="E99" s="54" t="s">
        <v>43</v>
      </c>
      <c r="F99" s="55">
        <v>2.4007524007519998</v>
      </c>
      <c r="G99" s="55">
        <v>2.4007524007519998</v>
      </c>
      <c r="P99" s="56">
        <v>402</v>
      </c>
      <c r="R99" s="35">
        <v>40404</v>
      </c>
      <c r="S99" s="57">
        <v>9.9975249975250008E-3</v>
      </c>
    </row>
    <row r="100" spans="1:19" x14ac:dyDescent="0.2">
      <c r="A100" s="35" t="s">
        <v>148</v>
      </c>
      <c r="B100" s="35">
        <v>5</v>
      </c>
      <c r="C100" s="35">
        <v>3</v>
      </c>
      <c r="D100">
        <v>75027.445000000007</v>
      </c>
      <c r="E100" s="54" t="s">
        <v>43</v>
      </c>
      <c r="F100" s="55">
        <v>2.4007524007519998</v>
      </c>
      <c r="G100" s="55">
        <v>2.4007524007519998</v>
      </c>
      <c r="P100" s="56">
        <v>402</v>
      </c>
      <c r="R100" s="35">
        <v>40404</v>
      </c>
      <c r="S100" s="57">
        <v>9.9975249975250008E-3</v>
      </c>
    </row>
    <row r="101" spans="1:19" x14ac:dyDescent="0.2">
      <c r="A101" s="35" t="s">
        <v>149</v>
      </c>
      <c r="B101" s="35">
        <v>5</v>
      </c>
      <c r="C101" s="35">
        <v>4</v>
      </c>
      <c r="D101">
        <v>50978.16</v>
      </c>
      <c r="E101" s="54" t="s">
        <v>43</v>
      </c>
      <c r="F101" s="55">
        <v>2.4007524007519998</v>
      </c>
      <c r="G101" s="55">
        <v>2.4007524007519998</v>
      </c>
      <c r="P101" s="56">
        <v>402</v>
      </c>
      <c r="R101" s="35">
        <v>40404</v>
      </c>
      <c r="S101" s="57">
        <v>9.9975249975250008E-3</v>
      </c>
    </row>
    <row r="102" spans="1:19" x14ac:dyDescent="0.2">
      <c r="A102" s="35" t="s">
        <v>150</v>
      </c>
      <c r="B102" s="35">
        <v>5</v>
      </c>
      <c r="C102" s="35">
        <v>5</v>
      </c>
      <c r="D102">
        <v>90842.039000000004</v>
      </c>
      <c r="E102" s="58" t="s">
        <v>47</v>
      </c>
      <c r="F102" s="59">
        <v>1.0389803438909999</v>
      </c>
      <c r="H102" s="59">
        <v>1.0389803438909999</v>
      </c>
      <c r="P102" s="56">
        <v>430.8</v>
      </c>
      <c r="Q102" s="56">
        <v>2684.08</v>
      </c>
      <c r="R102" s="35">
        <v>43119.198802400002</v>
      </c>
      <c r="S102" s="57">
        <v>9.9909091997331702E-3</v>
      </c>
    </row>
    <row r="103" spans="1:19" x14ac:dyDescent="0.2">
      <c r="A103" s="35" t="s">
        <v>151</v>
      </c>
      <c r="B103" s="35">
        <v>5</v>
      </c>
      <c r="C103" s="35">
        <v>6</v>
      </c>
      <c r="D103">
        <v>56058.203000000001</v>
      </c>
      <c r="E103" s="58" t="s">
        <v>47</v>
      </c>
      <c r="F103" s="59">
        <v>1.0389803438909999</v>
      </c>
      <c r="H103" s="59">
        <v>1.0389803438909999</v>
      </c>
      <c r="P103" s="56">
        <v>430.8</v>
      </c>
      <c r="Q103" s="56">
        <v>2684.08</v>
      </c>
      <c r="R103" s="35">
        <v>43119.198802400002</v>
      </c>
      <c r="S103" s="57">
        <v>9.9909091997331702E-3</v>
      </c>
    </row>
    <row r="104" spans="1:19" x14ac:dyDescent="0.2">
      <c r="A104" s="35" t="s">
        <v>152</v>
      </c>
      <c r="B104" s="35">
        <v>5</v>
      </c>
      <c r="C104" s="35">
        <v>7</v>
      </c>
      <c r="D104">
        <v>73669.195000000007</v>
      </c>
      <c r="E104" s="58" t="s">
        <v>47</v>
      </c>
      <c r="F104" s="59">
        <v>1.0389803438909999</v>
      </c>
      <c r="H104" s="59">
        <v>1.0389803438909999</v>
      </c>
      <c r="P104" s="56">
        <v>430.8</v>
      </c>
      <c r="Q104" s="56">
        <v>2684.08</v>
      </c>
      <c r="R104" s="35">
        <v>43119.198802400002</v>
      </c>
      <c r="S104" s="57">
        <v>9.9909091997331702E-3</v>
      </c>
    </row>
    <row r="105" spans="1:19" x14ac:dyDescent="0.2">
      <c r="A105" s="35" t="s">
        <v>153</v>
      </c>
      <c r="B105" s="35">
        <v>5</v>
      </c>
      <c r="C105" s="35">
        <v>8</v>
      </c>
      <c r="D105">
        <v>15948.475</v>
      </c>
      <c r="E105" s="60" t="s">
        <v>51</v>
      </c>
      <c r="F105" s="61">
        <v>2.079002079002E-2</v>
      </c>
      <c r="I105" s="61">
        <v>2.079002079002E-2</v>
      </c>
      <c r="P105" s="56">
        <v>403.6</v>
      </c>
      <c r="R105" s="35">
        <v>40404</v>
      </c>
      <c r="S105" s="57">
        <v>9.9995049995050007E-3</v>
      </c>
    </row>
    <row r="106" spans="1:19" x14ac:dyDescent="0.2">
      <c r="A106" s="35" t="s">
        <v>154</v>
      </c>
      <c r="B106" s="35">
        <v>5</v>
      </c>
      <c r="C106" s="35">
        <v>9</v>
      </c>
      <c r="D106">
        <v>22569.33</v>
      </c>
      <c r="E106" s="60" t="s">
        <v>51</v>
      </c>
      <c r="F106" s="61">
        <v>2.079002079002E-2</v>
      </c>
      <c r="I106" s="61">
        <v>2.079002079002E-2</v>
      </c>
      <c r="P106" s="56">
        <v>403.6</v>
      </c>
      <c r="R106" s="35">
        <v>40404</v>
      </c>
      <c r="S106" s="57">
        <v>9.9995049995050007E-3</v>
      </c>
    </row>
    <row r="107" spans="1:19" x14ac:dyDescent="0.2">
      <c r="A107" s="35" t="s">
        <v>155</v>
      </c>
      <c r="B107" s="35">
        <v>5</v>
      </c>
      <c r="C107" s="35">
        <v>10</v>
      </c>
      <c r="D107">
        <v>21067.467000000001</v>
      </c>
      <c r="E107" s="60" t="s">
        <v>51</v>
      </c>
      <c r="F107" s="61">
        <v>2.079002079002E-2</v>
      </c>
      <c r="I107" s="61">
        <v>2.079002079002E-2</v>
      </c>
      <c r="P107" s="56">
        <v>403.6</v>
      </c>
      <c r="R107" s="35">
        <v>40404</v>
      </c>
      <c r="S107" s="57">
        <v>9.9995049995050007E-3</v>
      </c>
    </row>
    <row r="108" spans="1:19" x14ac:dyDescent="0.2">
      <c r="A108" s="35" t="s">
        <v>156</v>
      </c>
      <c r="B108" s="35">
        <v>5</v>
      </c>
      <c r="C108" s="35">
        <v>11</v>
      </c>
      <c r="D108">
        <v>57866.77</v>
      </c>
      <c r="E108" t="s">
        <v>55</v>
      </c>
      <c r="G108" s="55">
        <v>2.3955895171439998</v>
      </c>
      <c r="H108" s="59">
        <v>1.052180493804</v>
      </c>
      <c r="P108" s="56">
        <v>423.6</v>
      </c>
      <c r="Q108" s="56">
        <v>2148.16</v>
      </c>
      <c r="R108" s="35">
        <v>42578.246093510003</v>
      </c>
      <c r="S108" s="57">
        <v>9.9966541380115698E-3</v>
      </c>
    </row>
    <row r="109" spans="1:19" x14ac:dyDescent="0.2">
      <c r="A109" s="35" t="s">
        <v>157</v>
      </c>
      <c r="B109" s="35">
        <v>5</v>
      </c>
      <c r="C109" s="35">
        <v>12</v>
      </c>
      <c r="D109">
        <v>59870.065999999999</v>
      </c>
      <c r="E109" t="s">
        <v>55</v>
      </c>
      <c r="G109" s="55">
        <v>2.3955895171439998</v>
      </c>
      <c r="H109" s="59">
        <v>1.052180493804</v>
      </c>
      <c r="P109" s="56">
        <v>423.6</v>
      </c>
      <c r="Q109" s="56">
        <v>2148.16</v>
      </c>
      <c r="R109" s="35">
        <v>42578.246093510003</v>
      </c>
      <c r="S109" s="57">
        <v>9.9966541380115698E-3</v>
      </c>
    </row>
    <row r="110" spans="1:19" x14ac:dyDescent="0.2">
      <c r="A110" s="35" t="s">
        <v>158</v>
      </c>
      <c r="B110" s="35">
        <v>5</v>
      </c>
      <c r="C110" s="35">
        <v>13</v>
      </c>
      <c r="D110">
        <v>18124.594000000001</v>
      </c>
      <c r="E110" t="s">
        <v>55</v>
      </c>
      <c r="G110" s="55">
        <v>2.4007524007519998</v>
      </c>
      <c r="I110" s="61">
        <v>2.079002079002E-2</v>
      </c>
      <c r="P110" s="56">
        <v>401.6</v>
      </c>
      <c r="R110" s="35">
        <v>40404</v>
      </c>
      <c r="S110" s="57">
        <v>9.9980199980200003E-3</v>
      </c>
    </row>
    <row r="111" spans="1:19" x14ac:dyDescent="0.2">
      <c r="A111" s="35" t="s">
        <v>159</v>
      </c>
      <c r="B111" s="35">
        <v>5</v>
      </c>
      <c r="C111" s="35">
        <v>14</v>
      </c>
      <c r="D111">
        <v>26466.384999999998</v>
      </c>
      <c r="E111" t="s">
        <v>55</v>
      </c>
      <c r="G111" s="55">
        <v>2.4007524007519998</v>
      </c>
      <c r="I111" s="61">
        <v>2.079002079002E-2</v>
      </c>
      <c r="P111" s="56">
        <v>401.6</v>
      </c>
      <c r="R111" s="35">
        <v>40404</v>
      </c>
      <c r="S111" s="57">
        <v>9.9980199980200003E-3</v>
      </c>
    </row>
    <row r="112" spans="1:19" x14ac:dyDescent="0.2">
      <c r="A112" s="35" t="s">
        <v>160</v>
      </c>
      <c r="B112" s="35">
        <v>5</v>
      </c>
      <c r="C112" s="35">
        <v>15</v>
      </c>
      <c r="D112">
        <v>679.125</v>
      </c>
      <c r="E112" s="62" t="s">
        <v>60</v>
      </c>
      <c r="F112" s="63">
        <v>9.9990099990099992</v>
      </c>
      <c r="N112" s="63">
        <v>9.9990099990099992</v>
      </c>
      <c r="P112" s="56">
        <v>363.6</v>
      </c>
      <c r="R112" s="35">
        <v>40404</v>
      </c>
      <c r="S112" s="57">
        <v>9.9990099990099994E-3</v>
      </c>
    </row>
    <row r="113" spans="1:19" x14ac:dyDescent="0.2">
      <c r="A113" s="35" t="s">
        <v>161</v>
      </c>
      <c r="B113" s="35">
        <v>5</v>
      </c>
      <c r="C113" s="35">
        <v>16</v>
      </c>
      <c r="D113">
        <v>73116.648000000001</v>
      </c>
      <c r="E113" s="14" t="s">
        <v>447</v>
      </c>
      <c r="P113" s="56">
        <v>430.8</v>
      </c>
      <c r="Q113" s="56">
        <v>2688</v>
      </c>
      <c r="R113" s="35">
        <v>43118.879999999997</v>
      </c>
      <c r="S113" s="57">
        <v>9.9909830682058508E-3</v>
      </c>
    </row>
    <row r="114" spans="1:19" x14ac:dyDescent="0.2">
      <c r="A114" s="35" t="s">
        <v>162</v>
      </c>
      <c r="B114" s="35">
        <v>5</v>
      </c>
      <c r="C114" s="35">
        <v>17</v>
      </c>
      <c r="D114">
        <v>82604.914000000004</v>
      </c>
      <c r="E114" t="s">
        <v>446</v>
      </c>
      <c r="P114" s="56">
        <v>404</v>
      </c>
      <c r="R114" s="35">
        <v>40404</v>
      </c>
      <c r="S114" s="57">
        <v>9.9990099990099994E-3</v>
      </c>
    </row>
    <row r="115" spans="1:19" x14ac:dyDescent="0.2">
      <c r="A115" s="35" t="s">
        <v>163</v>
      </c>
      <c r="B115" s="35">
        <v>5</v>
      </c>
      <c r="C115" s="35">
        <v>18</v>
      </c>
      <c r="D115">
        <v>79313.960999999996</v>
      </c>
      <c r="E115" t="s">
        <v>446</v>
      </c>
      <c r="P115" s="56">
        <v>404</v>
      </c>
      <c r="R115" s="35">
        <v>40404</v>
      </c>
      <c r="S115" s="57">
        <v>9.9990099990099994E-3</v>
      </c>
    </row>
    <row r="116" spans="1:19" x14ac:dyDescent="0.2">
      <c r="A116" s="35" t="s">
        <v>164</v>
      </c>
      <c r="B116" s="35">
        <v>5</v>
      </c>
      <c r="C116" s="35">
        <v>19</v>
      </c>
      <c r="D116">
        <v>67501.085999999996</v>
      </c>
      <c r="E116" s="64" t="s">
        <v>65</v>
      </c>
      <c r="F116" s="65">
        <v>0.17325017325020001</v>
      </c>
      <c r="J116" s="65">
        <v>0.17325017325020001</v>
      </c>
      <c r="P116" s="56">
        <v>403.2</v>
      </c>
      <c r="R116" s="35">
        <v>40404</v>
      </c>
      <c r="S116" s="57">
        <v>9.996534996535E-3</v>
      </c>
    </row>
    <row r="117" spans="1:19" x14ac:dyDescent="0.2">
      <c r="A117" s="35" t="s">
        <v>165</v>
      </c>
      <c r="B117" s="35">
        <v>5</v>
      </c>
      <c r="C117" s="35">
        <v>20</v>
      </c>
      <c r="D117">
        <v>83152.601999999999</v>
      </c>
      <c r="E117" s="64" t="s">
        <v>65</v>
      </c>
      <c r="F117" s="65">
        <v>0.17325017325020001</v>
      </c>
      <c r="J117" s="65">
        <v>0.17325017325020001</v>
      </c>
      <c r="P117" s="56">
        <v>403.2</v>
      </c>
      <c r="R117" s="35">
        <v>40404</v>
      </c>
      <c r="S117" s="57">
        <v>9.996534996535E-3</v>
      </c>
    </row>
    <row r="118" spans="1:19" x14ac:dyDescent="0.2">
      <c r="A118" s="35" t="s">
        <v>166</v>
      </c>
      <c r="B118" s="35">
        <v>5</v>
      </c>
      <c r="C118" s="35">
        <v>21</v>
      </c>
      <c r="D118">
        <v>80380.116999999998</v>
      </c>
      <c r="E118" s="66" t="s">
        <v>68</v>
      </c>
      <c r="F118" s="67">
        <v>0.17325017325020001</v>
      </c>
      <c r="K118" s="67">
        <v>0.17325017325020001</v>
      </c>
      <c r="P118" s="56">
        <v>403.2</v>
      </c>
      <c r="R118" s="35">
        <v>40404</v>
      </c>
      <c r="S118" s="57">
        <v>9.996534996535E-3</v>
      </c>
    </row>
    <row r="119" spans="1:19" x14ac:dyDescent="0.2">
      <c r="A119" s="35" t="s">
        <v>167</v>
      </c>
      <c r="B119" s="35">
        <v>5</v>
      </c>
      <c r="C119" s="35">
        <v>22</v>
      </c>
      <c r="D119">
        <v>58988.906000000003</v>
      </c>
      <c r="E119" s="66" t="s">
        <v>68</v>
      </c>
      <c r="F119" s="67">
        <v>0.17325017325020001</v>
      </c>
      <c r="K119" s="67">
        <v>0.17325017325020001</v>
      </c>
      <c r="P119" s="56">
        <v>403.2</v>
      </c>
      <c r="R119" s="35">
        <v>40404</v>
      </c>
      <c r="S119" s="57">
        <v>9.996534996535E-3</v>
      </c>
    </row>
    <row r="120" spans="1:19" x14ac:dyDescent="0.2">
      <c r="A120" s="35" t="s">
        <v>168</v>
      </c>
      <c r="B120" s="35">
        <v>5</v>
      </c>
      <c r="C120" s="35">
        <v>23</v>
      </c>
      <c r="D120">
        <v>7579.9070000000002</v>
      </c>
      <c r="E120" t="s">
        <v>71</v>
      </c>
      <c r="J120" s="65">
        <v>0.17325017325020001</v>
      </c>
      <c r="K120" s="67">
        <v>0.17325017325020001</v>
      </c>
      <c r="O120" s="68">
        <v>0.17325017325020001</v>
      </c>
      <c r="P120" s="56">
        <v>402</v>
      </c>
      <c r="R120" s="35">
        <v>40404</v>
      </c>
      <c r="S120" s="57">
        <v>1.0001485001485001E-2</v>
      </c>
    </row>
    <row r="121" spans="1:19" x14ac:dyDescent="0.2">
      <c r="A121" s="35" t="s">
        <v>169</v>
      </c>
      <c r="B121" s="35">
        <v>5</v>
      </c>
      <c r="C121" s="35">
        <v>24</v>
      </c>
      <c r="D121">
        <v>9132.8870000000006</v>
      </c>
      <c r="E121" t="s">
        <v>71</v>
      </c>
      <c r="J121" s="65">
        <v>0.17325017325020001</v>
      </c>
      <c r="K121" s="67">
        <v>0.17325017325020001</v>
      </c>
      <c r="O121" s="68">
        <v>0.17325017325020001</v>
      </c>
      <c r="P121" s="56">
        <v>402</v>
      </c>
      <c r="R121" s="35">
        <v>40404</v>
      </c>
      <c r="S121" s="57">
        <v>1.0001485001485001E-2</v>
      </c>
    </row>
    <row r="122" spans="1:19" x14ac:dyDescent="0.2">
      <c r="A122" s="35" t="s">
        <v>170</v>
      </c>
      <c r="B122" s="35">
        <v>6</v>
      </c>
      <c r="C122" s="35">
        <v>1</v>
      </c>
      <c r="D122">
        <v>404.06700000000001</v>
      </c>
      <c r="E122" t="s">
        <v>445</v>
      </c>
    </row>
    <row r="123" spans="1:19" x14ac:dyDescent="0.2">
      <c r="A123" s="35" t="s">
        <v>171</v>
      </c>
      <c r="B123" s="35">
        <v>6</v>
      </c>
      <c r="C123" s="35">
        <v>2</v>
      </c>
      <c r="D123">
        <v>69105.187000000005</v>
      </c>
      <c r="E123" s="54" t="s">
        <v>43</v>
      </c>
      <c r="F123" s="55">
        <v>0.51975051975050002</v>
      </c>
      <c r="G123" s="55">
        <v>0.51975051975050002</v>
      </c>
      <c r="P123" s="56">
        <v>403.6</v>
      </c>
      <c r="R123" s="35">
        <v>40404</v>
      </c>
      <c r="S123" s="57">
        <v>9.9995049995050007E-3</v>
      </c>
    </row>
    <row r="124" spans="1:19" x14ac:dyDescent="0.2">
      <c r="A124" s="35" t="s">
        <v>172</v>
      </c>
      <c r="B124" s="35">
        <v>6</v>
      </c>
      <c r="C124" s="35">
        <v>3</v>
      </c>
      <c r="D124">
        <v>71057.366999999998</v>
      </c>
      <c r="E124" s="54" t="s">
        <v>43</v>
      </c>
      <c r="F124" s="55">
        <v>0.51975051975050002</v>
      </c>
      <c r="G124" s="55">
        <v>0.51975051975050002</v>
      </c>
      <c r="P124" s="56">
        <v>403.6</v>
      </c>
      <c r="R124" s="35">
        <v>40404</v>
      </c>
      <c r="S124" s="57">
        <v>9.9995049995050007E-3</v>
      </c>
    </row>
    <row r="125" spans="1:19" x14ac:dyDescent="0.2">
      <c r="A125" s="35" t="s">
        <v>173</v>
      </c>
      <c r="B125" s="35">
        <v>6</v>
      </c>
      <c r="C125" s="35">
        <v>4</v>
      </c>
      <c r="D125">
        <v>67391.554999999993</v>
      </c>
      <c r="E125" s="54" t="s">
        <v>43</v>
      </c>
      <c r="F125" s="55">
        <v>0.51975051975050002</v>
      </c>
      <c r="G125" s="55">
        <v>0.51975051975050002</v>
      </c>
      <c r="P125" s="56">
        <v>403.6</v>
      </c>
      <c r="R125" s="35">
        <v>40404</v>
      </c>
      <c r="S125" s="57">
        <v>9.9995049995050007E-3</v>
      </c>
    </row>
    <row r="126" spans="1:19" x14ac:dyDescent="0.2">
      <c r="A126" s="35" t="s">
        <v>174</v>
      </c>
      <c r="B126" s="35">
        <v>6</v>
      </c>
      <c r="C126" s="35">
        <v>5</v>
      </c>
      <c r="D126">
        <v>92477.781000000003</v>
      </c>
      <c r="E126" s="58" t="s">
        <v>47</v>
      </c>
      <c r="F126" s="59">
        <v>0.21939310785669999</v>
      </c>
      <c r="H126" s="59">
        <v>0.21939310785669999</v>
      </c>
      <c r="P126" s="56">
        <v>430.8</v>
      </c>
      <c r="Q126" s="56">
        <v>2686.88</v>
      </c>
      <c r="R126" s="35">
        <v>43118.947957930002</v>
      </c>
      <c r="S126" s="57">
        <v>9.9909673218443792E-3</v>
      </c>
    </row>
    <row r="127" spans="1:19" x14ac:dyDescent="0.2">
      <c r="A127" s="35" t="s">
        <v>175</v>
      </c>
      <c r="B127" s="35">
        <v>6</v>
      </c>
      <c r="C127" s="35">
        <v>6</v>
      </c>
      <c r="D127">
        <v>45839.690999999999</v>
      </c>
      <c r="E127" s="58" t="s">
        <v>47</v>
      </c>
      <c r="F127" s="59">
        <v>0.21939310785669999</v>
      </c>
      <c r="H127" s="59">
        <v>0.21939310785669999</v>
      </c>
      <c r="P127" s="56">
        <v>430.8</v>
      </c>
      <c r="Q127" s="56">
        <v>2686.88</v>
      </c>
      <c r="R127" s="35">
        <v>43118.947957930002</v>
      </c>
      <c r="S127" s="57">
        <v>9.9909673218443792E-3</v>
      </c>
    </row>
    <row r="128" spans="1:19" x14ac:dyDescent="0.2">
      <c r="A128" s="35" t="s">
        <v>176</v>
      </c>
      <c r="B128" s="35">
        <v>6</v>
      </c>
      <c r="C128" s="35">
        <v>7</v>
      </c>
      <c r="D128">
        <v>66651.577999999994</v>
      </c>
      <c r="E128" s="58" t="s">
        <v>47</v>
      </c>
      <c r="F128" s="59">
        <v>0.21939310785669999</v>
      </c>
      <c r="H128" s="59">
        <v>0.21939310785669999</v>
      </c>
      <c r="P128" s="56">
        <v>430.8</v>
      </c>
      <c r="Q128" s="56">
        <v>2686.88</v>
      </c>
      <c r="R128" s="35">
        <v>43118.947957930002</v>
      </c>
      <c r="S128" s="57">
        <v>9.9909673218443792E-3</v>
      </c>
    </row>
    <row r="129" spans="1:19" x14ac:dyDescent="0.2">
      <c r="A129" s="35" t="s">
        <v>177</v>
      </c>
      <c r="B129" s="35">
        <v>6</v>
      </c>
      <c r="C129" s="35">
        <v>8</v>
      </c>
      <c r="D129">
        <v>44359.737999999998</v>
      </c>
      <c r="E129" s="60" t="s">
        <v>51</v>
      </c>
      <c r="F129" s="61">
        <v>6.9300069300070001E-3</v>
      </c>
      <c r="I129" s="61">
        <v>6.9300069300070001E-3</v>
      </c>
      <c r="P129" s="56">
        <v>404</v>
      </c>
      <c r="R129" s="35">
        <v>40404</v>
      </c>
      <c r="S129" s="57">
        <v>1.0002475002475E-2</v>
      </c>
    </row>
    <row r="130" spans="1:19" x14ac:dyDescent="0.2">
      <c r="A130" s="35" t="s">
        <v>178</v>
      </c>
      <c r="B130" s="35">
        <v>6</v>
      </c>
      <c r="C130" s="35">
        <v>9</v>
      </c>
      <c r="D130">
        <v>55717.425999999999</v>
      </c>
      <c r="E130" s="60" t="s">
        <v>51</v>
      </c>
      <c r="F130" s="61">
        <v>6.9300069300070001E-3</v>
      </c>
      <c r="I130" s="61">
        <v>6.9300069300070001E-3</v>
      </c>
      <c r="P130" s="56">
        <v>404</v>
      </c>
      <c r="R130" s="35">
        <v>40404</v>
      </c>
      <c r="S130" s="57">
        <v>1.0002475002475E-2</v>
      </c>
    </row>
    <row r="131" spans="1:19" x14ac:dyDescent="0.2">
      <c r="A131" s="35" t="s">
        <v>179</v>
      </c>
      <c r="B131" s="35">
        <v>6</v>
      </c>
      <c r="C131" s="35">
        <v>10</v>
      </c>
      <c r="D131">
        <v>49719.707000000002</v>
      </c>
      <c r="E131" s="60" t="s">
        <v>51</v>
      </c>
      <c r="F131" s="61">
        <v>6.9300069300070001E-3</v>
      </c>
      <c r="I131" s="61">
        <v>6.9300069300070001E-3</v>
      </c>
      <c r="P131" s="56">
        <v>404</v>
      </c>
      <c r="R131" s="35">
        <v>40404</v>
      </c>
      <c r="S131" s="57">
        <v>1.0002475002475E-2</v>
      </c>
    </row>
    <row r="132" spans="1:19" x14ac:dyDescent="0.2">
      <c r="A132" s="35" t="s">
        <v>180</v>
      </c>
      <c r="B132" s="35">
        <v>6</v>
      </c>
      <c r="C132" s="35">
        <v>11</v>
      </c>
      <c r="D132">
        <v>61406.008000000002</v>
      </c>
      <c r="E132" t="s">
        <v>55</v>
      </c>
      <c r="G132" s="55">
        <v>0.54018458045600004</v>
      </c>
      <c r="H132" s="59">
        <v>0.2195967750984</v>
      </c>
      <c r="P132" s="56">
        <v>425.2</v>
      </c>
      <c r="Q132" s="56">
        <v>2151.52</v>
      </c>
      <c r="R132" s="35">
        <v>42578.038752200002</v>
      </c>
      <c r="S132" s="57">
        <v>9.9971725442137196E-3</v>
      </c>
    </row>
    <row r="133" spans="1:19" x14ac:dyDescent="0.2">
      <c r="A133" s="35" t="s">
        <v>181</v>
      </c>
      <c r="B133" s="35">
        <v>6</v>
      </c>
      <c r="C133" s="35">
        <v>12</v>
      </c>
      <c r="D133">
        <v>56657.004000000001</v>
      </c>
      <c r="E133" t="s">
        <v>55</v>
      </c>
      <c r="G133" s="55">
        <v>0.54018458045600004</v>
      </c>
      <c r="H133" s="59">
        <v>0.2195967750984</v>
      </c>
      <c r="P133" s="56">
        <v>425.2</v>
      </c>
      <c r="Q133" s="56">
        <v>2151.52</v>
      </c>
      <c r="R133" s="35">
        <v>42578.038752200002</v>
      </c>
      <c r="S133" s="57">
        <v>9.9971725442137196E-3</v>
      </c>
    </row>
    <row r="134" spans="1:19" x14ac:dyDescent="0.2">
      <c r="A134" s="35" t="s">
        <v>182</v>
      </c>
      <c r="B134" s="35">
        <v>6</v>
      </c>
      <c r="C134" s="35">
        <v>13</v>
      </c>
      <c r="D134">
        <v>53852.875</v>
      </c>
      <c r="E134" t="s">
        <v>55</v>
      </c>
      <c r="G134" s="55">
        <v>0.51975051975050002</v>
      </c>
      <c r="I134" s="61">
        <v>6.9300069300070001E-3</v>
      </c>
      <c r="P134" s="56">
        <v>403.6</v>
      </c>
      <c r="R134" s="35">
        <v>40404</v>
      </c>
      <c r="S134" s="57">
        <v>1.0002970002969999E-2</v>
      </c>
    </row>
    <row r="135" spans="1:19" x14ac:dyDescent="0.2">
      <c r="A135" s="35" t="s">
        <v>183</v>
      </c>
      <c r="B135" s="35">
        <v>6</v>
      </c>
      <c r="C135" s="35">
        <v>14</v>
      </c>
      <c r="D135">
        <v>32985.008000000002</v>
      </c>
      <c r="E135" t="s">
        <v>55</v>
      </c>
      <c r="G135" s="55">
        <v>0.51975051975050002</v>
      </c>
      <c r="I135" s="61">
        <v>6.9300069300070001E-3</v>
      </c>
      <c r="P135" s="56">
        <v>403.6</v>
      </c>
      <c r="R135" s="35">
        <v>40404</v>
      </c>
      <c r="S135" s="57">
        <v>1.0002970002969999E-2</v>
      </c>
    </row>
    <row r="136" spans="1:19" x14ac:dyDescent="0.2">
      <c r="A136" s="35" t="s">
        <v>184</v>
      </c>
      <c r="B136" s="35">
        <v>6</v>
      </c>
      <c r="C136" s="35">
        <v>15</v>
      </c>
      <c r="D136">
        <v>764.31899999999996</v>
      </c>
      <c r="E136" s="62" t="s">
        <v>60</v>
      </c>
      <c r="F136" s="63">
        <v>9.9990099990099992</v>
      </c>
      <c r="N136" s="63">
        <v>9.9990099990099992</v>
      </c>
      <c r="P136" s="56">
        <v>363.6</v>
      </c>
      <c r="R136" s="35">
        <v>40404</v>
      </c>
      <c r="S136" s="57">
        <v>9.9990099990099994E-3</v>
      </c>
    </row>
    <row r="137" spans="1:19" x14ac:dyDescent="0.2">
      <c r="A137" s="35" t="s">
        <v>185</v>
      </c>
      <c r="B137" s="35">
        <v>6</v>
      </c>
      <c r="C137" s="35">
        <v>16</v>
      </c>
      <c r="D137">
        <v>54595.288999999997</v>
      </c>
      <c r="E137" s="14" t="s">
        <v>447</v>
      </c>
      <c r="P137" s="56">
        <v>430.8</v>
      </c>
      <c r="Q137" s="56">
        <v>2688</v>
      </c>
      <c r="R137" s="35">
        <v>43118.879999999997</v>
      </c>
      <c r="S137" s="57">
        <v>9.9909830682058508E-3</v>
      </c>
    </row>
    <row r="138" spans="1:19" x14ac:dyDescent="0.2">
      <c r="A138" s="35" t="s">
        <v>186</v>
      </c>
      <c r="B138" s="35">
        <v>6</v>
      </c>
      <c r="C138" s="35">
        <v>17</v>
      </c>
      <c r="D138">
        <v>86470.327999999994</v>
      </c>
      <c r="E138" t="s">
        <v>446</v>
      </c>
      <c r="P138" s="56">
        <v>404</v>
      </c>
      <c r="R138" s="35">
        <v>40404</v>
      </c>
      <c r="S138" s="57">
        <v>9.9990099990099994E-3</v>
      </c>
    </row>
    <row r="139" spans="1:19" x14ac:dyDescent="0.2">
      <c r="A139" s="35" t="s">
        <v>187</v>
      </c>
      <c r="B139" s="35">
        <v>6</v>
      </c>
      <c r="C139" s="35">
        <v>18</v>
      </c>
      <c r="D139">
        <v>88215.608999999997</v>
      </c>
      <c r="E139" t="s">
        <v>446</v>
      </c>
      <c r="P139" s="56">
        <v>404</v>
      </c>
      <c r="R139" s="35">
        <v>40404</v>
      </c>
      <c r="S139" s="57">
        <v>9.9990099990099994E-3</v>
      </c>
    </row>
    <row r="140" spans="1:19" x14ac:dyDescent="0.2">
      <c r="A140" s="35" t="s">
        <v>188</v>
      </c>
      <c r="B140" s="35">
        <v>6</v>
      </c>
      <c r="C140" s="35">
        <v>19</v>
      </c>
      <c r="D140">
        <v>92565.414000000004</v>
      </c>
      <c r="E140" s="64" t="s">
        <v>65</v>
      </c>
      <c r="F140" s="65">
        <v>5.4450054450050002E-2</v>
      </c>
      <c r="J140" s="65">
        <v>5.4450054450050002E-2</v>
      </c>
      <c r="P140" s="56">
        <v>403.6</v>
      </c>
      <c r="R140" s="35">
        <v>40404</v>
      </c>
      <c r="S140" s="57">
        <v>9.9945549945550001E-3</v>
      </c>
    </row>
    <row r="141" spans="1:19" x14ac:dyDescent="0.2">
      <c r="A141" s="35" t="s">
        <v>189</v>
      </c>
      <c r="B141" s="35">
        <v>6</v>
      </c>
      <c r="C141" s="35">
        <v>20</v>
      </c>
      <c r="D141">
        <v>63207.27</v>
      </c>
      <c r="E141" s="64" t="s">
        <v>65</v>
      </c>
      <c r="F141" s="65">
        <v>5.4450054450050002E-2</v>
      </c>
      <c r="J141" s="65">
        <v>5.4450054450050002E-2</v>
      </c>
      <c r="P141" s="56">
        <v>403.6</v>
      </c>
      <c r="R141" s="35">
        <v>40404</v>
      </c>
      <c r="S141" s="57">
        <v>9.9945549945550001E-3</v>
      </c>
    </row>
    <row r="142" spans="1:19" x14ac:dyDescent="0.2">
      <c r="A142" s="35" t="s">
        <v>190</v>
      </c>
      <c r="B142" s="35">
        <v>6</v>
      </c>
      <c r="C142" s="35">
        <v>21</v>
      </c>
      <c r="D142">
        <v>56515.824000000001</v>
      </c>
      <c r="E142" s="66" t="s">
        <v>68</v>
      </c>
      <c r="F142" s="67">
        <v>5.4450054450050002E-2</v>
      </c>
      <c r="K142" s="67">
        <v>5.4450054450050002E-2</v>
      </c>
      <c r="P142" s="56">
        <v>403.6</v>
      </c>
      <c r="R142" s="35">
        <v>40404</v>
      </c>
      <c r="S142" s="57">
        <v>9.9945549945550001E-3</v>
      </c>
    </row>
    <row r="143" spans="1:19" x14ac:dyDescent="0.2">
      <c r="A143" s="35" t="s">
        <v>191</v>
      </c>
      <c r="B143" s="35">
        <v>6</v>
      </c>
      <c r="C143" s="35">
        <v>22</v>
      </c>
      <c r="D143">
        <v>74633.116999999998</v>
      </c>
      <c r="E143" s="66" t="s">
        <v>68</v>
      </c>
      <c r="F143" s="67">
        <v>5.4450054450050002E-2</v>
      </c>
      <c r="K143" s="67">
        <v>5.4450054450050002E-2</v>
      </c>
      <c r="P143" s="56">
        <v>403.6</v>
      </c>
      <c r="R143" s="35">
        <v>40404</v>
      </c>
      <c r="S143" s="57">
        <v>9.9945549945550001E-3</v>
      </c>
    </row>
    <row r="144" spans="1:19" x14ac:dyDescent="0.2">
      <c r="A144" s="35" t="s">
        <v>192</v>
      </c>
      <c r="B144" s="35">
        <v>6</v>
      </c>
      <c r="C144" s="35">
        <v>23</v>
      </c>
      <c r="D144">
        <v>21554.294999999998</v>
      </c>
      <c r="E144" t="s">
        <v>71</v>
      </c>
      <c r="J144" s="65">
        <v>0.17325017325020001</v>
      </c>
      <c r="K144" s="67">
        <v>0.17325017325020001</v>
      </c>
      <c r="O144" s="68">
        <v>5.4450054450050002E-2</v>
      </c>
      <c r="P144" s="56">
        <v>402.4</v>
      </c>
      <c r="R144" s="35">
        <v>40404</v>
      </c>
      <c r="S144" s="57">
        <v>9.9995049995050007E-3</v>
      </c>
    </row>
    <row r="145" spans="1:19" x14ac:dyDescent="0.2">
      <c r="A145" s="35" t="s">
        <v>193</v>
      </c>
      <c r="B145" s="35">
        <v>6</v>
      </c>
      <c r="C145" s="35">
        <v>24</v>
      </c>
      <c r="D145">
        <v>15768.348</v>
      </c>
      <c r="E145" t="s">
        <v>71</v>
      </c>
      <c r="J145" s="65">
        <v>0.17325017325020001</v>
      </c>
      <c r="K145" s="67">
        <v>0.17325017325020001</v>
      </c>
      <c r="O145" s="68">
        <v>5.4450054450050002E-2</v>
      </c>
      <c r="P145" s="56">
        <v>402.4</v>
      </c>
      <c r="R145" s="35">
        <v>40404</v>
      </c>
      <c r="S145" s="57">
        <v>9.9995049995050007E-3</v>
      </c>
    </row>
    <row r="146" spans="1:19" x14ac:dyDescent="0.2">
      <c r="A146" s="35" t="s">
        <v>194</v>
      </c>
      <c r="B146" s="35">
        <v>7</v>
      </c>
      <c r="C146" s="35">
        <v>1</v>
      </c>
      <c r="D146">
        <v>520.90599999999995</v>
      </c>
      <c r="E146" t="s">
        <v>445</v>
      </c>
    </row>
    <row r="147" spans="1:19" x14ac:dyDescent="0.2">
      <c r="A147" s="35" t="s">
        <v>195</v>
      </c>
      <c r="B147" s="35">
        <v>7</v>
      </c>
      <c r="C147" s="35">
        <v>2</v>
      </c>
      <c r="D147">
        <v>81636.133000000002</v>
      </c>
      <c r="E147" s="54" t="s">
        <v>43</v>
      </c>
      <c r="F147" s="55">
        <v>0.1237501237501</v>
      </c>
      <c r="G147" s="55">
        <v>0.1237501237501</v>
      </c>
      <c r="P147" s="56">
        <v>404</v>
      </c>
      <c r="R147" s="35">
        <v>40404</v>
      </c>
      <c r="S147" s="57">
        <v>1.0001485001485001E-2</v>
      </c>
    </row>
    <row r="148" spans="1:19" x14ac:dyDescent="0.2">
      <c r="A148" s="35" t="s">
        <v>196</v>
      </c>
      <c r="B148" s="35">
        <v>7</v>
      </c>
      <c r="C148" s="35">
        <v>3</v>
      </c>
      <c r="D148">
        <v>78817.398000000001</v>
      </c>
      <c r="E148" s="54" t="s">
        <v>43</v>
      </c>
      <c r="F148" s="55">
        <v>0.1237501237501</v>
      </c>
      <c r="G148" s="55">
        <v>0.1237501237501</v>
      </c>
      <c r="P148" s="56">
        <v>404</v>
      </c>
      <c r="R148" s="35">
        <v>40404</v>
      </c>
      <c r="S148" s="57">
        <v>1.0001485001485001E-2</v>
      </c>
    </row>
    <row r="149" spans="1:19" x14ac:dyDescent="0.2">
      <c r="A149" s="35" t="s">
        <v>197</v>
      </c>
      <c r="B149" s="35">
        <v>7</v>
      </c>
      <c r="C149" s="35">
        <v>4</v>
      </c>
      <c r="D149">
        <v>50411.004000000001</v>
      </c>
      <c r="E149" s="54" t="s">
        <v>43</v>
      </c>
      <c r="F149" s="55">
        <v>0.1237501237501</v>
      </c>
      <c r="G149" s="55">
        <v>0.1237501237501</v>
      </c>
      <c r="P149" s="56">
        <v>404</v>
      </c>
      <c r="R149" s="35">
        <v>40404</v>
      </c>
      <c r="S149" s="57">
        <v>1.0001485001485001E-2</v>
      </c>
    </row>
    <row r="150" spans="1:19" x14ac:dyDescent="0.2">
      <c r="A150" s="35" t="s">
        <v>198</v>
      </c>
      <c r="B150" s="35">
        <v>7</v>
      </c>
      <c r="C150" s="35">
        <v>5</v>
      </c>
      <c r="D150">
        <v>77123.233999999997</v>
      </c>
      <c r="E150" s="58" t="s">
        <v>47</v>
      </c>
      <c r="F150" s="59">
        <v>4.5919544635519997E-2</v>
      </c>
      <c r="H150" s="59">
        <v>4.5919544635519997E-2</v>
      </c>
      <c r="P150" s="56">
        <v>430.8</v>
      </c>
      <c r="Q150" s="56">
        <v>2688</v>
      </c>
      <c r="R150" s="35">
        <v>43118.894486340003</v>
      </c>
      <c r="S150" s="57">
        <v>9.9909797116078895E-3</v>
      </c>
    </row>
    <row r="151" spans="1:19" x14ac:dyDescent="0.2">
      <c r="A151" s="35" t="s">
        <v>199</v>
      </c>
      <c r="B151" s="35">
        <v>7</v>
      </c>
      <c r="C151" s="35">
        <v>6</v>
      </c>
      <c r="D151">
        <v>85954.289000000004</v>
      </c>
      <c r="E151" s="58" t="s">
        <v>47</v>
      </c>
      <c r="F151" s="59">
        <v>4.5919544635519997E-2</v>
      </c>
      <c r="H151" s="59">
        <v>4.5919544635519997E-2</v>
      </c>
      <c r="P151" s="56">
        <v>430.8</v>
      </c>
      <c r="Q151" s="56">
        <v>2688</v>
      </c>
      <c r="R151" s="35">
        <v>43118.894486340003</v>
      </c>
      <c r="S151" s="57">
        <v>9.9909797116078895E-3</v>
      </c>
    </row>
    <row r="152" spans="1:19" x14ac:dyDescent="0.2">
      <c r="A152" s="35" t="s">
        <v>200</v>
      </c>
      <c r="B152" s="35">
        <v>7</v>
      </c>
      <c r="C152" s="35">
        <v>7</v>
      </c>
      <c r="D152">
        <v>102211.898</v>
      </c>
      <c r="E152" s="58" t="s">
        <v>47</v>
      </c>
      <c r="F152" s="59">
        <v>4.5919544635519997E-2</v>
      </c>
      <c r="H152" s="59">
        <v>4.5919544635519997E-2</v>
      </c>
      <c r="P152" s="56">
        <v>430.8</v>
      </c>
      <c r="Q152" s="56">
        <v>2688</v>
      </c>
      <c r="R152" s="35">
        <v>43118.894486340003</v>
      </c>
      <c r="S152" s="57">
        <v>9.9909797116078895E-3</v>
      </c>
    </row>
    <row r="153" spans="1:19" x14ac:dyDescent="0.2">
      <c r="A153" s="35" t="s">
        <v>201</v>
      </c>
      <c r="B153" s="35">
        <v>7</v>
      </c>
      <c r="C153" s="35">
        <v>8</v>
      </c>
      <c r="D153">
        <v>44384.078000000001</v>
      </c>
      <c r="E153" s="60" t="s">
        <v>51</v>
      </c>
      <c r="F153" s="61">
        <v>1.980001980002E-3</v>
      </c>
      <c r="I153" s="61">
        <v>1.980001980002E-3</v>
      </c>
      <c r="P153" s="56">
        <v>404</v>
      </c>
      <c r="R153" s="35">
        <v>40404</v>
      </c>
      <c r="S153" s="57">
        <v>0.01</v>
      </c>
    </row>
    <row r="154" spans="1:19" x14ac:dyDescent="0.2">
      <c r="A154" s="35" t="s">
        <v>202</v>
      </c>
      <c r="B154" s="35">
        <v>7</v>
      </c>
      <c r="C154" s="35">
        <v>9</v>
      </c>
      <c r="D154">
        <v>75134.547000000006</v>
      </c>
      <c r="E154" s="60" t="s">
        <v>51</v>
      </c>
      <c r="F154" s="61">
        <v>1.980001980002E-3</v>
      </c>
      <c r="I154" s="61">
        <v>1.980001980002E-3</v>
      </c>
      <c r="P154" s="56">
        <v>404</v>
      </c>
      <c r="R154" s="35">
        <v>40404</v>
      </c>
      <c r="S154" s="57">
        <v>0.01</v>
      </c>
    </row>
    <row r="155" spans="1:19" x14ac:dyDescent="0.2">
      <c r="A155" s="35" t="s">
        <v>203</v>
      </c>
      <c r="B155" s="35">
        <v>7</v>
      </c>
      <c r="C155" s="35">
        <v>10</v>
      </c>
      <c r="D155">
        <v>64261.25</v>
      </c>
      <c r="E155" s="60" t="s">
        <v>51</v>
      </c>
      <c r="F155" s="61">
        <v>1.980001980002E-3</v>
      </c>
      <c r="I155" s="61">
        <v>1.980001980002E-3</v>
      </c>
      <c r="P155" s="56">
        <v>404</v>
      </c>
      <c r="R155" s="35">
        <v>40404</v>
      </c>
      <c r="S155" s="57">
        <v>0.01</v>
      </c>
    </row>
    <row r="156" spans="1:19" x14ac:dyDescent="0.2">
      <c r="A156" s="35" t="s">
        <v>204</v>
      </c>
      <c r="B156" s="35">
        <v>7</v>
      </c>
      <c r="C156" s="35">
        <v>11</v>
      </c>
      <c r="D156">
        <v>110724.086</v>
      </c>
      <c r="E156" t="s">
        <v>55</v>
      </c>
      <c r="G156" s="55">
        <v>0.11743155243389999</v>
      </c>
      <c r="H156" s="59">
        <v>4.6502894763820003E-2</v>
      </c>
      <c r="P156" s="56">
        <v>425.6</v>
      </c>
      <c r="Q156" s="56">
        <v>2152.08</v>
      </c>
      <c r="R156" s="35">
        <v>42577.994554019999</v>
      </c>
      <c r="S156" s="57">
        <v>9.9981223742204792E-3</v>
      </c>
    </row>
    <row r="157" spans="1:19" x14ac:dyDescent="0.2">
      <c r="A157" s="35" t="s">
        <v>205</v>
      </c>
      <c r="B157" s="35">
        <v>7</v>
      </c>
      <c r="C157" s="35">
        <v>12</v>
      </c>
      <c r="D157">
        <v>86158.758000000002</v>
      </c>
      <c r="E157" t="s">
        <v>55</v>
      </c>
      <c r="G157" s="55">
        <v>0.11743155243389999</v>
      </c>
      <c r="H157" s="59">
        <v>4.6502894763820003E-2</v>
      </c>
      <c r="P157" s="56">
        <v>425.6</v>
      </c>
      <c r="Q157" s="56">
        <v>2152.08</v>
      </c>
      <c r="R157" s="35">
        <v>42577.994554019999</v>
      </c>
      <c r="S157" s="57">
        <v>9.9981223742204792E-3</v>
      </c>
    </row>
    <row r="158" spans="1:19" x14ac:dyDescent="0.2">
      <c r="A158" s="35" t="s">
        <v>206</v>
      </c>
      <c r="B158" s="35">
        <v>7</v>
      </c>
      <c r="C158" s="35">
        <v>13</v>
      </c>
      <c r="D158">
        <v>63791.461000000003</v>
      </c>
      <c r="E158" t="s">
        <v>55</v>
      </c>
      <c r="G158" s="55">
        <v>0.1237501237501</v>
      </c>
      <c r="I158" s="61">
        <v>1.980001980002E-3</v>
      </c>
      <c r="P158" s="56">
        <v>404</v>
      </c>
      <c r="R158" s="35">
        <v>40404</v>
      </c>
      <c r="S158" s="57">
        <v>1.0002475002475E-2</v>
      </c>
    </row>
    <row r="159" spans="1:19" x14ac:dyDescent="0.2">
      <c r="A159" s="35" t="s">
        <v>207</v>
      </c>
      <c r="B159" s="35">
        <v>7</v>
      </c>
      <c r="C159" s="35">
        <v>14</v>
      </c>
      <c r="D159">
        <v>58017.686999999998</v>
      </c>
      <c r="E159" t="s">
        <v>55</v>
      </c>
      <c r="G159" s="55">
        <v>0.1237501237501</v>
      </c>
      <c r="I159" s="61">
        <v>1.980001980002E-3</v>
      </c>
      <c r="P159" s="56">
        <v>404</v>
      </c>
      <c r="R159" s="35">
        <v>40404</v>
      </c>
      <c r="S159" s="57">
        <v>1.0002475002475E-2</v>
      </c>
    </row>
    <row r="160" spans="1:19" x14ac:dyDescent="0.2">
      <c r="A160" s="35" t="s">
        <v>208</v>
      </c>
      <c r="B160" s="35">
        <v>7</v>
      </c>
      <c r="C160" s="35">
        <v>15</v>
      </c>
      <c r="D160">
        <v>815.43600000000004</v>
      </c>
      <c r="E160" s="62" t="s">
        <v>60</v>
      </c>
      <c r="F160" s="63">
        <v>9.9990099990099992</v>
      </c>
      <c r="N160" s="63">
        <v>9.9990099990099992</v>
      </c>
      <c r="P160" s="56">
        <v>363.6</v>
      </c>
      <c r="R160" s="35">
        <v>40404</v>
      </c>
      <c r="S160" s="57">
        <v>9.9990099990099994E-3</v>
      </c>
    </row>
    <row r="161" spans="1:19" x14ac:dyDescent="0.2">
      <c r="A161" s="35" t="s">
        <v>209</v>
      </c>
      <c r="B161" s="35">
        <v>7</v>
      </c>
      <c r="C161" s="35">
        <v>16</v>
      </c>
      <c r="D161">
        <v>61006.809000000001</v>
      </c>
      <c r="E161" s="14" t="s">
        <v>447</v>
      </c>
      <c r="P161" s="56">
        <v>430.8</v>
      </c>
      <c r="Q161" s="56">
        <v>2688</v>
      </c>
      <c r="R161" s="35">
        <v>43118.879999999997</v>
      </c>
      <c r="S161" s="57">
        <v>9.9909830682058508E-3</v>
      </c>
    </row>
    <row r="162" spans="1:19" x14ac:dyDescent="0.2">
      <c r="A162" s="35" t="s">
        <v>210</v>
      </c>
      <c r="B162" s="35">
        <v>7</v>
      </c>
      <c r="C162" s="35">
        <v>17</v>
      </c>
      <c r="D162">
        <v>68934.797000000006</v>
      </c>
      <c r="E162" t="s">
        <v>446</v>
      </c>
      <c r="P162" s="56">
        <v>404</v>
      </c>
      <c r="R162" s="35">
        <v>40404</v>
      </c>
      <c r="S162" s="57">
        <v>9.9990099990099994E-3</v>
      </c>
    </row>
    <row r="163" spans="1:19" x14ac:dyDescent="0.2">
      <c r="A163" s="35" t="s">
        <v>211</v>
      </c>
      <c r="B163" s="35">
        <v>7</v>
      </c>
      <c r="C163" s="35">
        <v>18</v>
      </c>
      <c r="D163">
        <v>63762.254000000001</v>
      </c>
      <c r="E163" t="s">
        <v>446</v>
      </c>
      <c r="P163" s="56">
        <v>404</v>
      </c>
      <c r="R163" s="35">
        <v>40404</v>
      </c>
      <c r="S163" s="57">
        <v>9.9990099990099994E-3</v>
      </c>
    </row>
    <row r="164" spans="1:19" x14ac:dyDescent="0.2">
      <c r="A164" s="35" t="s">
        <v>212</v>
      </c>
      <c r="B164" s="35">
        <v>7</v>
      </c>
      <c r="C164" s="35">
        <v>19</v>
      </c>
      <c r="D164">
        <v>67951.406000000003</v>
      </c>
      <c r="E164" s="64" t="s">
        <v>65</v>
      </c>
      <c r="F164" s="65">
        <v>1.485001485001E-2</v>
      </c>
      <c r="J164" s="65">
        <v>1.485001485001E-2</v>
      </c>
      <c r="P164" s="56">
        <v>404</v>
      </c>
      <c r="R164" s="35">
        <v>40404</v>
      </c>
      <c r="S164" s="57">
        <v>1.0000495000495E-2</v>
      </c>
    </row>
    <row r="165" spans="1:19" x14ac:dyDescent="0.2">
      <c r="A165" s="35" t="s">
        <v>213</v>
      </c>
      <c r="B165" s="35">
        <v>7</v>
      </c>
      <c r="C165" s="35">
        <v>20</v>
      </c>
      <c r="D165">
        <v>91606.358999999997</v>
      </c>
      <c r="E165" s="64" t="s">
        <v>65</v>
      </c>
      <c r="F165" s="65">
        <v>1.485001485001E-2</v>
      </c>
      <c r="J165" s="65">
        <v>1.485001485001E-2</v>
      </c>
      <c r="P165" s="56">
        <v>404</v>
      </c>
      <c r="R165" s="35">
        <v>40404</v>
      </c>
      <c r="S165" s="57">
        <v>1.0000495000495E-2</v>
      </c>
    </row>
    <row r="166" spans="1:19" x14ac:dyDescent="0.2">
      <c r="A166" s="35" t="s">
        <v>214</v>
      </c>
      <c r="B166" s="35">
        <v>7</v>
      </c>
      <c r="C166" s="35">
        <v>21</v>
      </c>
      <c r="D166">
        <v>65310.362999999998</v>
      </c>
      <c r="E166" s="66" t="s">
        <v>68</v>
      </c>
      <c r="F166" s="67">
        <v>1.485001485001E-2</v>
      </c>
      <c r="K166" s="67">
        <v>1.485001485001E-2</v>
      </c>
      <c r="P166" s="56">
        <v>404</v>
      </c>
      <c r="R166" s="35">
        <v>40404</v>
      </c>
      <c r="S166" s="57">
        <v>1.0000495000495E-2</v>
      </c>
    </row>
    <row r="167" spans="1:19" x14ac:dyDescent="0.2">
      <c r="A167" s="35" t="s">
        <v>215</v>
      </c>
      <c r="B167" s="35">
        <v>7</v>
      </c>
      <c r="C167" s="35">
        <v>22</v>
      </c>
      <c r="D167">
        <v>74657.452999999994</v>
      </c>
      <c r="E167" s="66" t="s">
        <v>68</v>
      </c>
      <c r="F167" s="67">
        <v>1.485001485001E-2</v>
      </c>
      <c r="K167" s="67">
        <v>1.485001485001E-2</v>
      </c>
      <c r="P167" s="56">
        <v>404</v>
      </c>
      <c r="R167" s="35">
        <v>40404</v>
      </c>
      <c r="S167" s="57">
        <v>1.0000495000495E-2</v>
      </c>
    </row>
    <row r="168" spans="1:19" x14ac:dyDescent="0.2">
      <c r="A168" s="35" t="s">
        <v>216</v>
      </c>
      <c r="B168" s="35">
        <v>7</v>
      </c>
      <c r="C168" s="35">
        <v>23</v>
      </c>
      <c r="D168">
        <v>15960.645</v>
      </c>
      <c r="E168" t="s">
        <v>71</v>
      </c>
      <c r="J168" s="65">
        <v>0.17325017325020001</v>
      </c>
      <c r="K168" s="67">
        <v>0.17325017325020001</v>
      </c>
      <c r="O168" s="68">
        <v>1.485001485001E-2</v>
      </c>
      <c r="P168" s="56">
        <v>402.4</v>
      </c>
      <c r="R168" s="35">
        <v>40404</v>
      </c>
      <c r="S168" s="57">
        <v>9.9955449955449992E-3</v>
      </c>
    </row>
    <row r="169" spans="1:19" x14ac:dyDescent="0.2">
      <c r="A169" s="35" t="s">
        <v>217</v>
      </c>
      <c r="B169" s="35">
        <v>7</v>
      </c>
      <c r="C169" s="35">
        <v>24</v>
      </c>
      <c r="D169">
        <v>24273.226999999999</v>
      </c>
      <c r="E169" t="s">
        <v>71</v>
      </c>
      <c r="J169" s="65">
        <v>0.17325017325020001</v>
      </c>
      <c r="K169" s="67">
        <v>0.17325017325020001</v>
      </c>
      <c r="O169" s="68">
        <v>1.485001485001E-2</v>
      </c>
      <c r="P169" s="56">
        <v>402.4</v>
      </c>
      <c r="R169" s="35">
        <v>40404</v>
      </c>
      <c r="S169" s="57">
        <v>9.9955449955449992E-3</v>
      </c>
    </row>
    <row r="170" spans="1:19" x14ac:dyDescent="0.2">
      <c r="A170" s="35" t="s">
        <v>218</v>
      </c>
      <c r="B170" s="35">
        <v>8</v>
      </c>
      <c r="C170" s="35">
        <v>1</v>
      </c>
      <c r="D170">
        <v>445.447</v>
      </c>
      <c r="E170" t="s">
        <v>445</v>
      </c>
    </row>
    <row r="171" spans="1:19" x14ac:dyDescent="0.2">
      <c r="A171" s="35" t="s">
        <v>219</v>
      </c>
      <c r="B171" s="35">
        <v>8</v>
      </c>
      <c r="C171" s="35">
        <v>2</v>
      </c>
      <c r="D171">
        <v>49875.491999999998</v>
      </c>
      <c r="E171" s="54" t="s">
        <v>43</v>
      </c>
      <c r="F171" s="55">
        <v>2.475002475002E-2</v>
      </c>
      <c r="G171" s="55">
        <v>2.475002475002E-2</v>
      </c>
      <c r="P171" s="56">
        <v>404</v>
      </c>
      <c r="R171" s="35">
        <v>40404</v>
      </c>
      <c r="S171" s="57">
        <v>9.9995049995050007E-3</v>
      </c>
    </row>
    <row r="172" spans="1:19" x14ac:dyDescent="0.2">
      <c r="A172" s="35" t="s">
        <v>220</v>
      </c>
      <c r="B172" s="35">
        <v>8</v>
      </c>
      <c r="C172" s="35">
        <v>3</v>
      </c>
      <c r="D172">
        <v>83086.875</v>
      </c>
      <c r="E172" s="54" t="s">
        <v>43</v>
      </c>
      <c r="F172" s="55">
        <v>2.475002475002E-2</v>
      </c>
      <c r="G172" s="55">
        <v>2.475002475002E-2</v>
      </c>
      <c r="P172" s="56">
        <v>404</v>
      </c>
      <c r="R172" s="35">
        <v>40404</v>
      </c>
      <c r="S172" s="57">
        <v>9.9995049995050007E-3</v>
      </c>
    </row>
    <row r="173" spans="1:19" x14ac:dyDescent="0.2">
      <c r="A173" s="35" t="s">
        <v>221</v>
      </c>
      <c r="B173" s="35">
        <v>8</v>
      </c>
      <c r="C173" s="35">
        <v>4</v>
      </c>
      <c r="D173">
        <v>59407.578000000001</v>
      </c>
      <c r="E173" s="54" t="s">
        <v>43</v>
      </c>
      <c r="F173" s="55">
        <v>2.475002475002E-2</v>
      </c>
      <c r="G173" s="55">
        <v>2.475002475002E-2</v>
      </c>
      <c r="P173" s="56">
        <v>404</v>
      </c>
      <c r="R173" s="35">
        <v>40404</v>
      </c>
      <c r="S173" s="57">
        <v>9.9995049995050007E-3</v>
      </c>
    </row>
    <row r="174" spans="1:19" x14ac:dyDescent="0.2">
      <c r="A174" s="35" t="s">
        <v>222</v>
      </c>
      <c r="B174" s="35">
        <v>8</v>
      </c>
      <c r="C174" s="35">
        <v>5</v>
      </c>
      <c r="D174">
        <v>66503.093999999997</v>
      </c>
      <c r="E174" s="58" t="s">
        <v>47</v>
      </c>
      <c r="F174" s="59">
        <v>1.0204345949820001E-2</v>
      </c>
      <c r="H174" s="59">
        <v>1.0204345949820001E-2</v>
      </c>
      <c r="P174" s="56">
        <v>430.8</v>
      </c>
      <c r="Q174" s="56">
        <v>2688</v>
      </c>
      <c r="R174" s="35">
        <v>43118.883088000002</v>
      </c>
      <c r="S174" s="57">
        <v>9.9909823526920603E-3</v>
      </c>
    </row>
    <row r="175" spans="1:19" x14ac:dyDescent="0.2">
      <c r="A175" s="35" t="s">
        <v>223</v>
      </c>
      <c r="B175" s="35">
        <v>8</v>
      </c>
      <c r="C175" s="35">
        <v>6</v>
      </c>
      <c r="D175">
        <v>84910.047000000006</v>
      </c>
      <c r="E175" s="58" t="s">
        <v>47</v>
      </c>
      <c r="F175" s="59">
        <v>1.0204345949820001E-2</v>
      </c>
      <c r="H175" s="59">
        <v>1.0204345949820001E-2</v>
      </c>
      <c r="P175" s="56">
        <v>430.8</v>
      </c>
      <c r="Q175" s="56">
        <v>2688</v>
      </c>
      <c r="R175" s="35">
        <v>43118.883088000002</v>
      </c>
      <c r="S175" s="57">
        <v>9.9909823526920603E-3</v>
      </c>
    </row>
    <row r="176" spans="1:19" x14ac:dyDescent="0.2">
      <c r="A176" s="35" t="s">
        <v>224</v>
      </c>
      <c r="B176" s="35">
        <v>8</v>
      </c>
      <c r="C176" s="35">
        <v>7</v>
      </c>
      <c r="D176">
        <v>64843.012000000002</v>
      </c>
      <c r="E176" s="58" t="s">
        <v>47</v>
      </c>
      <c r="F176" s="59">
        <v>1.0204345949820001E-2</v>
      </c>
      <c r="H176" s="59">
        <v>1.0204345949820001E-2</v>
      </c>
      <c r="P176" s="56">
        <v>430.8</v>
      </c>
      <c r="Q176" s="56">
        <v>2688</v>
      </c>
      <c r="R176" s="35">
        <v>43118.883088000002</v>
      </c>
      <c r="S176" s="57">
        <v>9.9909823526920603E-3</v>
      </c>
    </row>
    <row r="177" spans="1:19" x14ac:dyDescent="0.2">
      <c r="A177" s="35" t="s">
        <v>225</v>
      </c>
      <c r="B177" s="35">
        <v>8</v>
      </c>
      <c r="C177" s="35">
        <v>8</v>
      </c>
      <c r="D177">
        <v>59857.894999999997</v>
      </c>
      <c r="E177" s="60" t="s">
        <v>51</v>
      </c>
      <c r="F177" s="61">
        <v>6.435006435006E-4</v>
      </c>
      <c r="I177" s="61">
        <v>6.435006435006E-4</v>
      </c>
      <c r="P177" s="56">
        <v>404</v>
      </c>
      <c r="R177" s="35">
        <v>40404</v>
      </c>
      <c r="S177" s="57">
        <v>9.9993317493317496E-3</v>
      </c>
    </row>
    <row r="178" spans="1:19" x14ac:dyDescent="0.2">
      <c r="A178" s="35" t="s">
        <v>226</v>
      </c>
      <c r="B178" s="35">
        <v>8</v>
      </c>
      <c r="C178" s="35">
        <v>9</v>
      </c>
      <c r="D178">
        <v>41594.555</v>
      </c>
      <c r="E178" s="60" t="s">
        <v>51</v>
      </c>
      <c r="F178" s="61">
        <v>6.435006435006E-4</v>
      </c>
      <c r="I178" s="61">
        <v>6.435006435006E-4</v>
      </c>
      <c r="P178" s="56">
        <v>404</v>
      </c>
      <c r="R178" s="35">
        <v>40404</v>
      </c>
      <c r="S178" s="57">
        <v>9.9993317493317496E-3</v>
      </c>
    </row>
    <row r="179" spans="1:19" x14ac:dyDescent="0.2">
      <c r="A179" s="35" t="s">
        <v>227</v>
      </c>
      <c r="B179" s="35">
        <v>8</v>
      </c>
      <c r="C179" s="35">
        <v>10</v>
      </c>
      <c r="D179">
        <v>85915.343999999997</v>
      </c>
      <c r="E179" s="60" t="s">
        <v>51</v>
      </c>
      <c r="F179" s="61">
        <v>6.435006435006E-4</v>
      </c>
      <c r="I179" s="61">
        <v>6.435006435006E-4</v>
      </c>
      <c r="P179" s="56">
        <v>404</v>
      </c>
      <c r="R179" s="35">
        <v>40404</v>
      </c>
      <c r="S179" s="57">
        <v>9.9993317493317496E-3</v>
      </c>
    </row>
    <row r="180" spans="1:19" x14ac:dyDescent="0.2">
      <c r="A180" s="35" t="s">
        <v>228</v>
      </c>
      <c r="B180" s="35">
        <v>8</v>
      </c>
      <c r="C180" s="35">
        <v>11</v>
      </c>
      <c r="D180">
        <v>61077.398000000001</v>
      </c>
      <c r="E180" t="s">
        <v>55</v>
      </c>
      <c r="G180" s="55">
        <v>2.3486315683779999E-2</v>
      </c>
      <c r="H180" s="59">
        <v>1.033397890086E-2</v>
      </c>
      <c r="P180" s="56">
        <v>425.6</v>
      </c>
      <c r="Q180" s="56">
        <v>2152.64</v>
      </c>
      <c r="R180" s="35">
        <v>42577.985132460002</v>
      </c>
      <c r="S180" s="57">
        <v>9.9962456813284407E-3</v>
      </c>
    </row>
    <row r="181" spans="1:19" x14ac:dyDescent="0.2">
      <c r="A181" s="35" t="s">
        <v>229</v>
      </c>
      <c r="B181" s="35">
        <v>8</v>
      </c>
      <c r="C181" s="35">
        <v>12</v>
      </c>
      <c r="D181">
        <v>67746.937000000005</v>
      </c>
      <c r="E181" t="s">
        <v>55</v>
      </c>
      <c r="G181" s="55">
        <v>2.3486315683779999E-2</v>
      </c>
      <c r="H181" s="59">
        <v>1.033397890086E-2</v>
      </c>
      <c r="P181" s="56">
        <v>425.6</v>
      </c>
      <c r="Q181" s="56">
        <v>2152.64</v>
      </c>
      <c r="R181" s="35">
        <v>42577.985132460002</v>
      </c>
      <c r="S181" s="57">
        <v>9.9962456813284407E-3</v>
      </c>
    </row>
    <row r="182" spans="1:19" x14ac:dyDescent="0.2">
      <c r="A182" s="35" t="s">
        <v>230</v>
      </c>
      <c r="B182" s="35">
        <v>8</v>
      </c>
      <c r="C182" s="35">
        <v>13</v>
      </c>
      <c r="D182">
        <v>56637.531000000003</v>
      </c>
      <c r="E182" t="s">
        <v>55</v>
      </c>
      <c r="G182" s="55">
        <v>2.475002475002E-2</v>
      </c>
      <c r="I182" s="61">
        <v>6.435006435006E-4</v>
      </c>
      <c r="P182" s="56">
        <v>404</v>
      </c>
      <c r="R182" s="35">
        <v>40404</v>
      </c>
      <c r="S182" s="57">
        <v>9.9998267498267492E-3</v>
      </c>
    </row>
    <row r="183" spans="1:19" x14ac:dyDescent="0.2">
      <c r="A183" s="35" t="s">
        <v>231</v>
      </c>
      <c r="B183" s="35">
        <v>8</v>
      </c>
      <c r="C183" s="35">
        <v>14</v>
      </c>
      <c r="D183">
        <v>49727.012000000002</v>
      </c>
      <c r="E183" t="s">
        <v>55</v>
      </c>
      <c r="G183" s="55">
        <v>2.475002475002E-2</v>
      </c>
      <c r="I183" s="61">
        <v>6.435006435006E-4</v>
      </c>
      <c r="P183" s="56">
        <v>404</v>
      </c>
      <c r="R183" s="35">
        <v>40404</v>
      </c>
      <c r="S183" s="57">
        <v>9.9998267498267492E-3</v>
      </c>
    </row>
    <row r="184" spans="1:19" x14ac:dyDescent="0.2">
      <c r="A184" s="35" t="s">
        <v>232</v>
      </c>
      <c r="B184" s="35">
        <v>8</v>
      </c>
      <c r="C184" s="35">
        <v>15</v>
      </c>
      <c r="D184">
        <v>2314.8649999999998</v>
      </c>
      <c r="E184" s="62" t="s">
        <v>60</v>
      </c>
      <c r="F184" s="63">
        <v>9.9990099990099992</v>
      </c>
      <c r="N184" s="63">
        <v>9.9990099990099992</v>
      </c>
      <c r="P184" s="56">
        <v>363.6</v>
      </c>
      <c r="R184" s="35">
        <v>40404</v>
      </c>
      <c r="S184" s="57">
        <v>9.9990099990099994E-3</v>
      </c>
    </row>
    <row r="185" spans="1:19" x14ac:dyDescent="0.2">
      <c r="A185" s="35" t="s">
        <v>233</v>
      </c>
      <c r="B185" s="35">
        <v>8</v>
      </c>
      <c r="C185" s="35">
        <v>16</v>
      </c>
      <c r="D185">
        <v>64168.754000000001</v>
      </c>
      <c r="E185" s="14" t="s">
        <v>447</v>
      </c>
      <c r="P185" s="56">
        <v>430.8</v>
      </c>
      <c r="Q185" s="56">
        <v>2688</v>
      </c>
      <c r="R185" s="35">
        <v>43118.879999999997</v>
      </c>
      <c r="S185" s="57">
        <v>9.9909830682058508E-3</v>
      </c>
    </row>
    <row r="186" spans="1:19" x14ac:dyDescent="0.2">
      <c r="A186" s="35" t="s">
        <v>234</v>
      </c>
      <c r="B186" s="35">
        <v>8</v>
      </c>
      <c r="C186" s="35">
        <v>17</v>
      </c>
      <c r="D186">
        <v>65093.726999999999</v>
      </c>
      <c r="E186" t="s">
        <v>446</v>
      </c>
      <c r="P186" s="56">
        <v>404</v>
      </c>
      <c r="R186" s="35">
        <v>40404</v>
      </c>
      <c r="S186" s="57">
        <v>9.9990099990099994E-3</v>
      </c>
    </row>
    <row r="187" spans="1:19" x14ac:dyDescent="0.2">
      <c r="A187" s="35" t="s">
        <v>235</v>
      </c>
      <c r="B187" s="35">
        <v>8</v>
      </c>
      <c r="C187" s="35">
        <v>18</v>
      </c>
      <c r="D187">
        <v>53302.762000000002</v>
      </c>
      <c r="E187" t="s">
        <v>446</v>
      </c>
      <c r="P187" s="56">
        <v>404</v>
      </c>
      <c r="R187" s="35">
        <v>40404</v>
      </c>
      <c r="S187" s="57">
        <v>9.9990099990099994E-3</v>
      </c>
    </row>
    <row r="188" spans="1:19" x14ac:dyDescent="0.2">
      <c r="A188" s="35" t="s">
        <v>236</v>
      </c>
      <c r="B188" s="35">
        <v>8</v>
      </c>
      <c r="C188" s="35">
        <v>19</v>
      </c>
      <c r="D188">
        <v>77481.054999999993</v>
      </c>
      <c r="E188" s="64" t="s">
        <v>65</v>
      </c>
      <c r="F188" s="65">
        <v>4.950004950005E-3</v>
      </c>
      <c r="J188" s="65">
        <v>4.950004950005E-3</v>
      </c>
      <c r="P188" s="56">
        <v>404</v>
      </c>
      <c r="R188" s="35">
        <v>40404</v>
      </c>
      <c r="S188" s="57">
        <v>9.9995049995050007E-3</v>
      </c>
    </row>
    <row r="189" spans="1:19" x14ac:dyDescent="0.2">
      <c r="A189" s="35" t="s">
        <v>237</v>
      </c>
      <c r="B189" s="35">
        <v>8</v>
      </c>
      <c r="C189" s="35">
        <v>20</v>
      </c>
      <c r="D189">
        <v>50496.199000000001</v>
      </c>
      <c r="E189" s="64" t="s">
        <v>65</v>
      </c>
      <c r="F189" s="65">
        <v>4.950004950005E-3</v>
      </c>
      <c r="J189" s="65">
        <v>4.950004950005E-3</v>
      </c>
      <c r="P189" s="56">
        <v>404</v>
      </c>
      <c r="R189" s="35">
        <v>40404</v>
      </c>
      <c r="S189" s="57">
        <v>9.9995049995050007E-3</v>
      </c>
    </row>
    <row r="190" spans="1:19" x14ac:dyDescent="0.2">
      <c r="A190" s="35" t="s">
        <v>238</v>
      </c>
      <c r="B190" s="35">
        <v>8</v>
      </c>
      <c r="C190" s="35">
        <v>21</v>
      </c>
      <c r="D190">
        <v>93278.616999999998</v>
      </c>
      <c r="E190" s="66" t="s">
        <v>68</v>
      </c>
      <c r="F190" s="67">
        <v>4.950004950005E-3</v>
      </c>
      <c r="K190" s="67">
        <v>4.950004950005E-3</v>
      </c>
      <c r="P190" s="56">
        <v>404</v>
      </c>
      <c r="R190" s="35">
        <v>40404</v>
      </c>
      <c r="S190" s="57">
        <v>9.9995049995050007E-3</v>
      </c>
    </row>
    <row r="191" spans="1:19" x14ac:dyDescent="0.2">
      <c r="A191" s="35" t="s">
        <v>239</v>
      </c>
      <c r="B191" s="35">
        <v>8</v>
      </c>
      <c r="C191" s="35">
        <v>22</v>
      </c>
      <c r="D191">
        <v>63243.781000000003</v>
      </c>
      <c r="E191" s="66" t="s">
        <v>68</v>
      </c>
      <c r="F191" s="67">
        <v>4.950004950005E-3</v>
      </c>
      <c r="K191" s="67">
        <v>4.950004950005E-3</v>
      </c>
      <c r="P191" s="56">
        <v>404</v>
      </c>
      <c r="R191" s="35">
        <v>40404</v>
      </c>
      <c r="S191" s="57">
        <v>9.9995049995050007E-3</v>
      </c>
    </row>
    <row r="192" spans="1:19" x14ac:dyDescent="0.2">
      <c r="A192" s="35" t="s">
        <v>240</v>
      </c>
      <c r="B192" s="35">
        <v>8</v>
      </c>
      <c r="C192" s="35">
        <v>23</v>
      </c>
      <c r="D192">
        <v>67513.258000000002</v>
      </c>
      <c r="E192" t="s">
        <v>71</v>
      </c>
      <c r="J192" s="65">
        <v>0.17325017325020001</v>
      </c>
      <c r="K192" s="67">
        <v>0.17325017325020001</v>
      </c>
      <c r="O192" s="68">
        <v>4.950004950005E-3</v>
      </c>
      <c r="P192" s="56">
        <v>402.4</v>
      </c>
      <c r="R192" s="35">
        <v>40404</v>
      </c>
      <c r="S192" s="57">
        <v>9.9945549945550001E-3</v>
      </c>
    </row>
    <row r="193" spans="1:19" x14ac:dyDescent="0.2">
      <c r="A193" s="35" t="s">
        <v>241</v>
      </c>
      <c r="B193" s="35">
        <v>8</v>
      </c>
      <c r="C193" s="35">
        <v>24</v>
      </c>
      <c r="D193">
        <v>34581.805</v>
      </c>
      <c r="E193" t="s">
        <v>71</v>
      </c>
      <c r="J193" s="65">
        <v>0.17325017325020001</v>
      </c>
      <c r="K193" s="67">
        <v>0.17325017325020001</v>
      </c>
      <c r="O193" s="68">
        <v>4.950004950005E-3</v>
      </c>
      <c r="P193" s="56">
        <v>402.4</v>
      </c>
      <c r="R193" s="35">
        <v>40404</v>
      </c>
      <c r="S193" s="57">
        <v>9.9945549945550001E-3</v>
      </c>
    </row>
    <row r="194" spans="1:19" x14ac:dyDescent="0.2">
      <c r="A194" s="35" t="s">
        <v>242</v>
      </c>
      <c r="B194" s="35">
        <v>9</v>
      </c>
      <c r="C194" s="35">
        <v>1</v>
      </c>
      <c r="D194">
        <v>28038.84</v>
      </c>
      <c r="E194" t="s">
        <v>55</v>
      </c>
      <c r="J194" s="65">
        <v>19.998019998019998</v>
      </c>
      <c r="K194" s="67">
        <v>19.998019998019998</v>
      </c>
      <c r="P194" s="56">
        <v>242.4</v>
      </c>
      <c r="R194" s="35">
        <v>40404</v>
      </c>
      <c r="S194" s="57">
        <v>9.9990099990099994E-3</v>
      </c>
    </row>
    <row r="195" spans="1:19" x14ac:dyDescent="0.2">
      <c r="A195" s="35" t="s">
        <v>243</v>
      </c>
      <c r="B195" s="35">
        <v>9</v>
      </c>
      <c r="C195" s="35">
        <v>2</v>
      </c>
      <c r="D195">
        <v>43001.487999999998</v>
      </c>
      <c r="E195" t="s">
        <v>55</v>
      </c>
      <c r="J195" s="65">
        <v>19.998019998019998</v>
      </c>
      <c r="K195" s="67">
        <v>19.998019998019998</v>
      </c>
      <c r="P195" s="56">
        <v>242.4</v>
      </c>
      <c r="R195" s="35">
        <v>40404</v>
      </c>
      <c r="S195" s="57">
        <v>9.9990099990099994E-3</v>
      </c>
    </row>
    <row r="196" spans="1:19" x14ac:dyDescent="0.2">
      <c r="A196" s="35" t="s">
        <v>244</v>
      </c>
      <c r="B196" s="35">
        <v>9</v>
      </c>
      <c r="C196" s="35">
        <v>3</v>
      </c>
      <c r="D196">
        <v>443.01299999999998</v>
      </c>
      <c r="E196" t="s">
        <v>55</v>
      </c>
      <c r="J196" s="65">
        <v>19.998019998019998</v>
      </c>
      <c r="L196" s="69">
        <v>19.998019998019998</v>
      </c>
      <c r="P196" s="56">
        <v>242.4</v>
      </c>
      <c r="R196" s="35">
        <v>40404</v>
      </c>
      <c r="S196" s="57">
        <v>9.9990099990099994E-3</v>
      </c>
    </row>
    <row r="197" spans="1:19" x14ac:dyDescent="0.2">
      <c r="A197" s="35" t="s">
        <v>245</v>
      </c>
      <c r="B197" s="35">
        <v>9</v>
      </c>
      <c r="C197" s="35">
        <v>4</v>
      </c>
      <c r="D197">
        <v>593.92999999999995</v>
      </c>
      <c r="E197" t="s">
        <v>55</v>
      </c>
      <c r="J197" s="65">
        <v>19.998019998019998</v>
      </c>
      <c r="L197" s="69">
        <v>19.998019998019998</v>
      </c>
      <c r="P197" s="56">
        <v>242.4</v>
      </c>
      <c r="R197" s="35">
        <v>40404</v>
      </c>
      <c r="S197" s="57">
        <v>9.9990099990099994E-3</v>
      </c>
    </row>
    <row r="198" spans="1:19" x14ac:dyDescent="0.2">
      <c r="A198" s="35" t="s">
        <v>246</v>
      </c>
      <c r="B198" s="35">
        <v>9</v>
      </c>
      <c r="C198" s="35">
        <v>5</v>
      </c>
      <c r="D198">
        <v>17228.830000000002</v>
      </c>
      <c r="E198" s="70" t="s">
        <v>247</v>
      </c>
      <c r="F198" s="69">
        <v>19.998019998019998</v>
      </c>
      <c r="L198" s="69">
        <v>19.998019998019998</v>
      </c>
      <c r="P198" s="56">
        <v>323.2</v>
      </c>
      <c r="R198" s="35">
        <v>40404</v>
      </c>
      <c r="S198" s="57">
        <v>9.9990099990099994E-3</v>
      </c>
    </row>
    <row r="199" spans="1:19" x14ac:dyDescent="0.2">
      <c r="A199" s="35" t="s">
        <v>248</v>
      </c>
      <c r="B199" s="35">
        <v>9</v>
      </c>
      <c r="C199" s="35">
        <v>6</v>
      </c>
      <c r="D199">
        <v>19232.127</v>
      </c>
      <c r="E199" s="70" t="s">
        <v>247</v>
      </c>
      <c r="F199" s="69">
        <v>19.998019998019998</v>
      </c>
      <c r="L199" s="69">
        <v>19.998019998019998</v>
      </c>
      <c r="P199" s="56">
        <v>323.2</v>
      </c>
      <c r="R199" s="35">
        <v>40404</v>
      </c>
      <c r="S199" s="57">
        <v>9.9990099990099994E-3</v>
      </c>
    </row>
    <row r="200" spans="1:19" x14ac:dyDescent="0.2">
      <c r="A200" s="35" t="s">
        <v>249</v>
      </c>
      <c r="B200" s="35">
        <v>9</v>
      </c>
      <c r="C200" s="35">
        <v>7</v>
      </c>
      <c r="D200">
        <v>2385.4560000000001</v>
      </c>
      <c r="E200" t="s">
        <v>55</v>
      </c>
      <c r="K200" s="67">
        <v>19.998019998019998</v>
      </c>
      <c r="L200" s="69">
        <v>19.998019998019998</v>
      </c>
      <c r="P200" s="56">
        <v>242.4</v>
      </c>
      <c r="R200" s="35">
        <v>40404</v>
      </c>
      <c r="S200" s="57">
        <v>9.9990099990099994E-3</v>
      </c>
    </row>
    <row r="201" spans="1:19" x14ac:dyDescent="0.2">
      <c r="A201" s="35" t="s">
        <v>250</v>
      </c>
      <c r="B201" s="35">
        <v>9</v>
      </c>
      <c r="C201" s="35">
        <v>8</v>
      </c>
      <c r="D201">
        <v>2302.6950000000002</v>
      </c>
      <c r="E201" t="s">
        <v>55</v>
      </c>
      <c r="K201" s="67">
        <v>19.998019998019998</v>
      </c>
      <c r="L201" s="69">
        <v>19.998019998019998</v>
      </c>
      <c r="P201" s="56">
        <v>242.4</v>
      </c>
      <c r="R201" s="35">
        <v>40404</v>
      </c>
      <c r="S201" s="57">
        <v>9.9990099990099994E-3</v>
      </c>
    </row>
    <row r="202" spans="1:19" x14ac:dyDescent="0.2">
      <c r="A202" s="35" t="s">
        <v>251</v>
      </c>
      <c r="B202" s="35">
        <v>9</v>
      </c>
      <c r="C202" s="35">
        <v>9</v>
      </c>
      <c r="D202">
        <v>19439.028999999999</v>
      </c>
      <c r="E202" s="71" t="s">
        <v>252</v>
      </c>
      <c r="F202" s="72">
        <v>19.998019998019998</v>
      </c>
      <c r="M202" s="72">
        <v>19.998019998019998</v>
      </c>
      <c r="P202" s="56">
        <v>323.2</v>
      </c>
      <c r="R202" s="35">
        <v>40404</v>
      </c>
      <c r="S202" s="57">
        <v>9.9990099990099994E-3</v>
      </c>
    </row>
    <row r="203" spans="1:19" x14ac:dyDescent="0.2">
      <c r="A203" s="35" t="s">
        <v>253</v>
      </c>
      <c r="B203" s="35">
        <v>9</v>
      </c>
      <c r="C203" s="35">
        <v>10</v>
      </c>
      <c r="D203">
        <v>51946.945</v>
      </c>
      <c r="E203" s="71" t="s">
        <v>252</v>
      </c>
      <c r="F203" s="72">
        <v>19.998019998019998</v>
      </c>
      <c r="M203" s="72">
        <v>19.998019998019998</v>
      </c>
      <c r="P203" s="56">
        <v>323.2</v>
      </c>
      <c r="R203" s="35">
        <v>40404</v>
      </c>
      <c r="S203" s="57">
        <v>9.9990099990099994E-3</v>
      </c>
    </row>
    <row r="204" spans="1:19" x14ac:dyDescent="0.2">
      <c r="A204" s="35" t="s">
        <v>254</v>
      </c>
      <c r="B204" s="35">
        <v>9</v>
      </c>
      <c r="C204" s="35">
        <v>11</v>
      </c>
      <c r="D204">
        <v>1594.3610000000001</v>
      </c>
      <c r="E204" t="s">
        <v>55</v>
      </c>
      <c r="I204" s="61">
        <v>1.999801999802</v>
      </c>
      <c r="M204" s="72">
        <v>19.998019998019998</v>
      </c>
      <c r="P204" s="56">
        <v>282.8</v>
      </c>
      <c r="R204" s="35">
        <v>40404</v>
      </c>
      <c r="S204" s="57">
        <v>9.9990099990099994E-3</v>
      </c>
    </row>
    <row r="205" spans="1:19" x14ac:dyDescent="0.2">
      <c r="A205" s="35" t="s">
        <v>255</v>
      </c>
      <c r="B205" s="35">
        <v>9</v>
      </c>
      <c r="C205" s="35">
        <v>12</v>
      </c>
      <c r="D205">
        <v>2168.817</v>
      </c>
      <c r="E205" t="s">
        <v>55</v>
      </c>
      <c r="I205" s="61">
        <v>1.999801999802</v>
      </c>
      <c r="M205" s="72">
        <v>19.998019998019998</v>
      </c>
      <c r="P205" s="56">
        <v>282.8</v>
      </c>
      <c r="R205" s="35">
        <v>40404</v>
      </c>
      <c r="S205" s="57">
        <v>9.9990099990099994E-3</v>
      </c>
    </row>
    <row r="206" spans="1:19" x14ac:dyDescent="0.2">
      <c r="A206" s="35" t="s">
        <v>256</v>
      </c>
      <c r="B206" s="35">
        <v>9</v>
      </c>
      <c r="C206" s="35">
        <v>13</v>
      </c>
      <c r="D206">
        <v>9658.6610000000001</v>
      </c>
      <c r="E206" t="s">
        <v>55</v>
      </c>
      <c r="G206" s="55">
        <v>1000.005</v>
      </c>
      <c r="M206" s="72">
        <v>19.9512</v>
      </c>
      <c r="R206" s="35">
        <v>40899.795501020002</v>
      </c>
      <c r="S206" s="57">
        <v>2.1995219999999999E-2</v>
      </c>
    </row>
    <row r="207" spans="1:19" x14ac:dyDescent="0.2">
      <c r="A207" s="35" t="s">
        <v>257</v>
      </c>
      <c r="B207" s="35">
        <v>9</v>
      </c>
      <c r="C207" s="35">
        <v>14</v>
      </c>
      <c r="D207">
        <v>10225.815000000001</v>
      </c>
      <c r="E207" t="s">
        <v>55</v>
      </c>
      <c r="G207" s="55">
        <v>1000.005</v>
      </c>
      <c r="M207" s="72">
        <v>19.9512</v>
      </c>
      <c r="R207" s="35">
        <v>40899.795501020002</v>
      </c>
      <c r="S207" s="57">
        <v>2.1995219999999999E-2</v>
      </c>
    </row>
    <row r="208" spans="1:19" x14ac:dyDescent="0.2">
      <c r="A208" s="35" t="s">
        <v>258</v>
      </c>
      <c r="B208" s="35">
        <v>9</v>
      </c>
      <c r="C208" s="35">
        <v>15</v>
      </c>
      <c r="D208">
        <v>255.58500000000001</v>
      </c>
      <c r="E208" s="62" t="s">
        <v>60</v>
      </c>
      <c r="F208" s="63">
        <v>19.998019998019998</v>
      </c>
      <c r="N208" s="63">
        <v>19.998019998019998</v>
      </c>
      <c r="P208" s="56">
        <v>323.2</v>
      </c>
      <c r="R208" s="35">
        <v>40404</v>
      </c>
      <c r="S208" s="57">
        <v>9.9990099990099994E-3</v>
      </c>
    </row>
    <row r="209" spans="1:19" x14ac:dyDescent="0.2">
      <c r="A209" s="35" t="s">
        <v>259</v>
      </c>
      <c r="B209" s="35">
        <v>9</v>
      </c>
      <c r="C209" s="35">
        <v>16</v>
      </c>
      <c r="D209">
        <v>199.59899999999999</v>
      </c>
      <c r="E209" s="62" t="s">
        <v>60</v>
      </c>
      <c r="F209" s="63">
        <v>19.998019998019998</v>
      </c>
      <c r="N209" s="63">
        <v>19.998019998019998</v>
      </c>
      <c r="P209" s="56">
        <v>323.2</v>
      </c>
      <c r="R209" s="35">
        <v>40404</v>
      </c>
      <c r="S209" s="57">
        <v>9.9990099990099994E-3</v>
      </c>
    </row>
    <row r="210" spans="1:19" x14ac:dyDescent="0.2">
      <c r="A210" s="35" t="s">
        <v>260</v>
      </c>
      <c r="B210" s="35">
        <v>9</v>
      </c>
      <c r="C210" s="35">
        <v>17</v>
      </c>
      <c r="D210">
        <v>321.30599999999998</v>
      </c>
      <c r="E210" t="s">
        <v>55</v>
      </c>
      <c r="L210" s="69">
        <v>19.998019998019998</v>
      </c>
      <c r="N210" s="63">
        <v>19.998019998019998</v>
      </c>
      <c r="P210" s="56">
        <v>242.4</v>
      </c>
      <c r="R210" s="35">
        <v>40404</v>
      </c>
      <c r="S210" s="57">
        <v>9.9990099990099994E-3</v>
      </c>
    </row>
    <row r="211" spans="1:19" x14ac:dyDescent="0.2">
      <c r="A211" s="35" t="s">
        <v>261</v>
      </c>
      <c r="B211" s="35">
        <v>9</v>
      </c>
      <c r="C211" s="35">
        <v>18</v>
      </c>
      <c r="D211">
        <v>299.399</v>
      </c>
      <c r="E211" t="s">
        <v>55</v>
      </c>
      <c r="L211" s="69">
        <v>19.998019998019998</v>
      </c>
      <c r="N211" s="63">
        <v>19.998019998019998</v>
      </c>
      <c r="P211" s="56">
        <v>242.4</v>
      </c>
      <c r="R211" s="35">
        <v>40404</v>
      </c>
      <c r="S211" s="57">
        <v>9.9990099990099994E-3</v>
      </c>
    </row>
    <row r="212" spans="1:19" x14ac:dyDescent="0.2">
      <c r="A212" s="35" t="s">
        <v>262</v>
      </c>
      <c r="B212" s="35">
        <v>9</v>
      </c>
      <c r="C212" s="35">
        <v>19</v>
      </c>
      <c r="D212">
        <v>2100.6610000000001</v>
      </c>
      <c r="E212" t="s">
        <v>55</v>
      </c>
      <c r="N212" s="63">
        <v>19.998019998019998</v>
      </c>
      <c r="O212" s="68">
        <v>19.998019998019998</v>
      </c>
      <c r="P212" s="56">
        <v>242.4</v>
      </c>
      <c r="R212" s="35">
        <v>40404</v>
      </c>
      <c r="S212" s="57">
        <v>9.9990099990099994E-3</v>
      </c>
    </row>
    <row r="213" spans="1:19" x14ac:dyDescent="0.2">
      <c r="A213" s="35" t="s">
        <v>263</v>
      </c>
      <c r="B213" s="35">
        <v>9</v>
      </c>
      <c r="C213" s="35">
        <v>20</v>
      </c>
      <c r="D213">
        <v>2188.29</v>
      </c>
      <c r="E213" t="s">
        <v>55</v>
      </c>
      <c r="N213" s="63">
        <v>19.998019998019998</v>
      </c>
      <c r="O213" s="68">
        <v>19.998019998019998</v>
      </c>
      <c r="P213" s="56">
        <v>242.4</v>
      </c>
      <c r="R213" s="35">
        <v>40404</v>
      </c>
      <c r="S213" s="57">
        <v>9.9990099990099994E-3</v>
      </c>
    </row>
    <row r="214" spans="1:19" x14ac:dyDescent="0.2">
      <c r="A214" s="35" t="s">
        <v>264</v>
      </c>
      <c r="B214" s="35">
        <v>9</v>
      </c>
      <c r="C214" s="35">
        <v>21</v>
      </c>
      <c r="D214">
        <v>11162.958000000001</v>
      </c>
      <c r="E214" s="73" t="s">
        <v>265</v>
      </c>
      <c r="F214" s="68">
        <v>19.998019998019998</v>
      </c>
      <c r="O214" s="68">
        <v>19.998019998019998</v>
      </c>
      <c r="P214" s="56">
        <v>323.2</v>
      </c>
      <c r="R214" s="35">
        <v>40404</v>
      </c>
      <c r="S214" s="57">
        <v>9.9990099990099994E-3</v>
      </c>
    </row>
    <row r="215" spans="1:19" x14ac:dyDescent="0.2">
      <c r="A215" s="35" t="s">
        <v>266</v>
      </c>
      <c r="B215" s="35">
        <v>9</v>
      </c>
      <c r="C215" s="35">
        <v>22</v>
      </c>
      <c r="D215">
        <v>10530.082</v>
      </c>
      <c r="E215" s="73" t="s">
        <v>265</v>
      </c>
      <c r="F215" s="68">
        <v>19.998019998019998</v>
      </c>
      <c r="O215" s="68">
        <v>19.998019998019998</v>
      </c>
      <c r="P215" s="56">
        <v>323.2</v>
      </c>
      <c r="R215" s="35">
        <v>40404</v>
      </c>
      <c r="S215" s="57">
        <v>9.9990099990099994E-3</v>
      </c>
    </row>
    <row r="216" spans="1:19" x14ac:dyDescent="0.2">
      <c r="A216" s="35" t="s">
        <v>267</v>
      </c>
      <c r="B216" s="35">
        <v>9</v>
      </c>
      <c r="C216" s="35">
        <v>23</v>
      </c>
      <c r="D216">
        <v>1382.5909999999999</v>
      </c>
      <c r="E216" t="s">
        <v>55</v>
      </c>
      <c r="L216" s="69">
        <v>19.998019998019998</v>
      </c>
      <c r="O216" s="68">
        <v>19.998019998019998</v>
      </c>
      <c r="P216" s="56">
        <v>242.4</v>
      </c>
      <c r="R216" s="35">
        <v>40404</v>
      </c>
      <c r="S216" s="57">
        <v>9.9990099990099994E-3</v>
      </c>
    </row>
    <row r="217" spans="1:19" x14ac:dyDescent="0.2">
      <c r="A217" s="35" t="s">
        <v>268</v>
      </c>
      <c r="B217" s="35">
        <v>9</v>
      </c>
      <c r="C217" s="35">
        <v>24</v>
      </c>
      <c r="D217">
        <v>995.56299999999999</v>
      </c>
      <c r="E217" t="s">
        <v>55</v>
      </c>
      <c r="L217" s="69">
        <v>19.998019998019998</v>
      </c>
      <c r="O217" s="68">
        <v>19.998019998019998</v>
      </c>
      <c r="P217" s="56">
        <v>242.4</v>
      </c>
      <c r="R217" s="35">
        <v>40404</v>
      </c>
      <c r="S217" s="57">
        <v>9.9990099990099994E-3</v>
      </c>
    </row>
    <row r="218" spans="1:19" x14ac:dyDescent="0.2">
      <c r="A218" s="35" t="s">
        <v>269</v>
      </c>
      <c r="B218" s="35">
        <v>10</v>
      </c>
      <c r="C218" s="35">
        <v>1</v>
      </c>
      <c r="D218">
        <v>55522.695</v>
      </c>
      <c r="E218" t="s">
        <v>55</v>
      </c>
      <c r="J218" s="65">
        <v>6.1380061380060003</v>
      </c>
      <c r="K218" s="67">
        <v>6.1380061380060003</v>
      </c>
      <c r="P218" s="56">
        <v>354.4</v>
      </c>
      <c r="R218" s="35">
        <v>40404</v>
      </c>
      <c r="S218" s="57">
        <v>9.9990099990099994E-3</v>
      </c>
    </row>
    <row r="219" spans="1:19" x14ac:dyDescent="0.2">
      <c r="A219" s="35" t="s">
        <v>270</v>
      </c>
      <c r="B219" s="35">
        <v>10</v>
      </c>
      <c r="C219" s="35">
        <v>2</v>
      </c>
      <c r="D219">
        <v>58502.078000000001</v>
      </c>
      <c r="E219" t="s">
        <v>55</v>
      </c>
      <c r="J219" s="65">
        <v>6.1380061380060003</v>
      </c>
      <c r="K219" s="67">
        <v>6.1380061380060003</v>
      </c>
      <c r="P219" s="56">
        <v>354.4</v>
      </c>
      <c r="R219" s="35">
        <v>40404</v>
      </c>
      <c r="S219" s="57">
        <v>9.9990099990099994E-3</v>
      </c>
    </row>
    <row r="220" spans="1:19" x14ac:dyDescent="0.2">
      <c r="A220" s="35" t="s">
        <v>271</v>
      </c>
      <c r="B220" s="35">
        <v>10</v>
      </c>
      <c r="C220" s="35">
        <v>3</v>
      </c>
      <c r="D220">
        <v>42298.02</v>
      </c>
      <c r="E220" t="s">
        <v>55</v>
      </c>
      <c r="J220" s="65">
        <v>6.1380061380060003</v>
      </c>
      <c r="L220" s="69">
        <v>6.1380061380060003</v>
      </c>
      <c r="P220" s="56">
        <v>354.4</v>
      </c>
      <c r="R220" s="35">
        <v>40404</v>
      </c>
      <c r="S220" s="57">
        <v>9.9990099990099994E-3</v>
      </c>
    </row>
    <row r="221" spans="1:19" x14ac:dyDescent="0.2">
      <c r="A221" s="35" t="s">
        <v>272</v>
      </c>
      <c r="B221" s="35">
        <v>10</v>
      </c>
      <c r="C221" s="35">
        <v>4</v>
      </c>
      <c r="D221">
        <v>56024.129000000001</v>
      </c>
      <c r="E221" t="s">
        <v>55</v>
      </c>
      <c r="J221" s="65">
        <v>6.1380061380060003</v>
      </c>
      <c r="L221" s="69">
        <v>6.1380061380060003</v>
      </c>
      <c r="P221" s="56">
        <v>354.4</v>
      </c>
      <c r="R221" s="35">
        <v>40404</v>
      </c>
      <c r="S221" s="57">
        <v>9.9990099990099994E-3</v>
      </c>
    </row>
    <row r="222" spans="1:19" x14ac:dyDescent="0.2">
      <c r="A222" s="35" t="s">
        <v>273</v>
      </c>
      <c r="B222" s="35">
        <v>10</v>
      </c>
      <c r="C222" s="35">
        <v>5</v>
      </c>
      <c r="D222">
        <v>58784.440999999999</v>
      </c>
      <c r="E222" s="70" t="s">
        <v>247</v>
      </c>
      <c r="F222" s="69">
        <v>6.1380061380060003</v>
      </c>
      <c r="L222" s="69">
        <v>6.1380061380060003</v>
      </c>
      <c r="P222" s="56">
        <v>379.2</v>
      </c>
      <c r="R222" s="35">
        <v>40404</v>
      </c>
      <c r="S222" s="57">
        <v>9.9990099990099994E-3</v>
      </c>
    </row>
    <row r="223" spans="1:19" x14ac:dyDescent="0.2">
      <c r="A223" s="35" t="s">
        <v>274</v>
      </c>
      <c r="B223" s="35">
        <v>10</v>
      </c>
      <c r="C223" s="35">
        <v>6</v>
      </c>
      <c r="D223">
        <v>42057.042999999998</v>
      </c>
      <c r="E223" s="70" t="s">
        <v>247</v>
      </c>
      <c r="F223" s="69">
        <v>6.1380061380060003</v>
      </c>
      <c r="L223" s="69">
        <v>6.1380061380060003</v>
      </c>
      <c r="P223" s="56">
        <v>379.2</v>
      </c>
      <c r="R223" s="35">
        <v>40404</v>
      </c>
      <c r="S223" s="57">
        <v>9.9990099990099994E-3</v>
      </c>
    </row>
    <row r="224" spans="1:19" x14ac:dyDescent="0.2">
      <c r="A224" s="35" t="s">
        <v>275</v>
      </c>
      <c r="B224" s="35">
        <v>10</v>
      </c>
      <c r="C224" s="35">
        <v>7</v>
      </c>
      <c r="D224">
        <v>28584.085999999999</v>
      </c>
      <c r="E224" t="s">
        <v>55</v>
      </c>
      <c r="K224" s="67">
        <v>6.1380061380060003</v>
      </c>
      <c r="L224" s="69">
        <v>6.1380061380060003</v>
      </c>
      <c r="P224" s="56">
        <v>354.4</v>
      </c>
      <c r="R224" s="35">
        <v>40404</v>
      </c>
      <c r="S224" s="57">
        <v>9.9990099990099994E-3</v>
      </c>
    </row>
    <row r="225" spans="1:19" x14ac:dyDescent="0.2">
      <c r="A225" s="35" t="s">
        <v>276</v>
      </c>
      <c r="B225" s="35">
        <v>10</v>
      </c>
      <c r="C225" s="35">
        <v>8</v>
      </c>
      <c r="D225">
        <v>27478.986000000001</v>
      </c>
      <c r="E225" t="s">
        <v>55</v>
      </c>
      <c r="K225" s="67">
        <v>6.1380061380060003</v>
      </c>
      <c r="L225" s="69">
        <v>6.1380061380060003</v>
      </c>
      <c r="P225" s="56">
        <v>354.4</v>
      </c>
      <c r="R225" s="35">
        <v>40404</v>
      </c>
      <c r="S225" s="57">
        <v>9.9990099990099994E-3</v>
      </c>
    </row>
    <row r="226" spans="1:19" x14ac:dyDescent="0.2">
      <c r="A226" s="35" t="s">
        <v>277</v>
      </c>
      <c r="B226" s="35">
        <v>10</v>
      </c>
      <c r="C226" s="35">
        <v>9</v>
      </c>
      <c r="D226">
        <v>14429.572</v>
      </c>
      <c r="E226" s="71" t="s">
        <v>252</v>
      </c>
      <c r="F226" s="72">
        <v>6.1380061380060003</v>
      </c>
      <c r="M226" s="72">
        <v>6.1380061380060003</v>
      </c>
      <c r="P226" s="56">
        <v>379.2</v>
      </c>
      <c r="R226" s="35">
        <v>40404</v>
      </c>
      <c r="S226" s="57">
        <v>9.9990099990099994E-3</v>
      </c>
    </row>
    <row r="227" spans="1:19" x14ac:dyDescent="0.2">
      <c r="A227" s="35" t="s">
        <v>278</v>
      </c>
      <c r="B227" s="35">
        <v>10</v>
      </c>
      <c r="C227" s="35">
        <v>10</v>
      </c>
      <c r="D227">
        <v>26982.423999999999</v>
      </c>
      <c r="E227" s="71" t="s">
        <v>252</v>
      </c>
      <c r="F227" s="72">
        <v>6.1380061380060003</v>
      </c>
      <c r="M227" s="72">
        <v>6.1380061380060003</v>
      </c>
      <c r="P227" s="56">
        <v>379.2</v>
      </c>
      <c r="R227" s="35">
        <v>40404</v>
      </c>
      <c r="S227" s="57">
        <v>9.9990099990099994E-3</v>
      </c>
    </row>
    <row r="228" spans="1:19" x14ac:dyDescent="0.2">
      <c r="A228" s="35" t="s">
        <v>279</v>
      </c>
      <c r="B228" s="35">
        <v>10</v>
      </c>
      <c r="C228" s="35">
        <v>11</v>
      </c>
      <c r="D228">
        <v>12455.485000000001</v>
      </c>
      <c r="E228" t="s">
        <v>55</v>
      </c>
      <c r="I228" s="61">
        <v>0.63360063360060004</v>
      </c>
      <c r="M228" s="72">
        <v>6.1380061380060003</v>
      </c>
      <c r="P228" s="56">
        <v>366.4</v>
      </c>
      <c r="R228" s="35">
        <v>40404</v>
      </c>
      <c r="S228" s="57">
        <v>9.9990099990099994E-3</v>
      </c>
    </row>
    <row r="229" spans="1:19" x14ac:dyDescent="0.2">
      <c r="A229" s="35" t="s">
        <v>280</v>
      </c>
      <c r="B229" s="35">
        <v>10</v>
      </c>
      <c r="C229" s="35">
        <v>12</v>
      </c>
      <c r="D229">
        <v>10398.638999999999</v>
      </c>
      <c r="E229" t="s">
        <v>55</v>
      </c>
      <c r="I229" s="61">
        <v>0.63360063360060004</v>
      </c>
      <c r="M229" s="72">
        <v>6.1380061380060003</v>
      </c>
      <c r="P229" s="56">
        <v>366.4</v>
      </c>
      <c r="R229" s="35">
        <v>40404</v>
      </c>
      <c r="S229" s="57">
        <v>9.9990099990099994E-3</v>
      </c>
    </row>
    <row r="230" spans="1:19" x14ac:dyDescent="0.2">
      <c r="A230" s="35" t="s">
        <v>281</v>
      </c>
      <c r="B230" s="35">
        <v>10</v>
      </c>
      <c r="C230" s="35">
        <v>13</v>
      </c>
      <c r="D230">
        <v>22776.232</v>
      </c>
      <c r="E230" t="s">
        <v>55</v>
      </c>
      <c r="G230" s="55">
        <v>221.26522126520001</v>
      </c>
      <c r="M230" s="72">
        <v>6.1380061380060003</v>
      </c>
      <c r="P230" s="56">
        <v>200.4</v>
      </c>
      <c r="R230" s="35">
        <v>40404</v>
      </c>
      <c r="S230" s="57">
        <v>9.9990099990099907E-3</v>
      </c>
    </row>
    <row r="231" spans="1:19" x14ac:dyDescent="0.2">
      <c r="A231" s="35" t="s">
        <v>282</v>
      </c>
      <c r="B231" s="35">
        <v>10</v>
      </c>
      <c r="C231" s="35">
        <v>14</v>
      </c>
      <c r="D231">
        <v>16026.366</v>
      </c>
      <c r="E231" t="s">
        <v>55</v>
      </c>
      <c r="G231" s="55">
        <v>221.26522126520001</v>
      </c>
      <c r="M231" s="72">
        <v>6.1380061380060003</v>
      </c>
      <c r="P231" s="56">
        <v>200.4</v>
      </c>
      <c r="R231" s="35">
        <v>40404</v>
      </c>
      <c r="S231" s="57">
        <v>9.9990099990099907E-3</v>
      </c>
    </row>
    <row r="232" spans="1:19" x14ac:dyDescent="0.2">
      <c r="A232" s="35" t="s">
        <v>283</v>
      </c>
      <c r="B232" s="35">
        <v>10</v>
      </c>
      <c r="C232" s="35">
        <v>15</v>
      </c>
      <c r="D232">
        <v>11683.864</v>
      </c>
      <c r="E232" s="62" t="s">
        <v>60</v>
      </c>
      <c r="F232" s="63">
        <v>6.1380061380060003</v>
      </c>
      <c r="N232" s="63">
        <v>6.1380061380060003</v>
      </c>
      <c r="P232" s="56">
        <v>379.2</v>
      </c>
      <c r="R232" s="35">
        <v>40404</v>
      </c>
      <c r="S232" s="57">
        <v>9.9990099990099994E-3</v>
      </c>
    </row>
    <row r="233" spans="1:19" x14ac:dyDescent="0.2">
      <c r="A233" s="35" t="s">
        <v>284</v>
      </c>
      <c r="B233" s="35">
        <v>10</v>
      </c>
      <c r="C233" s="35">
        <v>16</v>
      </c>
      <c r="D233">
        <v>8626.5859999999993</v>
      </c>
      <c r="E233" s="62" t="s">
        <v>60</v>
      </c>
      <c r="F233" s="63">
        <v>6.1380061380060003</v>
      </c>
      <c r="N233" s="63">
        <v>6.1380061380060003</v>
      </c>
      <c r="P233" s="56">
        <v>379.2</v>
      </c>
      <c r="R233" s="35">
        <v>40404</v>
      </c>
      <c r="S233" s="57">
        <v>9.9990099990099994E-3</v>
      </c>
    </row>
    <row r="234" spans="1:19" x14ac:dyDescent="0.2">
      <c r="A234" s="35" t="s">
        <v>285</v>
      </c>
      <c r="B234" s="35">
        <v>10</v>
      </c>
      <c r="C234" s="35">
        <v>17</v>
      </c>
      <c r="D234">
        <v>859.25099999999998</v>
      </c>
      <c r="E234" t="s">
        <v>55</v>
      </c>
      <c r="L234" s="69">
        <v>6.1380061380060003</v>
      </c>
      <c r="N234" s="63">
        <v>6.1380061380060003</v>
      </c>
      <c r="P234" s="56">
        <v>354.4</v>
      </c>
      <c r="R234" s="35">
        <v>40404</v>
      </c>
      <c r="S234" s="57">
        <v>9.9990099990099994E-3</v>
      </c>
    </row>
    <row r="235" spans="1:19" x14ac:dyDescent="0.2">
      <c r="A235" s="35" t="s">
        <v>286</v>
      </c>
      <c r="B235" s="35">
        <v>10</v>
      </c>
      <c r="C235" s="35">
        <v>18</v>
      </c>
      <c r="D235">
        <v>1862.116</v>
      </c>
      <c r="E235" t="s">
        <v>55</v>
      </c>
      <c r="L235" s="69">
        <v>6.1380061380060003</v>
      </c>
      <c r="N235" s="63">
        <v>6.1380061380060003</v>
      </c>
      <c r="P235" s="56">
        <v>354.4</v>
      </c>
      <c r="R235" s="35">
        <v>40404</v>
      </c>
      <c r="S235" s="57">
        <v>9.9990099990099994E-3</v>
      </c>
    </row>
    <row r="236" spans="1:19" x14ac:dyDescent="0.2">
      <c r="A236" s="35" t="s">
        <v>287</v>
      </c>
      <c r="B236" s="35">
        <v>10</v>
      </c>
      <c r="C236" s="35">
        <v>19</v>
      </c>
      <c r="D236">
        <v>11649.786</v>
      </c>
      <c r="E236" t="s">
        <v>55</v>
      </c>
      <c r="N236" s="63">
        <v>6.1380061380060003</v>
      </c>
      <c r="O236" s="68">
        <v>6.1380061380060003</v>
      </c>
      <c r="P236" s="56">
        <v>354.4</v>
      </c>
      <c r="R236" s="35">
        <v>40404</v>
      </c>
      <c r="S236" s="57">
        <v>9.9990099990099994E-3</v>
      </c>
    </row>
    <row r="237" spans="1:19" x14ac:dyDescent="0.2">
      <c r="A237" s="35" t="s">
        <v>288</v>
      </c>
      <c r="B237" s="35">
        <v>10</v>
      </c>
      <c r="C237" s="35">
        <v>20</v>
      </c>
      <c r="D237">
        <v>6258.1689999999999</v>
      </c>
      <c r="E237" t="s">
        <v>55</v>
      </c>
      <c r="N237" s="63">
        <v>6.1380061380060003</v>
      </c>
      <c r="O237" s="68">
        <v>6.1380061380060003</v>
      </c>
      <c r="P237" s="56">
        <v>354.4</v>
      </c>
      <c r="R237" s="35">
        <v>40404</v>
      </c>
      <c r="S237" s="57">
        <v>9.9990099990099994E-3</v>
      </c>
    </row>
    <row r="238" spans="1:19" x14ac:dyDescent="0.2">
      <c r="A238" s="35" t="s">
        <v>289</v>
      </c>
      <c r="B238" s="35">
        <v>10</v>
      </c>
      <c r="C238" s="35">
        <v>21</v>
      </c>
      <c r="D238">
        <v>27607.995999999999</v>
      </c>
      <c r="E238" s="73" t="s">
        <v>265</v>
      </c>
      <c r="F238" s="68">
        <v>6.1380061380060003</v>
      </c>
      <c r="O238" s="68">
        <v>6.1380061380060003</v>
      </c>
      <c r="P238" s="56">
        <v>379.2</v>
      </c>
      <c r="R238" s="35">
        <v>40404</v>
      </c>
      <c r="S238" s="57">
        <v>9.9990099990099994E-3</v>
      </c>
    </row>
    <row r="239" spans="1:19" x14ac:dyDescent="0.2">
      <c r="A239" s="35" t="s">
        <v>290</v>
      </c>
      <c r="B239" s="35">
        <v>10</v>
      </c>
      <c r="C239" s="35">
        <v>22</v>
      </c>
      <c r="D239">
        <v>15765.914000000001</v>
      </c>
      <c r="E239" s="73" t="s">
        <v>265</v>
      </c>
      <c r="F239" s="68">
        <v>6.1380061380060003</v>
      </c>
      <c r="O239" s="68">
        <v>6.1380061380060003</v>
      </c>
      <c r="P239" s="56">
        <v>379.2</v>
      </c>
      <c r="R239" s="35">
        <v>40404</v>
      </c>
      <c r="S239" s="57">
        <v>9.9990099990099994E-3</v>
      </c>
    </row>
    <row r="240" spans="1:19" x14ac:dyDescent="0.2">
      <c r="A240" s="35" t="s">
        <v>291</v>
      </c>
      <c r="B240" s="35">
        <v>10</v>
      </c>
      <c r="C240" s="35">
        <v>23</v>
      </c>
      <c r="D240">
        <v>4600.5209999999997</v>
      </c>
      <c r="E240" t="s">
        <v>55</v>
      </c>
      <c r="L240" s="69">
        <v>6.1380061380060003</v>
      </c>
      <c r="O240" s="68">
        <v>6.1380061380060003</v>
      </c>
      <c r="P240" s="56">
        <v>354.4</v>
      </c>
      <c r="R240" s="35">
        <v>40404</v>
      </c>
      <c r="S240" s="57">
        <v>9.9990099990099994E-3</v>
      </c>
    </row>
    <row r="241" spans="1:19" x14ac:dyDescent="0.2">
      <c r="A241" s="35" t="s">
        <v>292</v>
      </c>
      <c r="B241" s="35">
        <v>10</v>
      </c>
      <c r="C241" s="35">
        <v>24</v>
      </c>
      <c r="D241">
        <v>3327.4670000000001</v>
      </c>
      <c r="E241" t="s">
        <v>55</v>
      </c>
      <c r="L241" s="69">
        <v>6.1380061380060003</v>
      </c>
      <c r="O241" s="68">
        <v>6.1380061380060003</v>
      </c>
      <c r="P241" s="56">
        <v>354.4</v>
      </c>
      <c r="R241" s="35">
        <v>40404</v>
      </c>
      <c r="S241" s="57">
        <v>9.9990099990099994E-3</v>
      </c>
    </row>
    <row r="242" spans="1:19" x14ac:dyDescent="0.2">
      <c r="A242" s="35" t="s">
        <v>293</v>
      </c>
      <c r="B242" s="35">
        <v>11</v>
      </c>
      <c r="C242" s="35">
        <v>1</v>
      </c>
      <c r="D242">
        <v>86623.679999999993</v>
      </c>
      <c r="E242" t="s">
        <v>55</v>
      </c>
      <c r="J242" s="65">
        <v>1.8810018810019999</v>
      </c>
      <c r="K242" s="67">
        <v>1.8810018810019999</v>
      </c>
      <c r="P242" s="56">
        <v>388.8</v>
      </c>
      <c r="R242" s="35">
        <v>40404</v>
      </c>
      <c r="S242" s="57">
        <v>9.9990099990099994E-3</v>
      </c>
    </row>
    <row r="243" spans="1:19" x14ac:dyDescent="0.2">
      <c r="A243" s="35" t="s">
        <v>294</v>
      </c>
      <c r="B243" s="35">
        <v>11</v>
      </c>
      <c r="C243" s="35">
        <v>2</v>
      </c>
      <c r="D243">
        <v>71232.625</v>
      </c>
      <c r="E243" t="s">
        <v>55</v>
      </c>
      <c r="J243" s="65">
        <v>1.8810018810019999</v>
      </c>
      <c r="K243" s="67">
        <v>1.8810018810019999</v>
      </c>
      <c r="P243" s="56">
        <v>388.8</v>
      </c>
      <c r="R243" s="35">
        <v>40404</v>
      </c>
      <c r="S243" s="57">
        <v>9.9990099990099994E-3</v>
      </c>
    </row>
    <row r="244" spans="1:19" x14ac:dyDescent="0.2">
      <c r="A244" s="35" t="s">
        <v>295</v>
      </c>
      <c r="B244" s="35">
        <v>11</v>
      </c>
      <c r="C244" s="35">
        <v>3</v>
      </c>
      <c r="D244">
        <v>75898.866999999998</v>
      </c>
      <c r="E244" t="s">
        <v>55</v>
      </c>
      <c r="J244" s="65">
        <v>1.8810018810019999</v>
      </c>
      <c r="L244" s="69">
        <v>1.8810018810019999</v>
      </c>
      <c r="P244" s="56">
        <v>388.8</v>
      </c>
      <c r="R244" s="35">
        <v>40404</v>
      </c>
      <c r="S244" s="57">
        <v>9.9990099990099994E-3</v>
      </c>
    </row>
    <row r="245" spans="1:19" x14ac:dyDescent="0.2">
      <c r="A245" s="35" t="s">
        <v>296</v>
      </c>
      <c r="B245" s="35">
        <v>11</v>
      </c>
      <c r="C245" s="35">
        <v>4</v>
      </c>
      <c r="D245">
        <v>77140.273000000001</v>
      </c>
      <c r="E245" t="s">
        <v>55</v>
      </c>
      <c r="J245" s="65">
        <v>1.8810018810019999</v>
      </c>
      <c r="L245" s="69">
        <v>1.8810018810019999</v>
      </c>
      <c r="P245" s="56">
        <v>388.8</v>
      </c>
      <c r="R245" s="35">
        <v>40404</v>
      </c>
      <c r="S245" s="57">
        <v>9.9990099990099994E-3</v>
      </c>
    </row>
    <row r="246" spans="1:19" x14ac:dyDescent="0.2">
      <c r="A246" s="35" t="s">
        <v>297</v>
      </c>
      <c r="B246" s="35">
        <v>11</v>
      </c>
      <c r="C246" s="35">
        <v>5</v>
      </c>
      <c r="D246">
        <v>85153.460999999996</v>
      </c>
      <c r="E246" s="70" t="s">
        <v>247</v>
      </c>
      <c r="F246" s="69">
        <v>1.8810018810019999</v>
      </c>
      <c r="L246" s="69">
        <v>1.8810018810019999</v>
      </c>
      <c r="P246" s="56">
        <v>396.4</v>
      </c>
      <c r="R246" s="35">
        <v>40404</v>
      </c>
      <c r="S246" s="57">
        <v>9.9990099990099994E-3</v>
      </c>
    </row>
    <row r="247" spans="1:19" x14ac:dyDescent="0.2">
      <c r="A247" s="35" t="s">
        <v>298</v>
      </c>
      <c r="B247" s="35">
        <v>11</v>
      </c>
      <c r="C247" s="35">
        <v>6</v>
      </c>
      <c r="D247">
        <v>86428.945000000007</v>
      </c>
      <c r="E247" s="70" t="s">
        <v>247</v>
      </c>
      <c r="F247" s="69">
        <v>1.8810018810019999</v>
      </c>
      <c r="L247" s="69">
        <v>1.8810018810019999</v>
      </c>
      <c r="P247" s="56">
        <v>396.4</v>
      </c>
      <c r="R247" s="35">
        <v>40404</v>
      </c>
      <c r="S247" s="57">
        <v>9.9990099990099994E-3</v>
      </c>
    </row>
    <row r="248" spans="1:19" x14ac:dyDescent="0.2">
      <c r="A248" s="35" t="s">
        <v>299</v>
      </c>
      <c r="B248" s="35">
        <v>11</v>
      </c>
      <c r="C248" s="35">
        <v>7</v>
      </c>
      <c r="D248">
        <v>68046.335999999996</v>
      </c>
      <c r="E248" t="s">
        <v>55</v>
      </c>
      <c r="K248" s="67">
        <v>1.8810018810019999</v>
      </c>
      <c r="L248" s="69">
        <v>1.8810018810019999</v>
      </c>
      <c r="P248" s="56">
        <v>388.8</v>
      </c>
      <c r="R248" s="35">
        <v>40404</v>
      </c>
      <c r="S248" s="57">
        <v>9.9990099990099994E-3</v>
      </c>
    </row>
    <row r="249" spans="1:19" x14ac:dyDescent="0.2">
      <c r="A249" s="35" t="s">
        <v>300</v>
      </c>
      <c r="B249" s="35">
        <v>11</v>
      </c>
      <c r="C249" s="35">
        <v>8</v>
      </c>
      <c r="D249">
        <v>50802.902000000002</v>
      </c>
      <c r="E249" t="s">
        <v>55</v>
      </c>
      <c r="K249" s="67">
        <v>1.8810018810019999</v>
      </c>
      <c r="L249" s="69">
        <v>1.8810018810019999</v>
      </c>
      <c r="P249" s="56">
        <v>388.8</v>
      </c>
      <c r="R249" s="35">
        <v>40404</v>
      </c>
      <c r="S249" s="57">
        <v>9.9990099990099994E-3</v>
      </c>
    </row>
    <row r="250" spans="1:19" x14ac:dyDescent="0.2">
      <c r="A250" s="35" t="s">
        <v>301</v>
      </c>
      <c r="B250" s="35">
        <v>11</v>
      </c>
      <c r="C250" s="35">
        <v>9</v>
      </c>
      <c r="D250">
        <v>12694.031000000001</v>
      </c>
      <c r="E250" s="71" t="s">
        <v>252</v>
      </c>
      <c r="F250" s="72">
        <v>1.8810018810019999</v>
      </c>
      <c r="M250" s="72">
        <v>1.8810018810019999</v>
      </c>
      <c r="P250" s="56">
        <v>396.4</v>
      </c>
      <c r="R250" s="35">
        <v>40404</v>
      </c>
      <c r="S250" s="57">
        <v>9.9990099990099994E-3</v>
      </c>
    </row>
    <row r="251" spans="1:19" x14ac:dyDescent="0.2">
      <c r="A251" s="35" t="s">
        <v>302</v>
      </c>
      <c r="B251" s="35">
        <v>11</v>
      </c>
      <c r="C251" s="35">
        <v>10</v>
      </c>
      <c r="D251">
        <v>8088.6419999999998</v>
      </c>
      <c r="E251" s="71" t="s">
        <v>252</v>
      </c>
      <c r="F251" s="72">
        <v>1.8810018810019999</v>
      </c>
      <c r="M251" s="72">
        <v>1.8810018810019999</v>
      </c>
      <c r="P251" s="56">
        <v>396.4</v>
      </c>
      <c r="R251" s="35">
        <v>40404</v>
      </c>
      <c r="S251" s="57">
        <v>9.9990099990099994E-3</v>
      </c>
    </row>
    <row r="252" spans="1:19" x14ac:dyDescent="0.2">
      <c r="A252" s="35" t="s">
        <v>303</v>
      </c>
      <c r="B252" s="35">
        <v>11</v>
      </c>
      <c r="C252" s="35">
        <v>11</v>
      </c>
      <c r="D252">
        <v>9683.0020000000004</v>
      </c>
      <c r="E252" t="s">
        <v>55</v>
      </c>
      <c r="I252" s="61">
        <v>0.1980001980002</v>
      </c>
      <c r="M252" s="72">
        <v>1.8810018810019999</v>
      </c>
      <c r="P252" s="56">
        <v>392.4</v>
      </c>
      <c r="R252" s="35">
        <v>40404</v>
      </c>
      <c r="S252" s="57">
        <v>9.9990099990099994E-3</v>
      </c>
    </row>
    <row r="253" spans="1:19" x14ac:dyDescent="0.2">
      <c r="A253" s="35" t="s">
        <v>304</v>
      </c>
      <c r="B253" s="35">
        <v>11</v>
      </c>
      <c r="C253" s="35">
        <v>12</v>
      </c>
      <c r="D253">
        <v>9627.0169999999998</v>
      </c>
      <c r="E253" t="s">
        <v>55</v>
      </c>
      <c r="I253" s="61">
        <v>0.1980001980002</v>
      </c>
      <c r="M253" s="72">
        <v>1.8810018810019999</v>
      </c>
      <c r="P253" s="56">
        <v>392.4</v>
      </c>
      <c r="R253" s="35">
        <v>40404</v>
      </c>
      <c r="S253" s="57">
        <v>9.9990099990099994E-3</v>
      </c>
    </row>
    <row r="254" spans="1:19" x14ac:dyDescent="0.2">
      <c r="A254" s="35" t="s">
        <v>305</v>
      </c>
      <c r="B254" s="35">
        <v>11</v>
      </c>
      <c r="C254" s="35">
        <v>13</v>
      </c>
      <c r="D254">
        <v>23061.025000000001</v>
      </c>
      <c r="E254" t="s">
        <v>55</v>
      </c>
      <c r="G254" s="55">
        <v>49.005049005049997</v>
      </c>
      <c r="M254" s="72">
        <v>1.8810018810019999</v>
      </c>
      <c r="P254" s="56">
        <v>356.8</v>
      </c>
      <c r="R254" s="35">
        <v>40404</v>
      </c>
      <c r="S254" s="57">
        <v>9.9990099990099994E-3</v>
      </c>
    </row>
    <row r="255" spans="1:19" x14ac:dyDescent="0.2">
      <c r="A255" s="35" t="s">
        <v>306</v>
      </c>
      <c r="B255" s="35">
        <v>11</v>
      </c>
      <c r="C255" s="35">
        <v>14</v>
      </c>
      <c r="D255">
        <v>18324.192999999999</v>
      </c>
      <c r="E255" t="s">
        <v>55</v>
      </c>
      <c r="G255" s="55">
        <v>49.005049005049997</v>
      </c>
      <c r="M255" s="72">
        <v>1.8810018810019999</v>
      </c>
      <c r="P255" s="56">
        <v>356.8</v>
      </c>
      <c r="R255" s="35">
        <v>40404</v>
      </c>
      <c r="S255" s="57">
        <v>9.9990099990099994E-3</v>
      </c>
    </row>
    <row r="256" spans="1:19" x14ac:dyDescent="0.2">
      <c r="A256" s="35" t="s">
        <v>307</v>
      </c>
      <c r="B256" s="35">
        <v>11</v>
      </c>
      <c r="C256" s="35">
        <v>15</v>
      </c>
      <c r="D256">
        <v>64942.809000000001</v>
      </c>
      <c r="E256" s="62" t="s">
        <v>60</v>
      </c>
      <c r="F256" s="63">
        <v>1.8810018810019999</v>
      </c>
      <c r="N256" s="63">
        <v>1.8810018810019999</v>
      </c>
      <c r="P256" s="56">
        <v>396.4</v>
      </c>
      <c r="R256" s="35">
        <v>40404</v>
      </c>
      <c r="S256" s="57">
        <v>9.9990099990099994E-3</v>
      </c>
    </row>
    <row r="257" spans="1:19" x14ac:dyDescent="0.2">
      <c r="A257" s="35" t="s">
        <v>308</v>
      </c>
      <c r="B257" s="35">
        <v>11</v>
      </c>
      <c r="C257" s="35">
        <v>16</v>
      </c>
      <c r="D257">
        <v>49967.991999999998</v>
      </c>
      <c r="E257" s="62" t="s">
        <v>60</v>
      </c>
      <c r="F257" s="63">
        <v>1.8810018810019999</v>
      </c>
      <c r="N257" s="63">
        <v>1.8810018810019999</v>
      </c>
      <c r="P257" s="56">
        <v>396.4</v>
      </c>
      <c r="R257" s="35">
        <v>40404</v>
      </c>
      <c r="S257" s="57">
        <v>9.9990099990099994E-3</v>
      </c>
    </row>
    <row r="258" spans="1:19" x14ac:dyDescent="0.2">
      <c r="A258" s="35" t="s">
        <v>309</v>
      </c>
      <c r="B258" s="35">
        <v>11</v>
      </c>
      <c r="C258" s="35">
        <v>17</v>
      </c>
      <c r="D258">
        <v>21408.245999999999</v>
      </c>
      <c r="E258" t="s">
        <v>55</v>
      </c>
      <c r="L258" s="69">
        <v>1.8810018810019999</v>
      </c>
      <c r="N258" s="63">
        <v>1.8810018810019999</v>
      </c>
      <c r="P258" s="56">
        <v>388.8</v>
      </c>
      <c r="R258" s="35">
        <v>40404</v>
      </c>
      <c r="S258" s="57">
        <v>9.9990099990099994E-3</v>
      </c>
    </row>
    <row r="259" spans="1:19" x14ac:dyDescent="0.2">
      <c r="A259" s="35" t="s">
        <v>310</v>
      </c>
      <c r="B259" s="35">
        <v>11</v>
      </c>
      <c r="C259" s="35">
        <v>18</v>
      </c>
      <c r="D259">
        <v>24684.596000000001</v>
      </c>
      <c r="E259" t="s">
        <v>55</v>
      </c>
      <c r="L259" s="69">
        <v>1.8810018810019999</v>
      </c>
      <c r="N259" s="63">
        <v>1.8810018810019999</v>
      </c>
      <c r="P259" s="56">
        <v>388.8</v>
      </c>
      <c r="R259" s="35">
        <v>40404</v>
      </c>
      <c r="S259" s="57">
        <v>9.9990099990099994E-3</v>
      </c>
    </row>
    <row r="260" spans="1:19" x14ac:dyDescent="0.2">
      <c r="A260" s="35" t="s">
        <v>311</v>
      </c>
      <c r="B260" s="35">
        <v>11</v>
      </c>
      <c r="C260" s="35">
        <v>19</v>
      </c>
      <c r="D260">
        <v>21055.296999999999</v>
      </c>
      <c r="E260" t="s">
        <v>55</v>
      </c>
      <c r="N260" s="63">
        <v>1.8810018810019999</v>
      </c>
      <c r="O260" s="68">
        <v>1.8810018810019999</v>
      </c>
      <c r="P260" s="56">
        <v>388.8</v>
      </c>
      <c r="R260" s="35">
        <v>40404</v>
      </c>
      <c r="S260" s="57">
        <v>9.9990099990099994E-3</v>
      </c>
    </row>
    <row r="261" spans="1:19" x14ac:dyDescent="0.2">
      <c r="A261" s="35" t="s">
        <v>312</v>
      </c>
      <c r="B261" s="35">
        <v>11</v>
      </c>
      <c r="C261" s="35">
        <v>20</v>
      </c>
      <c r="D261">
        <v>12180.428</v>
      </c>
      <c r="E261" t="s">
        <v>55</v>
      </c>
      <c r="N261" s="63">
        <v>1.8810018810019999</v>
      </c>
      <c r="O261" s="68">
        <v>1.8810018810019999</v>
      </c>
      <c r="P261" s="56">
        <v>388.8</v>
      </c>
      <c r="R261" s="35">
        <v>40404</v>
      </c>
      <c r="S261" s="57">
        <v>9.9990099990099994E-3</v>
      </c>
    </row>
    <row r="262" spans="1:19" x14ac:dyDescent="0.2">
      <c r="A262" s="35" t="s">
        <v>313</v>
      </c>
      <c r="B262" s="35">
        <v>11</v>
      </c>
      <c r="C262" s="35">
        <v>21</v>
      </c>
      <c r="D262">
        <v>20288.543000000001</v>
      </c>
      <c r="E262" s="73" t="s">
        <v>265</v>
      </c>
      <c r="F262" s="68">
        <v>1.8810018810019999</v>
      </c>
      <c r="O262" s="68">
        <v>1.8810018810019999</v>
      </c>
      <c r="P262" s="56">
        <v>396.4</v>
      </c>
      <c r="R262" s="35">
        <v>40404</v>
      </c>
      <c r="S262" s="57">
        <v>9.9990099990099994E-3</v>
      </c>
    </row>
    <row r="263" spans="1:19" x14ac:dyDescent="0.2">
      <c r="A263" s="35" t="s">
        <v>314</v>
      </c>
      <c r="B263" s="35">
        <v>11</v>
      </c>
      <c r="C263" s="35">
        <v>22</v>
      </c>
      <c r="D263">
        <v>24733.278999999999</v>
      </c>
      <c r="E263" s="73" t="s">
        <v>265</v>
      </c>
      <c r="F263" s="68">
        <v>1.8810018810019999</v>
      </c>
      <c r="O263" s="68">
        <v>1.8810018810019999</v>
      </c>
      <c r="P263" s="56">
        <v>396.4</v>
      </c>
      <c r="R263" s="35">
        <v>40404</v>
      </c>
      <c r="S263" s="57">
        <v>9.9990099990099994E-3</v>
      </c>
    </row>
    <row r="264" spans="1:19" x14ac:dyDescent="0.2">
      <c r="A264" s="35" t="s">
        <v>315</v>
      </c>
      <c r="B264" s="35">
        <v>11</v>
      </c>
      <c r="C264" s="35">
        <v>23</v>
      </c>
      <c r="D264">
        <v>12375.159</v>
      </c>
      <c r="E264" t="s">
        <v>55</v>
      </c>
      <c r="L264" s="69">
        <v>1.8810018810019999</v>
      </c>
      <c r="O264" s="68">
        <v>1.8810018810019999</v>
      </c>
      <c r="P264" s="56">
        <v>388.8</v>
      </c>
      <c r="R264" s="35">
        <v>40404</v>
      </c>
      <c r="S264" s="57">
        <v>9.9990099990099994E-3</v>
      </c>
    </row>
    <row r="265" spans="1:19" x14ac:dyDescent="0.2">
      <c r="A265" s="35" t="s">
        <v>316</v>
      </c>
      <c r="B265" s="35">
        <v>11</v>
      </c>
      <c r="C265" s="35">
        <v>24</v>
      </c>
      <c r="D265">
        <v>10875.728999999999</v>
      </c>
      <c r="E265" t="s">
        <v>55</v>
      </c>
      <c r="L265" s="69">
        <v>1.8810018810019999</v>
      </c>
      <c r="O265" s="68">
        <v>1.8810018810019999</v>
      </c>
      <c r="P265" s="56">
        <v>388.8</v>
      </c>
      <c r="R265" s="35">
        <v>40404</v>
      </c>
      <c r="S265" s="57">
        <v>9.9990099990099994E-3</v>
      </c>
    </row>
    <row r="266" spans="1:19" x14ac:dyDescent="0.2">
      <c r="A266" s="35" t="s">
        <v>317</v>
      </c>
      <c r="B266" s="35">
        <v>12</v>
      </c>
      <c r="C266" s="35">
        <v>1</v>
      </c>
      <c r="D266">
        <v>73562.093999999997</v>
      </c>
      <c r="E266" t="s">
        <v>55</v>
      </c>
      <c r="J266" s="65">
        <v>0.5742005742006</v>
      </c>
      <c r="K266" s="67">
        <v>0.5742005742006</v>
      </c>
      <c r="P266" s="56">
        <v>399.2</v>
      </c>
      <c r="R266" s="35">
        <v>40404</v>
      </c>
      <c r="S266" s="57">
        <v>9.9950499950499996E-3</v>
      </c>
    </row>
    <row r="267" spans="1:19" x14ac:dyDescent="0.2">
      <c r="A267" s="35" t="s">
        <v>318</v>
      </c>
      <c r="B267" s="35">
        <v>12</v>
      </c>
      <c r="C267" s="35">
        <v>2</v>
      </c>
      <c r="D267">
        <v>58918.315999999999</v>
      </c>
      <c r="E267" t="s">
        <v>55</v>
      </c>
      <c r="J267" s="65">
        <v>0.5742005742006</v>
      </c>
      <c r="K267" s="67">
        <v>0.5742005742006</v>
      </c>
      <c r="P267" s="56">
        <v>399.2</v>
      </c>
      <c r="R267" s="35">
        <v>40404</v>
      </c>
      <c r="S267" s="57">
        <v>9.9950499950499996E-3</v>
      </c>
    </row>
    <row r="268" spans="1:19" x14ac:dyDescent="0.2">
      <c r="A268" s="35" t="s">
        <v>319</v>
      </c>
      <c r="B268" s="35">
        <v>12</v>
      </c>
      <c r="C268" s="35">
        <v>3</v>
      </c>
      <c r="D268">
        <v>82193.547000000006</v>
      </c>
      <c r="E268" t="s">
        <v>55</v>
      </c>
      <c r="J268" s="65">
        <v>0.5742005742006</v>
      </c>
      <c r="L268" s="69">
        <v>0.5742005742006</v>
      </c>
      <c r="P268" s="56">
        <v>399.2</v>
      </c>
      <c r="R268" s="35">
        <v>40404</v>
      </c>
      <c r="S268" s="57">
        <v>9.9950499950499996E-3</v>
      </c>
    </row>
    <row r="269" spans="1:19" x14ac:dyDescent="0.2">
      <c r="A269" s="35" t="s">
        <v>320</v>
      </c>
      <c r="B269" s="35">
        <v>12</v>
      </c>
      <c r="C269" s="35">
        <v>4</v>
      </c>
      <c r="D269">
        <v>65965.148000000001</v>
      </c>
      <c r="E269" t="s">
        <v>55</v>
      </c>
      <c r="J269" s="65">
        <v>0.5742005742006</v>
      </c>
      <c r="L269" s="69">
        <v>0.5742005742006</v>
      </c>
      <c r="P269" s="56">
        <v>399.2</v>
      </c>
      <c r="R269" s="35">
        <v>40404</v>
      </c>
      <c r="S269" s="57">
        <v>9.9950499950499996E-3</v>
      </c>
    </row>
    <row r="270" spans="1:19" x14ac:dyDescent="0.2">
      <c r="A270" s="35" t="s">
        <v>321</v>
      </c>
      <c r="B270" s="35">
        <v>12</v>
      </c>
      <c r="C270" s="35">
        <v>5</v>
      </c>
      <c r="D270">
        <v>72780.733999999997</v>
      </c>
      <c r="E270" s="70" t="s">
        <v>247</v>
      </c>
      <c r="F270" s="69">
        <v>0.5742005742006</v>
      </c>
      <c r="L270" s="69">
        <v>0.5742005742006</v>
      </c>
      <c r="P270" s="56">
        <v>401.6</v>
      </c>
      <c r="R270" s="35">
        <v>40404</v>
      </c>
      <c r="S270" s="57">
        <v>9.9970299970299995E-3</v>
      </c>
    </row>
    <row r="271" spans="1:19" x14ac:dyDescent="0.2">
      <c r="A271" s="35" t="s">
        <v>322</v>
      </c>
      <c r="B271" s="35">
        <v>12</v>
      </c>
      <c r="C271" s="35">
        <v>6</v>
      </c>
      <c r="D271">
        <v>73722.75</v>
      </c>
      <c r="E271" s="70" t="s">
        <v>247</v>
      </c>
      <c r="F271" s="69">
        <v>0.5742005742006</v>
      </c>
      <c r="L271" s="69">
        <v>0.5742005742006</v>
      </c>
      <c r="P271" s="56">
        <v>401.6</v>
      </c>
      <c r="R271" s="35">
        <v>40404</v>
      </c>
      <c r="S271" s="57">
        <v>9.9970299970299995E-3</v>
      </c>
    </row>
    <row r="272" spans="1:19" x14ac:dyDescent="0.2">
      <c r="A272" s="35" t="s">
        <v>323</v>
      </c>
      <c r="B272" s="35">
        <v>12</v>
      </c>
      <c r="C272" s="35">
        <v>7</v>
      </c>
      <c r="D272">
        <v>67299.054999999993</v>
      </c>
      <c r="E272" t="s">
        <v>55</v>
      </c>
      <c r="K272" s="67">
        <v>0.5742005742006</v>
      </c>
      <c r="L272" s="69">
        <v>0.5742005742006</v>
      </c>
      <c r="P272" s="56">
        <v>399.2</v>
      </c>
      <c r="R272" s="35">
        <v>40404</v>
      </c>
      <c r="S272" s="57">
        <v>9.9950499950499996E-3</v>
      </c>
    </row>
    <row r="273" spans="1:19" x14ac:dyDescent="0.2">
      <c r="A273" s="35" t="s">
        <v>324</v>
      </c>
      <c r="B273" s="35">
        <v>12</v>
      </c>
      <c r="C273" s="35">
        <v>8</v>
      </c>
      <c r="D273">
        <v>77115.937000000005</v>
      </c>
      <c r="E273" t="s">
        <v>55</v>
      </c>
      <c r="K273" s="67">
        <v>0.5742005742006</v>
      </c>
      <c r="L273" s="69">
        <v>0.5742005742006</v>
      </c>
      <c r="P273" s="56">
        <v>399.2</v>
      </c>
      <c r="R273" s="35">
        <v>40404</v>
      </c>
      <c r="S273" s="57">
        <v>9.9950499950499996E-3</v>
      </c>
    </row>
    <row r="274" spans="1:19" x14ac:dyDescent="0.2">
      <c r="A274" s="35" t="s">
        <v>325</v>
      </c>
      <c r="B274" s="35">
        <v>12</v>
      </c>
      <c r="C274" s="35">
        <v>9</v>
      </c>
      <c r="D274">
        <v>11737.415000000001</v>
      </c>
      <c r="E274" s="71" t="s">
        <v>252</v>
      </c>
      <c r="F274" s="72">
        <v>0.5742005742006</v>
      </c>
      <c r="M274" s="72">
        <v>0.5742005742006</v>
      </c>
      <c r="P274" s="56">
        <v>401.6</v>
      </c>
      <c r="R274" s="35">
        <v>40404</v>
      </c>
      <c r="S274" s="57">
        <v>9.9970299970299995E-3</v>
      </c>
    </row>
    <row r="275" spans="1:19" x14ac:dyDescent="0.2">
      <c r="A275" s="35" t="s">
        <v>326</v>
      </c>
      <c r="B275" s="35">
        <v>12</v>
      </c>
      <c r="C275" s="35">
        <v>10</v>
      </c>
      <c r="D275">
        <v>11240.851000000001</v>
      </c>
      <c r="E275" s="71" t="s">
        <v>252</v>
      </c>
      <c r="F275" s="72">
        <v>0.5742005742006</v>
      </c>
      <c r="M275" s="72">
        <v>0.5742005742006</v>
      </c>
      <c r="P275" s="56">
        <v>401.6</v>
      </c>
      <c r="R275" s="35">
        <v>40404</v>
      </c>
      <c r="S275" s="57">
        <v>9.9970299970299995E-3</v>
      </c>
    </row>
    <row r="276" spans="1:19" x14ac:dyDescent="0.2">
      <c r="A276" s="35" t="s">
        <v>327</v>
      </c>
      <c r="B276" s="35">
        <v>12</v>
      </c>
      <c r="C276" s="35">
        <v>11</v>
      </c>
      <c r="D276">
        <v>10325.614</v>
      </c>
      <c r="E276" t="s">
        <v>55</v>
      </c>
      <c r="I276" s="61">
        <v>6.4350064350059993E-2</v>
      </c>
      <c r="M276" s="72">
        <v>0.5742005742006</v>
      </c>
      <c r="P276" s="56">
        <v>400.4</v>
      </c>
      <c r="R276" s="35">
        <v>40404</v>
      </c>
      <c r="S276" s="57">
        <v>9.9995049995050007E-3</v>
      </c>
    </row>
    <row r="277" spans="1:19" x14ac:dyDescent="0.2">
      <c r="A277" s="35" t="s">
        <v>328</v>
      </c>
      <c r="B277" s="35">
        <v>12</v>
      </c>
      <c r="C277" s="35">
        <v>12</v>
      </c>
      <c r="D277">
        <v>8551.1280000000006</v>
      </c>
      <c r="E277" t="s">
        <v>55</v>
      </c>
      <c r="I277" s="61">
        <v>6.4350064350059993E-2</v>
      </c>
      <c r="M277" s="72">
        <v>0.5742005742006</v>
      </c>
      <c r="P277" s="56">
        <v>400.4</v>
      </c>
      <c r="R277" s="35">
        <v>40404</v>
      </c>
      <c r="S277" s="57">
        <v>9.9995049995050007E-3</v>
      </c>
    </row>
    <row r="278" spans="1:19" x14ac:dyDescent="0.2">
      <c r="A278" s="35" t="s">
        <v>329</v>
      </c>
      <c r="B278" s="35">
        <v>12</v>
      </c>
      <c r="C278" s="35">
        <v>13</v>
      </c>
      <c r="D278">
        <v>17192.317999999999</v>
      </c>
      <c r="E278" t="s">
        <v>55</v>
      </c>
      <c r="G278" s="55">
        <v>10.89001089001</v>
      </c>
      <c r="M278" s="72">
        <v>0.5742005742006</v>
      </c>
      <c r="P278" s="56">
        <v>392.8</v>
      </c>
      <c r="R278" s="35">
        <v>40404</v>
      </c>
      <c r="S278" s="57">
        <v>9.9970299970299995E-3</v>
      </c>
    </row>
    <row r="279" spans="1:19" x14ac:dyDescent="0.2">
      <c r="A279" s="35" t="s">
        <v>330</v>
      </c>
      <c r="B279" s="35">
        <v>12</v>
      </c>
      <c r="C279" s="35">
        <v>14</v>
      </c>
      <c r="D279">
        <v>13730.975</v>
      </c>
      <c r="E279" t="s">
        <v>55</v>
      </c>
      <c r="G279" s="55">
        <v>10.89001089001</v>
      </c>
      <c r="M279" s="72">
        <v>0.5742005742006</v>
      </c>
      <c r="P279" s="56">
        <v>392.8</v>
      </c>
      <c r="R279" s="35">
        <v>40404</v>
      </c>
      <c r="S279" s="57">
        <v>9.9970299970299995E-3</v>
      </c>
    </row>
    <row r="280" spans="1:19" x14ac:dyDescent="0.2">
      <c r="A280" s="35" t="s">
        <v>331</v>
      </c>
      <c r="B280" s="35">
        <v>12</v>
      </c>
      <c r="C280" s="35">
        <v>15</v>
      </c>
      <c r="D280">
        <v>83929.085999999996</v>
      </c>
      <c r="E280" s="62" t="s">
        <v>60</v>
      </c>
      <c r="F280" s="63">
        <v>0.5742005742006</v>
      </c>
      <c r="N280" s="63">
        <v>0.5742005742006</v>
      </c>
      <c r="P280" s="56">
        <v>401.6</v>
      </c>
      <c r="R280" s="35">
        <v>40404</v>
      </c>
      <c r="S280" s="57">
        <v>9.9970299970299995E-3</v>
      </c>
    </row>
    <row r="281" spans="1:19" x14ac:dyDescent="0.2">
      <c r="A281" s="35" t="s">
        <v>332</v>
      </c>
      <c r="B281" s="35">
        <v>12</v>
      </c>
      <c r="C281" s="35">
        <v>16</v>
      </c>
      <c r="D281">
        <v>72330.422000000006</v>
      </c>
      <c r="E281" s="62" t="s">
        <v>60</v>
      </c>
      <c r="F281" s="63">
        <v>0.5742005742006</v>
      </c>
      <c r="N281" s="63">
        <v>0.5742005742006</v>
      </c>
      <c r="P281" s="56">
        <v>401.6</v>
      </c>
      <c r="R281" s="35">
        <v>40404</v>
      </c>
      <c r="S281" s="57">
        <v>9.9970299970299995E-3</v>
      </c>
    </row>
    <row r="282" spans="1:19" x14ac:dyDescent="0.2">
      <c r="A282" s="35" t="s">
        <v>333</v>
      </c>
      <c r="B282" s="35">
        <v>12</v>
      </c>
      <c r="C282" s="35">
        <v>17</v>
      </c>
      <c r="D282">
        <v>68696.25</v>
      </c>
      <c r="E282" t="s">
        <v>55</v>
      </c>
      <c r="L282" s="69">
        <v>0.5742005742006</v>
      </c>
      <c r="N282" s="63">
        <v>0.5742005742006</v>
      </c>
      <c r="P282" s="56">
        <v>399.2</v>
      </c>
      <c r="R282" s="35">
        <v>40404</v>
      </c>
      <c r="S282" s="57">
        <v>9.9950499950499996E-3</v>
      </c>
    </row>
    <row r="283" spans="1:19" x14ac:dyDescent="0.2">
      <c r="A283" s="35" t="s">
        <v>334</v>
      </c>
      <c r="B283" s="35">
        <v>12</v>
      </c>
      <c r="C283" s="35">
        <v>18</v>
      </c>
      <c r="D283">
        <v>72593.304999999993</v>
      </c>
      <c r="E283" t="s">
        <v>55</v>
      </c>
      <c r="L283" s="69">
        <v>0.5742005742006</v>
      </c>
      <c r="N283" s="63">
        <v>0.5742005742006</v>
      </c>
      <c r="P283" s="56">
        <v>399.2</v>
      </c>
      <c r="R283" s="35">
        <v>40404</v>
      </c>
      <c r="S283" s="57">
        <v>9.9950499950499996E-3</v>
      </c>
    </row>
    <row r="284" spans="1:19" x14ac:dyDescent="0.2">
      <c r="A284" s="35" t="s">
        <v>335</v>
      </c>
      <c r="B284" s="35">
        <v>12</v>
      </c>
      <c r="C284" s="35">
        <v>19</v>
      </c>
      <c r="D284">
        <v>16995.153999999999</v>
      </c>
      <c r="E284" t="s">
        <v>55</v>
      </c>
      <c r="N284" s="63">
        <v>0.5742005742006</v>
      </c>
      <c r="O284" s="68">
        <v>0.5742005742006</v>
      </c>
      <c r="P284" s="56">
        <v>399.2</v>
      </c>
      <c r="R284" s="35">
        <v>40404</v>
      </c>
      <c r="S284" s="57">
        <v>9.9950499950499996E-3</v>
      </c>
    </row>
    <row r="285" spans="1:19" x14ac:dyDescent="0.2">
      <c r="A285" s="35" t="s">
        <v>336</v>
      </c>
      <c r="B285" s="35">
        <v>12</v>
      </c>
      <c r="C285" s="35">
        <v>20</v>
      </c>
      <c r="D285">
        <v>16734.701000000001</v>
      </c>
      <c r="E285" t="s">
        <v>55</v>
      </c>
      <c r="N285" s="63">
        <v>0.5742005742006</v>
      </c>
      <c r="O285" s="68">
        <v>0.5742005742006</v>
      </c>
      <c r="P285" s="56">
        <v>399.2</v>
      </c>
      <c r="R285" s="35">
        <v>40404</v>
      </c>
      <c r="S285" s="57">
        <v>9.9950499950499996E-3</v>
      </c>
    </row>
    <row r="286" spans="1:19" x14ac:dyDescent="0.2">
      <c r="A286" s="35" t="s">
        <v>337</v>
      </c>
      <c r="B286" s="35">
        <v>12</v>
      </c>
      <c r="C286" s="35">
        <v>21</v>
      </c>
      <c r="D286">
        <v>29528.530999999999</v>
      </c>
      <c r="E286" s="73" t="s">
        <v>265</v>
      </c>
      <c r="F286" s="68">
        <v>0.5742005742006</v>
      </c>
      <c r="O286" s="68">
        <v>0.5742005742006</v>
      </c>
      <c r="P286" s="56">
        <v>401.6</v>
      </c>
      <c r="R286" s="35">
        <v>40404</v>
      </c>
      <c r="S286" s="57">
        <v>9.9970299970299995E-3</v>
      </c>
    </row>
    <row r="287" spans="1:19" x14ac:dyDescent="0.2">
      <c r="A287" s="35" t="s">
        <v>338</v>
      </c>
      <c r="B287" s="35">
        <v>12</v>
      </c>
      <c r="C287" s="35">
        <v>22</v>
      </c>
      <c r="D287">
        <v>29506.625</v>
      </c>
      <c r="E287" s="73" t="s">
        <v>265</v>
      </c>
      <c r="F287" s="68">
        <v>0.5742005742006</v>
      </c>
      <c r="O287" s="68">
        <v>0.5742005742006</v>
      </c>
      <c r="P287" s="56">
        <v>401.6</v>
      </c>
      <c r="R287" s="35">
        <v>40404</v>
      </c>
      <c r="S287" s="57">
        <v>9.9970299970299995E-3</v>
      </c>
    </row>
    <row r="288" spans="1:19" x14ac:dyDescent="0.2">
      <c r="A288" s="35" t="s">
        <v>339</v>
      </c>
      <c r="B288" s="35">
        <v>12</v>
      </c>
      <c r="C288" s="35">
        <v>23</v>
      </c>
      <c r="D288">
        <v>19962.368999999999</v>
      </c>
      <c r="E288" t="s">
        <v>55</v>
      </c>
      <c r="L288" s="69">
        <v>0.5742005742006</v>
      </c>
      <c r="O288" s="68">
        <v>0.5742005742006</v>
      </c>
      <c r="P288" s="56">
        <v>399.2</v>
      </c>
      <c r="R288" s="35">
        <v>40404</v>
      </c>
      <c r="S288" s="57">
        <v>9.9950499950499996E-3</v>
      </c>
    </row>
    <row r="289" spans="1:19" x14ac:dyDescent="0.2">
      <c r="A289" s="35" t="s">
        <v>340</v>
      </c>
      <c r="B289" s="35">
        <v>12</v>
      </c>
      <c r="C289" s="35">
        <v>24</v>
      </c>
      <c r="D289">
        <v>21676.002</v>
      </c>
      <c r="E289" t="s">
        <v>55</v>
      </c>
      <c r="L289" s="69">
        <v>0.5742005742006</v>
      </c>
      <c r="O289" s="68">
        <v>0.5742005742006</v>
      </c>
      <c r="P289" s="56">
        <v>399.2</v>
      </c>
      <c r="R289" s="35">
        <v>40404</v>
      </c>
      <c r="S289" s="57">
        <v>9.9950499950499996E-3</v>
      </c>
    </row>
    <row r="290" spans="1:19" x14ac:dyDescent="0.2">
      <c r="A290" s="35" t="s">
        <v>341</v>
      </c>
      <c r="B290" s="35">
        <v>13</v>
      </c>
      <c r="C290" s="35">
        <v>1</v>
      </c>
      <c r="D290">
        <v>60756.093999999997</v>
      </c>
      <c r="E290" t="s">
        <v>55</v>
      </c>
      <c r="J290" s="65">
        <v>0.17325017325020001</v>
      </c>
      <c r="K290" s="67">
        <v>0.17325017325020001</v>
      </c>
      <c r="P290" s="56">
        <v>402.4</v>
      </c>
      <c r="R290" s="35">
        <v>40404</v>
      </c>
      <c r="S290" s="57">
        <v>9.9940599940599902E-3</v>
      </c>
    </row>
    <row r="291" spans="1:19" x14ac:dyDescent="0.2">
      <c r="A291" s="35" t="s">
        <v>342</v>
      </c>
      <c r="B291" s="35">
        <v>13</v>
      </c>
      <c r="C291" s="35">
        <v>2</v>
      </c>
      <c r="D291">
        <v>57418.887000000002</v>
      </c>
      <c r="E291" t="s">
        <v>55</v>
      </c>
      <c r="J291" s="65">
        <v>0.17325017325020001</v>
      </c>
      <c r="K291" s="67">
        <v>0.17325017325020001</v>
      </c>
      <c r="P291" s="56">
        <v>402.4</v>
      </c>
      <c r="R291" s="35">
        <v>40404</v>
      </c>
      <c r="S291" s="57">
        <v>9.9940599940599902E-3</v>
      </c>
    </row>
    <row r="292" spans="1:19" x14ac:dyDescent="0.2">
      <c r="A292" s="35" t="s">
        <v>343</v>
      </c>
      <c r="B292" s="35">
        <v>13</v>
      </c>
      <c r="C292" s="35">
        <v>3</v>
      </c>
      <c r="D292">
        <v>51430.906000000003</v>
      </c>
      <c r="E292" t="s">
        <v>55</v>
      </c>
      <c r="J292" s="65">
        <v>0.17325017325020001</v>
      </c>
      <c r="L292" s="69">
        <v>0.17325017325020001</v>
      </c>
      <c r="P292" s="56">
        <v>402.4</v>
      </c>
      <c r="R292" s="35">
        <v>40404</v>
      </c>
      <c r="S292" s="57">
        <v>9.9940599940599902E-3</v>
      </c>
    </row>
    <row r="293" spans="1:19" x14ac:dyDescent="0.2">
      <c r="A293" s="35" t="s">
        <v>344</v>
      </c>
      <c r="B293" s="35">
        <v>13</v>
      </c>
      <c r="C293" s="35">
        <v>4</v>
      </c>
      <c r="D293">
        <v>43347.137000000002</v>
      </c>
      <c r="E293" t="s">
        <v>55</v>
      </c>
      <c r="J293" s="65">
        <v>0.17325017325020001</v>
      </c>
      <c r="L293" s="69">
        <v>0.17325017325020001</v>
      </c>
      <c r="P293" s="56">
        <v>402.4</v>
      </c>
      <c r="R293" s="35">
        <v>40404</v>
      </c>
      <c r="S293" s="57">
        <v>9.9940599940599902E-3</v>
      </c>
    </row>
    <row r="294" spans="1:19" x14ac:dyDescent="0.2">
      <c r="A294" s="35" t="s">
        <v>345</v>
      </c>
      <c r="B294" s="35">
        <v>13</v>
      </c>
      <c r="C294" s="35">
        <v>5</v>
      </c>
      <c r="D294">
        <v>52589.559000000001</v>
      </c>
      <c r="E294" s="70" t="s">
        <v>247</v>
      </c>
      <c r="F294" s="69">
        <v>0.17325017325020001</v>
      </c>
      <c r="L294" s="69">
        <v>0.17325017325020001</v>
      </c>
      <c r="P294" s="56">
        <v>403.2</v>
      </c>
      <c r="R294" s="35">
        <v>40404</v>
      </c>
      <c r="S294" s="57">
        <v>9.996534996535E-3</v>
      </c>
    </row>
    <row r="295" spans="1:19" x14ac:dyDescent="0.2">
      <c r="A295" s="35" t="s">
        <v>346</v>
      </c>
      <c r="B295" s="35">
        <v>13</v>
      </c>
      <c r="C295" s="35">
        <v>6</v>
      </c>
      <c r="D295">
        <v>47884.366999999998</v>
      </c>
      <c r="E295" s="70" t="s">
        <v>247</v>
      </c>
      <c r="F295" s="69">
        <v>0.17325017325020001</v>
      </c>
      <c r="L295" s="69">
        <v>0.17325017325020001</v>
      </c>
      <c r="P295" s="56">
        <v>403.2</v>
      </c>
      <c r="R295" s="35">
        <v>40404</v>
      </c>
      <c r="S295" s="57">
        <v>9.996534996535E-3</v>
      </c>
    </row>
    <row r="296" spans="1:19" x14ac:dyDescent="0.2">
      <c r="A296" s="35" t="s">
        <v>347</v>
      </c>
      <c r="B296" s="35">
        <v>13</v>
      </c>
      <c r="C296" s="35">
        <v>7</v>
      </c>
      <c r="D296">
        <v>49322.945</v>
      </c>
      <c r="E296" t="s">
        <v>55</v>
      </c>
      <c r="K296" s="67">
        <v>0.17325017325020001</v>
      </c>
      <c r="L296" s="69">
        <v>0.17325017325020001</v>
      </c>
      <c r="P296" s="56">
        <v>402.4</v>
      </c>
      <c r="R296" s="35">
        <v>40404</v>
      </c>
      <c r="S296" s="57">
        <v>9.9940599940599902E-3</v>
      </c>
    </row>
    <row r="297" spans="1:19" x14ac:dyDescent="0.2">
      <c r="A297" s="35" t="s">
        <v>348</v>
      </c>
      <c r="B297" s="35">
        <v>13</v>
      </c>
      <c r="C297" s="35">
        <v>8</v>
      </c>
      <c r="D297">
        <v>47504.644999999997</v>
      </c>
      <c r="E297" t="s">
        <v>55</v>
      </c>
      <c r="K297" s="67">
        <v>0.17325017325020001</v>
      </c>
      <c r="L297" s="69">
        <v>0.17325017325020001</v>
      </c>
      <c r="P297" s="56">
        <v>402.4</v>
      </c>
      <c r="R297" s="35">
        <v>40404</v>
      </c>
      <c r="S297" s="57">
        <v>9.9940599940599902E-3</v>
      </c>
    </row>
    <row r="298" spans="1:19" x14ac:dyDescent="0.2">
      <c r="A298" s="35" t="s">
        <v>349</v>
      </c>
      <c r="B298" s="35">
        <v>13</v>
      </c>
      <c r="C298" s="35">
        <v>9</v>
      </c>
      <c r="D298">
        <v>10620.146000000001</v>
      </c>
      <c r="E298" s="71" t="s">
        <v>252</v>
      </c>
      <c r="F298" s="72">
        <v>0.17325017325020001</v>
      </c>
      <c r="M298" s="72">
        <v>0.17325017325020001</v>
      </c>
      <c r="P298" s="56">
        <v>403.2</v>
      </c>
      <c r="R298" s="35">
        <v>40404</v>
      </c>
      <c r="S298" s="57">
        <v>9.996534996535E-3</v>
      </c>
    </row>
    <row r="299" spans="1:19" x14ac:dyDescent="0.2">
      <c r="A299" s="35" t="s">
        <v>350</v>
      </c>
      <c r="B299" s="35">
        <v>13</v>
      </c>
      <c r="C299" s="35">
        <v>10</v>
      </c>
      <c r="D299">
        <v>9376.3009999999995</v>
      </c>
      <c r="E299" s="71" t="s">
        <v>252</v>
      </c>
      <c r="F299" s="72">
        <v>0.17325017325020001</v>
      </c>
      <c r="M299" s="72">
        <v>0.17325017325020001</v>
      </c>
      <c r="P299" s="56">
        <v>403.2</v>
      </c>
      <c r="R299" s="35">
        <v>40404</v>
      </c>
      <c r="S299" s="57">
        <v>9.996534996535E-3</v>
      </c>
    </row>
    <row r="300" spans="1:19" x14ac:dyDescent="0.2">
      <c r="A300" s="35" t="s">
        <v>351</v>
      </c>
      <c r="B300" s="35">
        <v>13</v>
      </c>
      <c r="C300" s="35">
        <v>11</v>
      </c>
      <c r="D300">
        <v>7635.8919999999998</v>
      </c>
      <c r="E300" t="s">
        <v>55</v>
      </c>
      <c r="I300" s="61">
        <v>2.079002079002E-2</v>
      </c>
      <c r="M300" s="72">
        <v>0.17325017325020001</v>
      </c>
      <c r="P300" s="56">
        <v>402.8</v>
      </c>
      <c r="R300" s="35">
        <v>40404</v>
      </c>
      <c r="S300" s="57">
        <v>9.9970299970299995E-3</v>
      </c>
    </row>
    <row r="301" spans="1:19" x14ac:dyDescent="0.2">
      <c r="A301" s="35" t="s">
        <v>352</v>
      </c>
      <c r="B301" s="35">
        <v>13</v>
      </c>
      <c r="C301" s="35">
        <v>12</v>
      </c>
      <c r="D301">
        <v>9035.5210000000006</v>
      </c>
      <c r="E301" t="s">
        <v>55</v>
      </c>
      <c r="I301" s="61">
        <v>2.079002079002E-2</v>
      </c>
      <c r="M301" s="72">
        <v>0.17325017325020001</v>
      </c>
      <c r="P301" s="56">
        <v>402.8</v>
      </c>
      <c r="R301" s="35">
        <v>40404</v>
      </c>
      <c r="S301" s="57">
        <v>9.9970299970299995E-3</v>
      </c>
    </row>
    <row r="302" spans="1:19" x14ac:dyDescent="0.2">
      <c r="A302" s="35" t="s">
        <v>353</v>
      </c>
      <c r="B302" s="35">
        <v>13</v>
      </c>
      <c r="C302" s="35">
        <v>13</v>
      </c>
      <c r="D302">
        <v>11837.215</v>
      </c>
      <c r="E302" t="s">
        <v>55</v>
      </c>
      <c r="G302" s="55">
        <v>2.4007524007519998</v>
      </c>
      <c r="M302" s="72">
        <v>0.17325017325020001</v>
      </c>
      <c r="P302" s="56">
        <v>401.2</v>
      </c>
      <c r="R302" s="35">
        <v>40404</v>
      </c>
      <c r="S302" s="57">
        <v>9.9950499950499892E-3</v>
      </c>
    </row>
    <row r="303" spans="1:19" x14ac:dyDescent="0.2">
      <c r="A303" s="35" t="s">
        <v>354</v>
      </c>
      <c r="B303" s="35">
        <v>13</v>
      </c>
      <c r="C303" s="35">
        <v>14</v>
      </c>
      <c r="D303">
        <v>10980.397000000001</v>
      </c>
      <c r="E303" t="s">
        <v>55</v>
      </c>
      <c r="G303" s="55">
        <v>2.4007524007519998</v>
      </c>
      <c r="M303" s="72">
        <v>0.17325017325020001</v>
      </c>
      <c r="P303" s="56">
        <v>401.2</v>
      </c>
      <c r="R303" s="35">
        <v>40404</v>
      </c>
      <c r="S303" s="57">
        <v>9.9950499950499892E-3</v>
      </c>
    </row>
    <row r="304" spans="1:19" x14ac:dyDescent="0.2">
      <c r="A304" s="35" t="s">
        <v>355</v>
      </c>
      <c r="B304" s="35">
        <v>13</v>
      </c>
      <c r="C304" s="35">
        <v>15</v>
      </c>
      <c r="D304">
        <v>64998.796999999999</v>
      </c>
      <c r="E304" s="62" t="s">
        <v>60</v>
      </c>
      <c r="F304" s="63">
        <v>0.17325017325020001</v>
      </c>
      <c r="N304" s="63">
        <v>0.17325017325020001</v>
      </c>
      <c r="P304" s="56">
        <v>403.2</v>
      </c>
      <c r="R304" s="35">
        <v>40404</v>
      </c>
      <c r="S304" s="57">
        <v>9.996534996535E-3</v>
      </c>
    </row>
    <row r="305" spans="1:19" x14ac:dyDescent="0.2">
      <c r="A305" s="35" t="s">
        <v>356</v>
      </c>
      <c r="B305" s="35">
        <v>13</v>
      </c>
      <c r="C305" s="35">
        <v>16</v>
      </c>
      <c r="D305">
        <v>61634.815999999999</v>
      </c>
      <c r="E305" s="62" t="s">
        <v>60</v>
      </c>
      <c r="F305" s="63">
        <v>0.17325017325020001</v>
      </c>
      <c r="N305" s="63">
        <v>0.17325017325020001</v>
      </c>
      <c r="P305" s="56">
        <v>403.2</v>
      </c>
      <c r="R305" s="35">
        <v>40404</v>
      </c>
      <c r="S305" s="57">
        <v>9.996534996535E-3</v>
      </c>
    </row>
    <row r="306" spans="1:19" x14ac:dyDescent="0.2">
      <c r="A306" s="35" t="s">
        <v>357</v>
      </c>
      <c r="B306" s="35">
        <v>13</v>
      </c>
      <c r="C306" s="35">
        <v>17</v>
      </c>
      <c r="D306">
        <v>51087.695</v>
      </c>
      <c r="E306" t="s">
        <v>55</v>
      </c>
      <c r="L306" s="69">
        <v>0.17325017325020001</v>
      </c>
      <c r="N306" s="63">
        <v>0.17325017325020001</v>
      </c>
      <c r="P306" s="56">
        <v>402.4</v>
      </c>
      <c r="R306" s="35">
        <v>40404</v>
      </c>
      <c r="S306" s="57">
        <v>9.9940599940599902E-3</v>
      </c>
    </row>
    <row r="307" spans="1:19" x14ac:dyDescent="0.2">
      <c r="A307" s="35" t="s">
        <v>358</v>
      </c>
      <c r="B307" s="35">
        <v>13</v>
      </c>
      <c r="C307" s="35">
        <v>18</v>
      </c>
      <c r="D307">
        <v>45581.671999999999</v>
      </c>
      <c r="E307" t="s">
        <v>55</v>
      </c>
      <c r="L307" s="69">
        <v>0.17325017325020001</v>
      </c>
      <c r="N307" s="63">
        <v>0.17325017325020001</v>
      </c>
      <c r="P307" s="56">
        <v>402.4</v>
      </c>
      <c r="R307" s="35">
        <v>40404</v>
      </c>
      <c r="S307" s="57">
        <v>9.9940599940599902E-3</v>
      </c>
    </row>
    <row r="308" spans="1:19" x14ac:dyDescent="0.2">
      <c r="A308" s="35" t="s">
        <v>359</v>
      </c>
      <c r="B308" s="35">
        <v>13</v>
      </c>
      <c r="C308" s="35">
        <v>19</v>
      </c>
      <c r="D308">
        <v>17255.605</v>
      </c>
      <c r="E308" t="s">
        <v>55</v>
      </c>
      <c r="N308" s="63">
        <v>0.17325017325020001</v>
      </c>
      <c r="O308" s="68">
        <v>0.17325017325020001</v>
      </c>
      <c r="P308" s="56">
        <v>402.4</v>
      </c>
      <c r="R308" s="35">
        <v>40404</v>
      </c>
      <c r="S308" s="57">
        <v>9.9940599940599902E-3</v>
      </c>
    </row>
    <row r="309" spans="1:19" x14ac:dyDescent="0.2">
      <c r="A309" s="35" t="s">
        <v>360</v>
      </c>
      <c r="B309" s="35">
        <v>13</v>
      </c>
      <c r="C309" s="35">
        <v>20</v>
      </c>
      <c r="D309">
        <v>13000.732</v>
      </c>
      <c r="E309" t="s">
        <v>55</v>
      </c>
      <c r="N309" s="63">
        <v>0.17325017325020001</v>
      </c>
      <c r="O309" s="68">
        <v>0.17325017325020001</v>
      </c>
      <c r="P309" s="56">
        <v>402.4</v>
      </c>
      <c r="R309" s="35">
        <v>40404</v>
      </c>
      <c r="S309" s="57">
        <v>9.9940599940599902E-3</v>
      </c>
    </row>
    <row r="310" spans="1:19" x14ac:dyDescent="0.2">
      <c r="A310" s="35" t="s">
        <v>361</v>
      </c>
      <c r="B310" s="35">
        <v>13</v>
      </c>
      <c r="C310" s="35">
        <v>21</v>
      </c>
      <c r="D310">
        <v>26198.631000000001</v>
      </c>
      <c r="E310" s="73" t="s">
        <v>265</v>
      </c>
      <c r="F310" s="68">
        <v>0.17325017325020001</v>
      </c>
      <c r="O310" s="68">
        <v>0.17325017325020001</v>
      </c>
      <c r="P310" s="56">
        <v>403.2</v>
      </c>
      <c r="R310" s="35">
        <v>40404</v>
      </c>
      <c r="S310" s="57">
        <v>9.996534996535E-3</v>
      </c>
    </row>
    <row r="311" spans="1:19" x14ac:dyDescent="0.2">
      <c r="A311" s="35" t="s">
        <v>362</v>
      </c>
      <c r="B311" s="35">
        <v>13</v>
      </c>
      <c r="C311" s="35">
        <v>22</v>
      </c>
      <c r="D311">
        <v>22101.976999999999</v>
      </c>
      <c r="E311" s="73" t="s">
        <v>265</v>
      </c>
      <c r="F311" s="68">
        <v>0.17325017325020001</v>
      </c>
      <c r="O311" s="68">
        <v>0.17325017325020001</v>
      </c>
      <c r="P311" s="56">
        <v>403.2</v>
      </c>
      <c r="R311" s="35">
        <v>40404</v>
      </c>
      <c r="S311" s="57">
        <v>9.996534996535E-3</v>
      </c>
    </row>
    <row r="312" spans="1:19" x14ac:dyDescent="0.2">
      <c r="A312" s="35" t="s">
        <v>363</v>
      </c>
      <c r="B312" s="35">
        <v>13</v>
      </c>
      <c r="C312" s="35">
        <v>23</v>
      </c>
      <c r="D312">
        <v>18959.504000000001</v>
      </c>
      <c r="E312" t="s">
        <v>55</v>
      </c>
      <c r="L312" s="69">
        <v>0.17325017325020001</v>
      </c>
      <c r="O312" s="68">
        <v>0.17325017325020001</v>
      </c>
      <c r="P312" s="56">
        <v>402.4</v>
      </c>
      <c r="R312" s="35">
        <v>40404</v>
      </c>
      <c r="S312" s="57">
        <v>9.9940599940599902E-3</v>
      </c>
    </row>
    <row r="313" spans="1:19" x14ac:dyDescent="0.2">
      <c r="A313" s="35" t="s">
        <v>364</v>
      </c>
      <c r="B313" s="35">
        <v>13</v>
      </c>
      <c r="C313" s="35">
        <v>24</v>
      </c>
      <c r="D313">
        <v>16605.690999999999</v>
      </c>
      <c r="E313" t="s">
        <v>55</v>
      </c>
      <c r="L313" s="69">
        <v>0.17325017325020001</v>
      </c>
      <c r="O313" s="68">
        <v>0.17325017325020001</v>
      </c>
      <c r="P313" s="56">
        <v>402.4</v>
      </c>
      <c r="R313" s="35">
        <v>40404</v>
      </c>
      <c r="S313" s="57">
        <v>9.9940599940599902E-3</v>
      </c>
    </row>
    <row r="314" spans="1:19" x14ac:dyDescent="0.2">
      <c r="A314" s="35" t="s">
        <v>365</v>
      </c>
      <c r="B314" s="35">
        <v>14</v>
      </c>
      <c r="C314" s="35">
        <v>1</v>
      </c>
      <c r="D314">
        <v>63129.375</v>
      </c>
      <c r="E314" t="s">
        <v>55</v>
      </c>
      <c r="J314" s="65">
        <v>5.4450054450050002E-2</v>
      </c>
      <c r="K314" s="67">
        <v>5.4450054450050002E-2</v>
      </c>
      <c r="P314" s="56">
        <v>403.6</v>
      </c>
      <c r="R314" s="35">
        <v>40404</v>
      </c>
      <c r="S314" s="57">
        <v>0.01</v>
      </c>
    </row>
    <row r="315" spans="1:19" x14ac:dyDescent="0.2">
      <c r="A315" s="35" t="s">
        <v>366</v>
      </c>
      <c r="B315" s="35">
        <v>14</v>
      </c>
      <c r="C315" s="35">
        <v>2</v>
      </c>
      <c r="D315">
        <v>67318.531000000003</v>
      </c>
      <c r="E315" t="s">
        <v>55</v>
      </c>
      <c r="J315" s="65">
        <v>5.4450054450050002E-2</v>
      </c>
      <c r="K315" s="67">
        <v>5.4450054450050002E-2</v>
      </c>
      <c r="P315" s="56">
        <v>403.6</v>
      </c>
      <c r="R315" s="35">
        <v>40404</v>
      </c>
      <c r="S315" s="57">
        <v>0.01</v>
      </c>
    </row>
    <row r="316" spans="1:19" x14ac:dyDescent="0.2">
      <c r="A316" s="35" t="s">
        <v>367</v>
      </c>
      <c r="B316" s="35">
        <v>14</v>
      </c>
      <c r="C316" s="35">
        <v>3</v>
      </c>
      <c r="D316">
        <v>50819.936999999998</v>
      </c>
      <c r="E316" t="s">
        <v>55</v>
      </c>
      <c r="J316" s="65">
        <v>5.4450054450050002E-2</v>
      </c>
      <c r="L316" s="69">
        <v>5.4450054450050002E-2</v>
      </c>
      <c r="P316" s="56">
        <v>403.6</v>
      </c>
      <c r="R316" s="35">
        <v>40404</v>
      </c>
      <c r="S316" s="57">
        <v>0.01</v>
      </c>
    </row>
    <row r="317" spans="1:19" x14ac:dyDescent="0.2">
      <c r="A317" s="35" t="s">
        <v>368</v>
      </c>
      <c r="B317" s="35">
        <v>14</v>
      </c>
      <c r="C317" s="35">
        <v>4</v>
      </c>
      <c r="D317">
        <v>49975.292999999998</v>
      </c>
      <c r="E317" t="s">
        <v>55</v>
      </c>
      <c r="J317" s="65">
        <v>5.4450054450050002E-2</v>
      </c>
      <c r="L317" s="69">
        <v>5.4450054450050002E-2</v>
      </c>
      <c r="P317" s="56">
        <v>403.6</v>
      </c>
      <c r="R317" s="35">
        <v>40404</v>
      </c>
      <c r="S317" s="57">
        <v>0.01</v>
      </c>
    </row>
    <row r="318" spans="1:19" x14ac:dyDescent="0.2">
      <c r="A318" s="35" t="s">
        <v>369</v>
      </c>
      <c r="B318" s="35">
        <v>14</v>
      </c>
      <c r="C318" s="35">
        <v>5</v>
      </c>
      <c r="D318">
        <v>73418.476999999999</v>
      </c>
      <c r="E318" s="70" t="s">
        <v>247</v>
      </c>
      <c r="F318" s="69">
        <v>5.4450054450050002E-2</v>
      </c>
      <c r="L318" s="69">
        <v>5.4450054450050002E-2</v>
      </c>
      <c r="P318" s="56">
        <v>403.6</v>
      </c>
      <c r="R318" s="35">
        <v>40404</v>
      </c>
      <c r="S318" s="57">
        <v>9.9945549945550001E-3</v>
      </c>
    </row>
    <row r="319" spans="1:19" x14ac:dyDescent="0.2">
      <c r="A319" s="35" t="s">
        <v>370</v>
      </c>
      <c r="B319" s="35">
        <v>14</v>
      </c>
      <c r="C319" s="35">
        <v>6</v>
      </c>
      <c r="D319">
        <v>47548.457000000002</v>
      </c>
      <c r="E319" s="70" t="s">
        <v>247</v>
      </c>
      <c r="F319" s="69">
        <v>5.4450054450050002E-2</v>
      </c>
      <c r="L319" s="69">
        <v>5.4450054450050002E-2</v>
      </c>
      <c r="P319" s="56">
        <v>403.6</v>
      </c>
      <c r="R319" s="35">
        <v>40404</v>
      </c>
      <c r="S319" s="57">
        <v>9.9945549945550001E-3</v>
      </c>
    </row>
    <row r="320" spans="1:19" x14ac:dyDescent="0.2">
      <c r="A320" s="35" t="s">
        <v>371</v>
      </c>
      <c r="B320" s="35">
        <v>14</v>
      </c>
      <c r="C320" s="35">
        <v>7</v>
      </c>
      <c r="D320">
        <v>68292.187000000005</v>
      </c>
      <c r="E320" t="s">
        <v>55</v>
      </c>
      <c r="K320" s="67">
        <v>5.4450054450050002E-2</v>
      </c>
      <c r="L320" s="69">
        <v>5.4450054450050002E-2</v>
      </c>
      <c r="P320" s="56">
        <v>403.6</v>
      </c>
      <c r="R320" s="35">
        <v>40404</v>
      </c>
      <c r="S320" s="57">
        <v>0.01</v>
      </c>
    </row>
    <row r="321" spans="1:19" x14ac:dyDescent="0.2">
      <c r="A321" s="35" t="s">
        <v>372</v>
      </c>
      <c r="B321" s="35">
        <v>14</v>
      </c>
      <c r="C321" s="35">
        <v>8</v>
      </c>
      <c r="D321">
        <v>62333.413999999997</v>
      </c>
      <c r="E321" t="s">
        <v>55</v>
      </c>
      <c r="K321" s="67">
        <v>5.4450054450050002E-2</v>
      </c>
      <c r="L321" s="69">
        <v>5.4450054450050002E-2</v>
      </c>
      <c r="P321" s="56">
        <v>403.6</v>
      </c>
      <c r="R321" s="35">
        <v>40404</v>
      </c>
      <c r="S321" s="57">
        <v>0.01</v>
      </c>
    </row>
    <row r="322" spans="1:19" x14ac:dyDescent="0.2">
      <c r="A322" s="35" t="s">
        <v>373</v>
      </c>
      <c r="B322" s="35">
        <v>14</v>
      </c>
      <c r="C322" s="35">
        <v>9</v>
      </c>
      <c r="D322">
        <v>26008.768</v>
      </c>
      <c r="E322" s="71" t="s">
        <v>252</v>
      </c>
      <c r="F322" s="72">
        <v>5.4450054450050002E-2</v>
      </c>
      <c r="M322" s="72">
        <v>5.4450054450050002E-2</v>
      </c>
      <c r="P322" s="56">
        <v>403.6</v>
      </c>
      <c r="R322" s="35">
        <v>40404</v>
      </c>
      <c r="S322" s="57">
        <v>9.9945549945550001E-3</v>
      </c>
    </row>
    <row r="323" spans="1:19" x14ac:dyDescent="0.2">
      <c r="A323" s="35" t="s">
        <v>374</v>
      </c>
      <c r="B323" s="35">
        <v>14</v>
      </c>
      <c r="C323" s="35">
        <v>10</v>
      </c>
      <c r="D323">
        <v>29457.940999999999</v>
      </c>
      <c r="E323" s="71" t="s">
        <v>252</v>
      </c>
      <c r="F323" s="72">
        <v>5.4450054450050002E-2</v>
      </c>
      <c r="M323" s="72">
        <v>5.4450054450050002E-2</v>
      </c>
      <c r="P323" s="56">
        <v>403.6</v>
      </c>
      <c r="R323" s="35">
        <v>40404</v>
      </c>
      <c r="S323" s="57">
        <v>9.9945549945550001E-3</v>
      </c>
    </row>
    <row r="324" spans="1:19" x14ac:dyDescent="0.2">
      <c r="A324" s="35" t="s">
        <v>375</v>
      </c>
      <c r="B324" s="35">
        <v>14</v>
      </c>
      <c r="C324" s="35">
        <v>11</v>
      </c>
      <c r="D324">
        <v>13290.396000000001</v>
      </c>
      <c r="E324" t="s">
        <v>55</v>
      </c>
      <c r="I324" s="61">
        <v>6.9300069300070001E-3</v>
      </c>
      <c r="M324" s="72">
        <v>5.4450054450050002E-2</v>
      </c>
      <c r="P324" s="56">
        <v>403.6</v>
      </c>
      <c r="R324" s="35">
        <v>40404</v>
      </c>
      <c r="S324" s="57">
        <v>9.9980199980200003E-3</v>
      </c>
    </row>
    <row r="325" spans="1:19" x14ac:dyDescent="0.2">
      <c r="A325" s="35" t="s">
        <v>376</v>
      </c>
      <c r="B325" s="35">
        <v>14</v>
      </c>
      <c r="C325" s="35">
        <v>12</v>
      </c>
      <c r="D325">
        <v>12406.803</v>
      </c>
      <c r="E325" t="s">
        <v>55</v>
      </c>
      <c r="I325" s="61">
        <v>6.9300069300070001E-3</v>
      </c>
      <c r="M325" s="72">
        <v>5.4450054450050002E-2</v>
      </c>
      <c r="P325" s="56">
        <v>403.6</v>
      </c>
      <c r="R325" s="35">
        <v>40404</v>
      </c>
      <c r="S325" s="57">
        <v>9.9980199980200003E-3</v>
      </c>
    </row>
    <row r="326" spans="1:19" x14ac:dyDescent="0.2">
      <c r="A326" s="35" t="s">
        <v>377</v>
      </c>
      <c r="B326" s="35">
        <v>14</v>
      </c>
      <c r="C326" s="35">
        <v>13</v>
      </c>
      <c r="D326">
        <v>23905.671999999999</v>
      </c>
      <c r="E326" t="s">
        <v>55</v>
      </c>
      <c r="G326" s="55">
        <v>0.51975051975050002</v>
      </c>
      <c r="M326" s="72">
        <v>5.4450054450050002E-2</v>
      </c>
      <c r="P326" s="56">
        <v>403.2</v>
      </c>
      <c r="R326" s="35">
        <v>40404</v>
      </c>
      <c r="S326" s="57">
        <v>9.9950499950499892E-3</v>
      </c>
    </row>
    <row r="327" spans="1:19" x14ac:dyDescent="0.2">
      <c r="A327" s="35" t="s">
        <v>378</v>
      </c>
      <c r="B327" s="35">
        <v>14</v>
      </c>
      <c r="C327" s="35">
        <v>14</v>
      </c>
      <c r="D327">
        <v>34104.711000000003</v>
      </c>
      <c r="E327" t="s">
        <v>55</v>
      </c>
      <c r="G327" s="55">
        <v>0.51975051975050002</v>
      </c>
      <c r="M327" s="72">
        <v>5.4450054450050002E-2</v>
      </c>
      <c r="P327" s="56">
        <v>403.2</v>
      </c>
      <c r="R327" s="35">
        <v>40404</v>
      </c>
      <c r="S327" s="57">
        <v>9.9950499950499892E-3</v>
      </c>
    </row>
    <row r="328" spans="1:19" x14ac:dyDescent="0.2">
      <c r="A328" s="35" t="s">
        <v>379</v>
      </c>
      <c r="B328" s="35">
        <v>14</v>
      </c>
      <c r="C328" s="35">
        <v>15</v>
      </c>
      <c r="D328">
        <v>85623.25</v>
      </c>
      <c r="E328" s="62" t="s">
        <v>60</v>
      </c>
      <c r="F328" s="63">
        <v>5.4450054450050002E-2</v>
      </c>
      <c r="N328" s="63">
        <v>5.4450054450050002E-2</v>
      </c>
      <c r="P328" s="56">
        <v>403.6</v>
      </c>
      <c r="R328" s="35">
        <v>40404</v>
      </c>
      <c r="S328" s="57">
        <v>9.9945549945550001E-3</v>
      </c>
    </row>
    <row r="329" spans="1:19" x14ac:dyDescent="0.2">
      <c r="A329" s="35" t="s">
        <v>380</v>
      </c>
      <c r="B329" s="35">
        <v>14</v>
      </c>
      <c r="C329" s="35">
        <v>16</v>
      </c>
      <c r="D329">
        <v>54159.578000000001</v>
      </c>
      <c r="E329" s="62" t="s">
        <v>60</v>
      </c>
      <c r="F329" s="63">
        <v>5.4450054450050002E-2</v>
      </c>
      <c r="N329" s="63">
        <v>5.4450054450050002E-2</v>
      </c>
      <c r="P329" s="56">
        <v>403.6</v>
      </c>
      <c r="R329" s="35">
        <v>40404</v>
      </c>
      <c r="S329" s="57">
        <v>9.9945549945550001E-3</v>
      </c>
    </row>
    <row r="330" spans="1:19" x14ac:dyDescent="0.2">
      <c r="A330" s="35" t="s">
        <v>381</v>
      </c>
      <c r="B330" s="35">
        <v>14</v>
      </c>
      <c r="C330" s="35">
        <v>17</v>
      </c>
      <c r="D330">
        <v>101856.516</v>
      </c>
      <c r="E330" t="s">
        <v>55</v>
      </c>
      <c r="L330" s="69">
        <v>5.4450054450050002E-2</v>
      </c>
      <c r="N330" s="63">
        <v>5.4450054450050002E-2</v>
      </c>
      <c r="P330" s="56">
        <v>403.6</v>
      </c>
      <c r="R330" s="35">
        <v>40404</v>
      </c>
      <c r="S330" s="57">
        <v>0.01</v>
      </c>
    </row>
    <row r="331" spans="1:19" x14ac:dyDescent="0.2">
      <c r="A331" s="35" t="s">
        <v>382</v>
      </c>
      <c r="B331" s="35">
        <v>14</v>
      </c>
      <c r="C331" s="35">
        <v>18</v>
      </c>
      <c r="D331">
        <v>60782.866999999998</v>
      </c>
      <c r="E331" t="s">
        <v>55</v>
      </c>
      <c r="L331" s="69">
        <v>5.4450054450050002E-2</v>
      </c>
      <c r="N331" s="63">
        <v>5.4450054450050002E-2</v>
      </c>
      <c r="P331" s="56">
        <v>403.6</v>
      </c>
      <c r="R331" s="35">
        <v>40404</v>
      </c>
      <c r="S331" s="57">
        <v>0.01</v>
      </c>
    </row>
    <row r="332" spans="1:19" x14ac:dyDescent="0.2">
      <c r="A332" s="35" t="s">
        <v>383</v>
      </c>
      <c r="B332" s="35">
        <v>14</v>
      </c>
      <c r="C332" s="35">
        <v>19</v>
      </c>
      <c r="D332">
        <v>34657.262000000002</v>
      </c>
      <c r="E332" t="s">
        <v>55</v>
      </c>
      <c r="N332" s="63">
        <v>5.4450054450050002E-2</v>
      </c>
      <c r="O332" s="68">
        <v>5.4450054450050002E-2</v>
      </c>
      <c r="P332" s="56">
        <v>403.6</v>
      </c>
      <c r="R332" s="35">
        <v>40404</v>
      </c>
      <c r="S332" s="57">
        <v>0.01</v>
      </c>
    </row>
    <row r="333" spans="1:19" x14ac:dyDescent="0.2">
      <c r="A333" s="35" t="s">
        <v>384</v>
      </c>
      <c r="B333" s="35">
        <v>14</v>
      </c>
      <c r="C333" s="35">
        <v>20</v>
      </c>
      <c r="D333">
        <v>21123.453000000001</v>
      </c>
      <c r="E333" t="s">
        <v>55</v>
      </c>
      <c r="N333" s="63">
        <v>5.4450054450050002E-2</v>
      </c>
      <c r="O333" s="68">
        <v>5.4450054450050002E-2</v>
      </c>
      <c r="P333" s="56">
        <v>403.6</v>
      </c>
      <c r="R333" s="35">
        <v>40404</v>
      </c>
      <c r="S333" s="57">
        <v>0.01</v>
      </c>
    </row>
    <row r="334" spans="1:19" x14ac:dyDescent="0.2">
      <c r="A334" s="35" t="s">
        <v>385</v>
      </c>
      <c r="B334" s="35">
        <v>14</v>
      </c>
      <c r="C334" s="35">
        <v>21</v>
      </c>
      <c r="D334">
        <v>31889.646000000001</v>
      </c>
      <c r="E334" s="73" t="s">
        <v>265</v>
      </c>
      <c r="F334" s="68">
        <v>5.4450054450050002E-2</v>
      </c>
      <c r="O334" s="68">
        <v>5.4450054450050002E-2</v>
      </c>
      <c r="P334" s="56">
        <v>403.6</v>
      </c>
      <c r="R334" s="35">
        <v>40404</v>
      </c>
      <c r="S334" s="57">
        <v>9.9945549945550001E-3</v>
      </c>
    </row>
    <row r="335" spans="1:19" x14ac:dyDescent="0.2">
      <c r="A335" s="35" t="s">
        <v>386</v>
      </c>
      <c r="B335" s="35">
        <v>14</v>
      </c>
      <c r="C335" s="35">
        <v>22</v>
      </c>
      <c r="D335">
        <v>31653.535</v>
      </c>
      <c r="E335" s="73" t="s">
        <v>265</v>
      </c>
      <c r="F335" s="68">
        <v>5.4450054450050002E-2</v>
      </c>
      <c r="O335" s="68">
        <v>5.4450054450050002E-2</v>
      </c>
      <c r="P335" s="56">
        <v>403.6</v>
      </c>
      <c r="R335" s="35">
        <v>40404</v>
      </c>
      <c r="S335" s="57">
        <v>9.9945549945550001E-3</v>
      </c>
    </row>
    <row r="336" spans="1:19" x14ac:dyDescent="0.2">
      <c r="A336" s="35" t="s">
        <v>387</v>
      </c>
      <c r="B336" s="35">
        <v>14</v>
      </c>
      <c r="C336" s="35">
        <v>23</v>
      </c>
      <c r="D336">
        <v>45929.754000000001</v>
      </c>
      <c r="E336" t="s">
        <v>55</v>
      </c>
      <c r="L336" s="69">
        <v>5.4450054450050002E-2</v>
      </c>
      <c r="O336" s="68">
        <v>5.4450054450050002E-2</v>
      </c>
      <c r="P336" s="56">
        <v>403.6</v>
      </c>
      <c r="R336" s="35">
        <v>40404</v>
      </c>
      <c r="S336" s="57">
        <v>0.01</v>
      </c>
    </row>
    <row r="337" spans="1:19" x14ac:dyDescent="0.2">
      <c r="A337" s="35" t="s">
        <v>388</v>
      </c>
      <c r="B337" s="35">
        <v>14</v>
      </c>
      <c r="C337" s="35">
        <v>24</v>
      </c>
      <c r="D337">
        <v>23628.18</v>
      </c>
      <c r="E337" t="s">
        <v>55</v>
      </c>
      <c r="L337" s="69">
        <v>5.4450054450050002E-2</v>
      </c>
      <c r="O337" s="68">
        <v>5.4450054450050002E-2</v>
      </c>
      <c r="P337" s="56">
        <v>403.6</v>
      </c>
      <c r="R337" s="35">
        <v>40404</v>
      </c>
      <c r="S337" s="57">
        <v>0.01</v>
      </c>
    </row>
    <row r="338" spans="1:19" x14ac:dyDescent="0.2">
      <c r="A338" s="35" t="s">
        <v>389</v>
      </c>
      <c r="B338" s="35">
        <v>15</v>
      </c>
      <c r="C338" s="35">
        <v>1</v>
      </c>
      <c r="D338">
        <v>79194.687999999995</v>
      </c>
      <c r="E338" t="s">
        <v>55</v>
      </c>
      <c r="J338" s="65">
        <v>1.485001485001E-2</v>
      </c>
      <c r="K338" s="67">
        <v>1.485001485001E-2</v>
      </c>
      <c r="P338" s="56">
        <v>404</v>
      </c>
      <c r="R338" s="35">
        <v>40404</v>
      </c>
      <c r="S338" s="57">
        <v>1.000198000198E-2</v>
      </c>
    </row>
    <row r="339" spans="1:19" x14ac:dyDescent="0.2">
      <c r="A339" s="35" t="s">
        <v>390</v>
      </c>
      <c r="B339" s="35">
        <v>15</v>
      </c>
      <c r="C339" s="35">
        <v>2</v>
      </c>
      <c r="D339">
        <v>76539.047000000006</v>
      </c>
      <c r="E339" t="s">
        <v>55</v>
      </c>
      <c r="J339" s="65">
        <v>1.485001485001E-2</v>
      </c>
      <c r="K339" s="67">
        <v>1.485001485001E-2</v>
      </c>
      <c r="P339" s="56">
        <v>404</v>
      </c>
      <c r="R339" s="35">
        <v>40404</v>
      </c>
      <c r="S339" s="57">
        <v>1.000198000198E-2</v>
      </c>
    </row>
    <row r="340" spans="1:19" x14ac:dyDescent="0.2">
      <c r="A340" s="35" t="s">
        <v>391</v>
      </c>
      <c r="B340" s="35">
        <v>15</v>
      </c>
      <c r="C340" s="35">
        <v>3</v>
      </c>
      <c r="D340">
        <v>98180.968999999997</v>
      </c>
      <c r="E340" t="s">
        <v>55</v>
      </c>
      <c r="J340" s="65">
        <v>1.485001485001E-2</v>
      </c>
      <c r="L340" s="69">
        <v>1.485001485001E-2</v>
      </c>
      <c r="P340" s="56">
        <v>404</v>
      </c>
      <c r="R340" s="35">
        <v>40404</v>
      </c>
      <c r="S340" s="57">
        <v>1.000198000198E-2</v>
      </c>
    </row>
    <row r="341" spans="1:19" x14ac:dyDescent="0.2">
      <c r="A341" s="35" t="s">
        <v>392</v>
      </c>
      <c r="B341" s="35">
        <v>15</v>
      </c>
      <c r="C341" s="35">
        <v>4</v>
      </c>
      <c r="D341">
        <v>84576.57</v>
      </c>
      <c r="E341" t="s">
        <v>55</v>
      </c>
      <c r="J341" s="65">
        <v>1.485001485001E-2</v>
      </c>
      <c r="L341" s="69">
        <v>1.485001485001E-2</v>
      </c>
      <c r="P341" s="56">
        <v>404</v>
      </c>
      <c r="R341" s="35">
        <v>40404</v>
      </c>
      <c r="S341" s="57">
        <v>1.000198000198E-2</v>
      </c>
    </row>
    <row r="342" spans="1:19" x14ac:dyDescent="0.2">
      <c r="A342" s="35" t="s">
        <v>393</v>
      </c>
      <c r="B342" s="35">
        <v>15</v>
      </c>
      <c r="C342" s="35">
        <v>5</v>
      </c>
      <c r="D342">
        <v>87008.273000000001</v>
      </c>
      <c r="E342" s="70" t="s">
        <v>247</v>
      </c>
      <c r="F342" s="69">
        <v>1.485001485001E-2</v>
      </c>
      <c r="L342" s="69">
        <v>1.485001485001E-2</v>
      </c>
      <c r="P342" s="56">
        <v>404</v>
      </c>
      <c r="R342" s="35">
        <v>40404</v>
      </c>
      <c r="S342" s="57">
        <v>1.0000495000495E-2</v>
      </c>
    </row>
    <row r="343" spans="1:19" x14ac:dyDescent="0.2">
      <c r="A343" s="35" t="s">
        <v>394</v>
      </c>
      <c r="B343" s="35">
        <v>15</v>
      </c>
      <c r="C343" s="35">
        <v>6</v>
      </c>
      <c r="D343">
        <v>96786.202999999994</v>
      </c>
      <c r="E343" s="70" t="s">
        <v>247</v>
      </c>
      <c r="F343" s="69">
        <v>1.485001485001E-2</v>
      </c>
      <c r="L343" s="69">
        <v>1.485001485001E-2</v>
      </c>
      <c r="P343" s="56">
        <v>404</v>
      </c>
      <c r="R343" s="35">
        <v>40404</v>
      </c>
      <c r="S343" s="57">
        <v>1.0000495000495E-2</v>
      </c>
    </row>
    <row r="344" spans="1:19" x14ac:dyDescent="0.2">
      <c r="A344" s="35" t="s">
        <v>395</v>
      </c>
      <c r="B344" s="35">
        <v>15</v>
      </c>
      <c r="C344" s="35">
        <v>7</v>
      </c>
      <c r="D344">
        <v>76032.741999999998</v>
      </c>
      <c r="E344" t="s">
        <v>55</v>
      </c>
      <c r="K344" s="67">
        <v>1.485001485001E-2</v>
      </c>
      <c r="L344" s="69">
        <v>1.485001485001E-2</v>
      </c>
      <c r="P344" s="56">
        <v>404</v>
      </c>
      <c r="R344" s="35">
        <v>40404</v>
      </c>
      <c r="S344" s="57">
        <v>1.000198000198E-2</v>
      </c>
    </row>
    <row r="345" spans="1:19" x14ac:dyDescent="0.2">
      <c r="A345" s="35" t="s">
        <v>396</v>
      </c>
      <c r="B345" s="35">
        <v>15</v>
      </c>
      <c r="C345" s="35">
        <v>8</v>
      </c>
      <c r="D345">
        <v>65183.788999999997</v>
      </c>
      <c r="E345" t="s">
        <v>55</v>
      </c>
      <c r="K345" s="67">
        <v>1.485001485001E-2</v>
      </c>
      <c r="L345" s="69">
        <v>1.485001485001E-2</v>
      </c>
      <c r="P345" s="56">
        <v>404</v>
      </c>
      <c r="R345" s="35">
        <v>40404</v>
      </c>
      <c r="S345" s="57">
        <v>1.000198000198E-2</v>
      </c>
    </row>
    <row r="346" spans="1:19" x14ac:dyDescent="0.2">
      <c r="A346" s="35" t="s">
        <v>397</v>
      </c>
      <c r="B346" s="35">
        <v>15</v>
      </c>
      <c r="C346" s="35">
        <v>9</v>
      </c>
      <c r="D346">
        <v>90569.414000000004</v>
      </c>
      <c r="E346" s="71" t="s">
        <v>252</v>
      </c>
      <c r="F346" s="72">
        <v>1.485001485001E-2</v>
      </c>
      <c r="M346" s="72">
        <v>1.485001485001E-2</v>
      </c>
      <c r="P346" s="56">
        <v>404</v>
      </c>
      <c r="R346" s="35">
        <v>40404</v>
      </c>
      <c r="S346" s="57">
        <v>1.0000495000495E-2</v>
      </c>
    </row>
    <row r="347" spans="1:19" x14ac:dyDescent="0.2">
      <c r="A347" s="35" t="s">
        <v>398</v>
      </c>
      <c r="B347" s="35">
        <v>15</v>
      </c>
      <c r="C347" s="35">
        <v>10</v>
      </c>
      <c r="D347">
        <v>91635.57</v>
      </c>
      <c r="E347" s="71" t="s">
        <v>252</v>
      </c>
      <c r="F347" s="72">
        <v>1.485001485001E-2</v>
      </c>
      <c r="M347" s="72">
        <v>1.485001485001E-2</v>
      </c>
      <c r="P347" s="56">
        <v>404</v>
      </c>
      <c r="R347" s="35">
        <v>40404</v>
      </c>
      <c r="S347" s="57">
        <v>1.0000495000495E-2</v>
      </c>
    </row>
    <row r="348" spans="1:19" x14ac:dyDescent="0.2">
      <c r="A348" s="35" t="s">
        <v>399</v>
      </c>
      <c r="B348" s="35">
        <v>15</v>
      </c>
      <c r="C348" s="35">
        <v>11</v>
      </c>
      <c r="D348">
        <v>65429.637000000002</v>
      </c>
      <c r="E348" t="s">
        <v>55</v>
      </c>
      <c r="I348" s="61">
        <v>1.980001980002E-3</v>
      </c>
      <c r="M348" s="72">
        <v>1.485001485001E-2</v>
      </c>
      <c r="P348" s="56">
        <v>404</v>
      </c>
      <c r="R348" s="35">
        <v>40404</v>
      </c>
      <c r="S348" s="57">
        <v>1.0001485001485001E-2</v>
      </c>
    </row>
    <row r="349" spans="1:19" x14ac:dyDescent="0.2">
      <c r="A349" s="35" t="s">
        <v>400</v>
      </c>
      <c r="B349" s="35">
        <v>15</v>
      </c>
      <c r="C349" s="35">
        <v>12</v>
      </c>
      <c r="D349">
        <v>75923.210999999996</v>
      </c>
      <c r="E349" t="s">
        <v>55</v>
      </c>
      <c r="I349" s="61">
        <v>1.980001980002E-3</v>
      </c>
      <c r="M349" s="72">
        <v>1.485001485001E-2</v>
      </c>
      <c r="P349" s="56">
        <v>404</v>
      </c>
      <c r="R349" s="35">
        <v>40404</v>
      </c>
      <c r="S349" s="57">
        <v>1.0001485001485001E-2</v>
      </c>
    </row>
    <row r="350" spans="1:19" x14ac:dyDescent="0.2">
      <c r="A350" s="35" t="s">
        <v>401</v>
      </c>
      <c r="B350" s="35">
        <v>15</v>
      </c>
      <c r="C350" s="35">
        <v>13</v>
      </c>
      <c r="D350">
        <v>78999.960999999996</v>
      </c>
      <c r="E350" t="s">
        <v>55</v>
      </c>
      <c r="G350" s="55">
        <v>0.1237501237501</v>
      </c>
      <c r="M350" s="72">
        <v>1.485001485001E-2</v>
      </c>
      <c r="P350" s="56">
        <v>404</v>
      </c>
      <c r="R350" s="35">
        <v>40404</v>
      </c>
      <c r="S350" s="57">
        <v>1.0002970002969999E-2</v>
      </c>
    </row>
    <row r="351" spans="1:19" x14ac:dyDescent="0.2">
      <c r="A351" s="35" t="s">
        <v>402</v>
      </c>
      <c r="B351" s="35">
        <v>15</v>
      </c>
      <c r="C351" s="35">
        <v>14</v>
      </c>
      <c r="D351">
        <v>63426.34</v>
      </c>
      <c r="E351" t="s">
        <v>55</v>
      </c>
      <c r="G351" s="55">
        <v>0.1237501237501</v>
      </c>
      <c r="M351" s="72">
        <v>1.485001485001E-2</v>
      </c>
      <c r="P351" s="56">
        <v>404</v>
      </c>
      <c r="R351" s="35">
        <v>40404</v>
      </c>
      <c r="S351" s="57">
        <v>1.0002970002969999E-2</v>
      </c>
    </row>
    <row r="352" spans="1:19" x14ac:dyDescent="0.2">
      <c r="A352" s="35" t="s">
        <v>403</v>
      </c>
      <c r="B352" s="35">
        <v>15</v>
      </c>
      <c r="C352" s="35">
        <v>15</v>
      </c>
      <c r="D352">
        <v>71804.648000000001</v>
      </c>
      <c r="E352" s="62" t="s">
        <v>60</v>
      </c>
      <c r="F352" s="63">
        <v>1.485001485001E-2</v>
      </c>
      <c r="N352" s="63">
        <v>1.485001485001E-2</v>
      </c>
      <c r="P352" s="56">
        <v>404</v>
      </c>
      <c r="R352" s="35">
        <v>40404</v>
      </c>
      <c r="S352" s="57">
        <v>1.0000495000495E-2</v>
      </c>
    </row>
    <row r="353" spans="1:19" x14ac:dyDescent="0.2">
      <c r="A353" s="35" t="s">
        <v>404</v>
      </c>
      <c r="B353" s="35">
        <v>15</v>
      </c>
      <c r="C353" s="35">
        <v>16</v>
      </c>
      <c r="D353">
        <v>86587.164000000004</v>
      </c>
      <c r="E353" s="62" t="s">
        <v>60</v>
      </c>
      <c r="F353" s="63">
        <v>1.485001485001E-2</v>
      </c>
      <c r="N353" s="63">
        <v>1.485001485001E-2</v>
      </c>
      <c r="P353" s="56">
        <v>404</v>
      </c>
      <c r="R353" s="35">
        <v>40404</v>
      </c>
      <c r="S353" s="57">
        <v>1.0000495000495E-2</v>
      </c>
    </row>
    <row r="354" spans="1:19" x14ac:dyDescent="0.2">
      <c r="A354" s="35" t="s">
        <v>405</v>
      </c>
      <c r="B354" s="35">
        <v>15</v>
      </c>
      <c r="C354" s="35">
        <v>17</v>
      </c>
      <c r="D354">
        <v>83960.733999999997</v>
      </c>
      <c r="E354" t="s">
        <v>55</v>
      </c>
      <c r="L354" s="69">
        <v>1.485001485001E-2</v>
      </c>
      <c r="N354" s="63">
        <v>1.485001485001E-2</v>
      </c>
      <c r="P354" s="56">
        <v>404</v>
      </c>
      <c r="R354" s="35">
        <v>40404</v>
      </c>
      <c r="S354" s="57">
        <v>1.000198000198E-2</v>
      </c>
    </row>
    <row r="355" spans="1:19" x14ac:dyDescent="0.2">
      <c r="A355" s="35" t="s">
        <v>406</v>
      </c>
      <c r="B355" s="35">
        <v>15</v>
      </c>
      <c r="C355" s="35">
        <v>18</v>
      </c>
      <c r="D355">
        <v>89561.687000000005</v>
      </c>
      <c r="E355" t="s">
        <v>55</v>
      </c>
      <c r="L355" s="69">
        <v>1.485001485001E-2</v>
      </c>
      <c r="N355" s="63">
        <v>1.485001485001E-2</v>
      </c>
      <c r="P355" s="56">
        <v>404</v>
      </c>
      <c r="R355" s="35">
        <v>40404</v>
      </c>
      <c r="S355" s="57">
        <v>1.000198000198E-2</v>
      </c>
    </row>
    <row r="356" spans="1:19" x14ac:dyDescent="0.2">
      <c r="A356" s="35" t="s">
        <v>407</v>
      </c>
      <c r="B356" s="35">
        <v>15</v>
      </c>
      <c r="C356" s="35">
        <v>19</v>
      </c>
      <c r="D356">
        <v>35097.839999999997</v>
      </c>
      <c r="E356" t="s">
        <v>55</v>
      </c>
      <c r="N356" s="63">
        <v>1.485001485001E-2</v>
      </c>
      <c r="O356" s="68">
        <v>1.485001485001E-2</v>
      </c>
      <c r="P356" s="56">
        <v>404</v>
      </c>
      <c r="R356" s="35">
        <v>40404</v>
      </c>
      <c r="S356" s="57">
        <v>1.000198000198E-2</v>
      </c>
    </row>
    <row r="357" spans="1:19" x14ac:dyDescent="0.2">
      <c r="A357" s="35" t="s">
        <v>408</v>
      </c>
      <c r="B357" s="35">
        <v>15</v>
      </c>
      <c r="C357" s="35">
        <v>20</v>
      </c>
      <c r="D357">
        <v>47842.987999999998</v>
      </c>
      <c r="E357" t="s">
        <v>55</v>
      </c>
      <c r="N357" s="63">
        <v>1.485001485001E-2</v>
      </c>
      <c r="O357" s="68">
        <v>1.485001485001E-2</v>
      </c>
      <c r="P357" s="56">
        <v>404</v>
      </c>
      <c r="R357" s="35">
        <v>40404</v>
      </c>
      <c r="S357" s="57">
        <v>1.000198000198E-2</v>
      </c>
    </row>
    <row r="358" spans="1:19" x14ac:dyDescent="0.2">
      <c r="A358" s="35" t="s">
        <v>409</v>
      </c>
      <c r="B358" s="35">
        <v>15</v>
      </c>
      <c r="C358" s="35">
        <v>21</v>
      </c>
      <c r="D358">
        <v>39279.690999999999</v>
      </c>
      <c r="E358" s="73" t="s">
        <v>265</v>
      </c>
      <c r="F358" s="68">
        <v>1.485001485001E-2</v>
      </c>
      <c r="O358" s="68">
        <v>1.485001485001E-2</v>
      </c>
      <c r="P358" s="56">
        <v>404</v>
      </c>
      <c r="R358" s="35">
        <v>40404</v>
      </c>
      <c r="S358" s="57">
        <v>1.0000495000495E-2</v>
      </c>
    </row>
    <row r="359" spans="1:19" x14ac:dyDescent="0.2">
      <c r="A359" s="35" t="s">
        <v>410</v>
      </c>
      <c r="B359" s="35">
        <v>15</v>
      </c>
      <c r="C359" s="35">
        <v>22</v>
      </c>
      <c r="D359">
        <v>56700.815999999999</v>
      </c>
      <c r="E359" s="73" t="s">
        <v>265</v>
      </c>
      <c r="F359" s="68">
        <v>1.485001485001E-2</v>
      </c>
      <c r="O359" s="68">
        <v>1.485001485001E-2</v>
      </c>
      <c r="P359" s="56">
        <v>404</v>
      </c>
      <c r="R359" s="35">
        <v>40404</v>
      </c>
      <c r="S359" s="57">
        <v>1.0000495000495E-2</v>
      </c>
    </row>
    <row r="360" spans="1:19" x14ac:dyDescent="0.2">
      <c r="A360" s="35" t="s">
        <v>411</v>
      </c>
      <c r="B360" s="35">
        <v>15</v>
      </c>
      <c r="C360" s="35">
        <v>23</v>
      </c>
      <c r="D360">
        <v>55719.858999999997</v>
      </c>
      <c r="E360" t="s">
        <v>55</v>
      </c>
      <c r="L360" s="69">
        <v>1.485001485001E-2</v>
      </c>
      <c r="O360" s="68">
        <v>1.485001485001E-2</v>
      </c>
      <c r="P360" s="56">
        <v>404</v>
      </c>
      <c r="R360" s="35">
        <v>40404</v>
      </c>
      <c r="S360" s="57">
        <v>1.000198000198E-2</v>
      </c>
    </row>
    <row r="361" spans="1:19" x14ac:dyDescent="0.2">
      <c r="A361" s="35" t="s">
        <v>412</v>
      </c>
      <c r="B361" s="35">
        <v>15</v>
      </c>
      <c r="C361" s="35">
        <v>24</v>
      </c>
      <c r="D361">
        <v>56454.968999999997</v>
      </c>
      <c r="E361" t="s">
        <v>55</v>
      </c>
      <c r="L361" s="69">
        <v>1.485001485001E-2</v>
      </c>
      <c r="O361" s="68">
        <v>1.485001485001E-2</v>
      </c>
      <c r="P361" s="56">
        <v>404</v>
      </c>
      <c r="R361" s="35">
        <v>40404</v>
      </c>
      <c r="S361" s="57">
        <v>1.000198000198E-2</v>
      </c>
    </row>
    <row r="362" spans="1:19" x14ac:dyDescent="0.2">
      <c r="A362" s="35" t="s">
        <v>413</v>
      </c>
      <c r="B362" s="35">
        <v>16</v>
      </c>
      <c r="C362" s="35">
        <v>1</v>
      </c>
      <c r="D362">
        <v>84739.656000000003</v>
      </c>
      <c r="E362" t="s">
        <v>55</v>
      </c>
      <c r="J362" s="65">
        <v>4.950004950005E-3</v>
      </c>
      <c r="K362" s="67">
        <v>4.950004950005E-3</v>
      </c>
      <c r="P362" s="56">
        <v>404</v>
      </c>
      <c r="R362" s="35">
        <v>40404</v>
      </c>
      <c r="S362" s="57">
        <v>0.01</v>
      </c>
    </row>
    <row r="363" spans="1:19" x14ac:dyDescent="0.2">
      <c r="A363" s="35" t="s">
        <v>414</v>
      </c>
      <c r="B363" s="35">
        <v>16</v>
      </c>
      <c r="C363" s="35">
        <v>2</v>
      </c>
      <c r="D363">
        <v>84428.085999999996</v>
      </c>
      <c r="E363" t="s">
        <v>55</v>
      </c>
      <c r="J363" s="65">
        <v>4.950004950005E-3</v>
      </c>
      <c r="K363" s="67">
        <v>4.950004950005E-3</v>
      </c>
      <c r="P363" s="56">
        <v>404</v>
      </c>
      <c r="R363" s="35">
        <v>40404</v>
      </c>
      <c r="S363" s="57">
        <v>0.01</v>
      </c>
    </row>
    <row r="364" spans="1:19" x14ac:dyDescent="0.2">
      <c r="A364" s="35" t="s">
        <v>415</v>
      </c>
      <c r="B364" s="35">
        <v>16</v>
      </c>
      <c r="C364" s="35">
        <v>3</v>
      </c>
      <c r="D364">
        <v>79136.273000000001</v>
      </c>
      <c r="E364" t="s">
        <v>55</v>
      </c>
      <c r="J364" s="65">
        <v>4.950004950005E-3</v>
      </c>
      <c r="L364" s="69">
        <v>4.950004950005E-3</v>
      </c>
      <c r="P364" s="56">
        <v>404</v>
      </c>
      <c r="R364" s="35">
        <v>40404</v>
      </c>
      <c r="S364" s="57">
        <v>0.01</v>
      </c>
    </row>
    <row r="365" spans="1:19" x14ac:dyDescent="0.2">
      <c r="A365" s="35" t="s">
        <v>416</v>
      </c>
      <c r="B365" s="35">
        <v>16</v>
      </c>
      <c r="C365" s="35">
        <v>4</v>
      </c>
      <c r="D365">
        <v>90820.133000000002</v>
      </c>
      <c r="E365" t="s">
        <v>55</v>
      </c>
      <c r="J365" s="65">
        <v>4.950004950005E-3</v>
      </c>
      <c r="L365" s="69">
        <v>4.950004950005E-3</v>
      </c>
      <c r="P365" s="56">
        <v>404</v>
      </c>
      <c r="R365" s="35">
        <v>40404</v>
      </c>
      <c r="S365" s="57">
        <v>0.01</v>
      </c>
    </row>
    <row r="366" spans="1:19" x14ac:dyDescent="0.2">
      <c r="A366" s="35" t="s">
        <v>417</v>
      </c>
      <c r="B366" s="35">
        <v>16</v>
      </c>
      <c r="C366" s="35">
        <v>5</v>
      </c>
      <c r="D366">
        <v>76556.085999999996</v>
      </c>
      <c r="E366" s="70" t="s">
        <v>247</v>
      </c>
      <c r="F366" s="69">
        <v>4.950004950005E-3</v>
      </c>
      <c r="L366" s="69">
        <v>4.950004950005E-3</v>
      </c>
      <c r="P366" s="56">
        <v>404</v>
      </c>
      <c r="R366" s="35">
        <v>40404</v>
      </c>
      <c r="S366" s="57">
        <v>9.9995049995050007E-3</v>
      </c>
    </row>
    <row r="367" spans="1:19" x14ac:dyDescent="0.2">
      <c r="A367" s="35" t="s">
        <v>418</v>
      </c>
      <c r="B367" s="35">
        <v>16</v>
      </c>
      <c r="C367" s="35">
        <v>6</v>
      </c>
      <c r="D367">
        <v>67688.516000000003</v>
      </c>
      <c r="E367" s="70" t="s">
        <v>247</v>
      </c>
      <c r="F367" s="69">
        <v>4.950004950005E-3</v>
      </c>
      <c r="L367" s="69">
        <v>4.950004950005E-3</v>
      </c>
      <c r="P367" s="56">
        <v>404</v>
      </c>
      <c r="R367" s="35">
        <v>40404</v>
      </c>
      <c r="S367" s="57">
        <v>9.9995049995050007E-3</v>
      </c>
    </row>
    <row r="368" spans="1:19" x14ac:dyDescent="0.2">
      <c r="A368" s="35" t="s">
        <v>419</v>
      </c>
      <c r="B368" s="35">
        <v>16</v>
      </c>
      <c r="C368" s="35">
        <v>7</v>
      </c>
      <c r="D368">
        <v>90063.116999999998</v>
      </c>
      <c r="E368" t="s">
        <v>55</v>
      </c>
      <c r="K368" s="67">
        <v>4.950004950005E-3</v>
      </c>
      <c r="L368" s="69">
        <v>4.950004950005E-3</v>
      </c>
      <c r="P368" s="56">
        <v>404</v>
      </c>
      <c r="R368" s="35">
        <v>40404</v>
      </c>
      <c r="S368" s="57">
        <v>0.01</v>
      </c>
    </row>
    <row r="369" spans="1:19" x14ac:dyDescent="0.2">
      <c r="A369" s="35" t="s">
        <v>420</v>
      </c>
      <c r="B369" s="35">
        <v>16</v>
      </c>
      <c r="C369" s="35">
        <v>8</v>
      </c>
      <c r="D369">
        <v>89357.218999999997</v>
      </c>
      <c r="E369" t="s">
        <v>55</v>
      </c>
      <c r="K369" s="67">
        <v>4.950004950005E-3</v>
      </c>
      <c r="L369" s="69">
        <v>4.950004950005E-3</v>
      </c>
      <c r="P369" s="56">
        <v>404</v>
      </c>
      <c r="R369" s="35">
        <v>40404</v>
      </c>
      <c r="S369" s="57">
        <v>0.01</v>
      </c>
    </row>
    <row r="370" spans="1:19" x14ac:dyDescent="0.2">
      <c r="A370" s="35" t="s">
        <v>421</v>
      </c>
      <c r="B370" s="35">
        <v>16</v>
      </c>
      <c r="C370" s="35">
        <v>9</v>
      </c>
      <c r="D370">
        <v>81714.023000000001</v>
      </c>
      <c r="E370" s="71" t="s">
        <v>252</v>
      </c>
      <c r="F370" s="72">
        <v>4.950004950005E-3</v>
      </c>
      <c r="M370" s="72">
        <v>4.950004950005E-3</v>
      </c>
      <c r="P370" s="56">
        <v>404</v>
      </c>
      <c r="R370" s="35">
        <v>40404</v>
      </c>
      <c r="S370" s="57">
        <v>9.9995049995050007E-3</v>
      </c>
    </row>
    <row r="371" spans="1:19" x14ac:dyDescent="0.2">
      <c r="A371" s="35" t="s">
        <v>422</v>
      </c>
      <c r="B371" s="35">
        <v>16</v>
      </c>
      <c r="C371" s="35">
        <v>10</v>
      </c>
      <c r="D371">
        <v>82084.008000000002</v>
      </c>
      <c r="E371" s="71" t="s">
        <v>252</v>
      </c>
      <c r="F371" s="72">
        <v>4.950004950005E-3</v>
      </c>
      <c r="M371" s="72">
        <v>4.950004950005E-3</v>
      </c>
      <c r="P371" s="56">
        <v>404</v>
      </c>
      <c r="R371" s="35">
        <v>40404</v>
      </c>
      <c r="S371" s="57">
        <v>9.9995049995050007E-3</v>
      </c>
    </row>
    <row r="372" spans="1:19" x14ac:dyDescent="0.2">
      <c r="A372" s="35" t="s">
        <v>423</v>
      </c>
      <c r="B372" s="35">
        <v>16</v>
      </c>
      <c r="C372" s="35">
        <v>11</v>
      </c>
      <c r="D372">
        <v>90734.937999999995</v>
      </c>
      <c r="E372" t="s">
        <v>55</v>
      </c>
      <c r="I372" s="61">
        <v>6.435006435006E-4</v>
      </c>
      <c r="M372" s="72">
        <v>4.950004950005E-3</v>
      </c>
      <c r="P372" s="56">
        <v>404</v>
      </c>
      <c r="R372" s="35">
        <v>40404</v>
      </c>
      <c r="S372" s="57">
        <v>9.9998267498267492E-3</v>
      </c>
    </row>
    <row r="373" spans="1:19" x14ac:dyDescent="0.2">
      <c r="A373" s="35" t="s">
        <v>424</v>
      </c>
      <c r="B373" s="35">
        <v>16</v>
      </c>
      <c r="C373" s="35">
        <v>12</v>
      </c>
      <c r="D373">
        <v>76027.875</v>
      </c>
      <c r="E373" t="s">
        <v>55</v>
      </c>
      <c r="I373" s="61">
        <v>6.435006435006E-4</v>
      </c>
      <c r="M373" s="72">
        <v>4.950004950005E-3</v>
      </c>
      <c r="P373" s="56">
        <v>404</v>
      </c>
      <c r="R373" s="35">
        <v>40404</v>
      </c>
      <c r="S373" s="57">
        <v>9.9998267498267492E-3</v>
      </c>
    </row>
    <row r="374" spans="1:19" x14ac:dyDescent="0.2">
      <c r="A374" s="35" t="s">
        <v>425</v>
      </c>
      <c r="B374" s="35">
        <v>16</v>
      </c>
      <c r="C374" s="35">
        <v>13</v>
      </c>
      <c r="D374">
        <v>83719.75</v>
      </c>
      <c r="E374" t="s">
        <v>55</v>
      </c>
      <c r="G374" s="55">
        <v>2.475002475002E-2</v>
      </c>
      <c r="M374" s="72">
        <v>4.950004950005E-3</v>
      </c>
      <c r="P374" s="56">
        <v>404</v>
      </c>
      <c r="R374" s="35">
        <v>40404</v>
      </c>
      <c r="S374" s="57">
        <v>0.01</v>
      </c>
    </row>
    <row r="375" spans="1:19" x14ac:dyDescent="0.2">
      <c r="A375" s="35" t="s">
        <v>426</v>
      </c>
      <c r="B375" s="35">
        <v>16</v>
      </c>
      <c r="C375" s="35">
        <v>14</v>
      </c>
      <c r="D375">
        <v>81789.483999999997</v>
      </c>
      <c r="E375" t="s">
        <v>55</v>
      </c>
      <c r="G375" s="55">
        <v>2.475002475002E-2</v>
      </c>
      <c r="M375" s="72">
        <v>4.950004950005E-3</v>
      </c>
      <c r="P375" s="56">
        <v>404</v>
      </c>
      <c r="R375" s="35">
        <v>40404</v>
      </c>
      <c r="S375" s="57">
        <v>0.01</v>
      </c>
    </row>
    <row r="376" spans="1:19" x14ac:dyDescent="0.2">
      <c r="A376" s="35" t="s">
        <v>427</v>
      </c>
      <c r="B376" s="35">
        <v>16</v>
      </c>
      <c r="C376" s="35">
        <v>15</v>
      </c>
      <c r="D376">
        <v>86280.468999999997</v>
      </c>
      <c r="E376" s="62" t="s">
        <v>60</v>
      </c>
      <c r="F376" s="63">
        <v>4.950004950005E-3</v>
      </c>
      <c r="N376" s="63">
        <v>4.950004950005E-3</v>
      </c>
      <c r="P376" s="56">
        <v>404</v>
      </c>
      <c r="R376" s="35">
        <v>40404</v>
      </c>
      <c r="S376" s="57">
        <v>9.9995049995050007E-3</v>
      </c>
    </row>
    <row r="377" spans="1:19" x14ac:dyDescent="0.2">
      <c r="A377" s="35" t="s">
        <v>428</v>
      </c>
      <c r="B377" s="35">
        <v>16</v>
      </c>
      <c r="C377" s="35">
        <v>16</v>
      </c>
      <c r="D377">
        <v>88444.414000000004</v>
      </c>
      <c r="E377" s="62" t="s">
        <v>60</v>
      </c>
      <c r="F377" s="63">
        <v>4.950004950005E-3</v>
      </c>
      <c r="N377" s="63">
        <v>4.950004950005E-3</v>
      </c>
      <c r="P377" s="56">
        <v>404</v>
      </c>
      <c r="R377" s="35">
        <v>40404</v>
      </c>
      <c r="S377" s="57">
        <v>9.9995049995050007E-3</v>
      </c>
    </row>
    <row r="378" spans="1:19" x14ac:dyDescent="0.2">
      <c r="A378" s="35" t="s">
        <v>429</v>
      </c>
      <c r="B378" s="35">
        <v>16</v>
      </c>
      <c r="C378" s="35">
        <v>17</v>
      </c>
      <c r="D378">
        <v>88169.358999999997</v>
      </c>
      <c r="E378" t="s">
        <v>55</v>
      </c>
      <c r="L378" s="69">
        <v>4.950004950005E-3</v>
      </c>
      <c r="N378" s="63">
        <v>4.950004950005E-3</v>
      </c>
      <c r="P378" s="56">
        <v>404</v>
      </c>
      <c r="R378" s="35">
        <v>40404</v>
      </c>
      <c r="S378" s="57">
        <v>0.01</v>
      </c>
    </row>
    <row r="379" spans="1:19" x14ac:dyDescent="0.2">
      <c r="A379" s="35" t="s">
        <v>430</v>
      </c>
      <c r="B379" s="35">
        <v>16</v>
      </c>
      <c r="C379" s="35">
        <v>18</v>
      </c>
      <c r="D379">
        <v>90598.625</v>
      </c>
      <c r="E379" t="s">
        <v>55</v>
      </c>
      <c r="L379" s="69">
        <v>4.950004950005E-3</v>
      </c>
      <c r="N379" s="63">
        <v>4.950004950005E-3</v>
      </c>
      <c r="P379" s="56">
        <v>404</v>
      </c>
      <c r="R379" s="35">
        <v>40404</v>
      </c>
      <c r="S379" s="57">
        <v>0.01</v>
      </c>
    </row>
    <row r="380" spans="1:19" x14ac:dyDescent="0.2">
      <c r="A380" s="35" t="s">
        <v>431</v>
      </c>
      <c r="B380" s="35">
        <v>16</v>
      </c>
      <c r="C380" s="35">
        <v>19</v>
      </c>
      <c r="D380">
        <v>81297.781000000003</v>
      </c>
      <c r="E380" t="s">
        <v>55</v>
      </c>
      <c r="N380" s="63">
        <v>4.950004950005E-3</v>
      </c>
      <c r="O380" s="68">
        <v>4.950004950005E-3</v>
      </c>
      <c r="P380" s="56">
        <v>404</v>
      </c>
      <c r="R380" s="35">
        <v>40404</v>
      </c>
      <c r="S380" s="57">
        <v>0.01</v>
      </c>
    </row>
    <row r="381" spans="1:19" x14ac:dyDescent="0.2">
      <c r="A381" s="35" t="s">
        <v>432</v>
      </c>
      <c r="B381" s="35">
        <v>16</v>
      </c>
      <c r="C381" s="35">
        <v>20</v>
      </c>
      <c r="D381">
        <v>64185.792999999998</v>
      </c>
      <c r="E381" t="s">
        <v>55</v>
      </c>
      <c r="N381" s="63">
        <v>4.950004950005E-3</v>
      </c>
      <c r="O381" s="68">
        <v>4.950004950005E-3</v>
      </c>
      <c r="P381" s="56">
        <v>404</v>
      </c>
      <c r="R381" s="35">
        <v>40404</v>
      </c>
      <c r="S381" s="57">
        <v>0.01</v>
      </c>
    </row>
    <row r="382" spans="1:19" x14ac:dyDescent="0.2">
      <c r="A382" s="35" t="s">
        <v>433</v>
      </c>
      <c r="B382" s="35">
        <v>16</v>
      </c>
      <c r="C382" s="35">
        <v>21</v>
      </c>
      <c r="D382">
        <v>78973.179999999993</v>
      </c>
      <c r="E382" s="73" t="s">
        <v>265</v>
      </c>
      <c r="F382" s="68">
        <v>4.950004950005E-3</v>
      </c>
      <c r="O382" s="68">
        <v>4.950004950005E-3</v>
      </c>
      <c r="P382" s="56">
        <v>404</v>
      </c>
      <c r="R382" s="35">
        <v>40404</v>
      </c>
      <c r="S382" s="57">
        <v>9.9995049995050007E-3</v>
      </c>
    </row>
    <row r="383" spans="1:19" x14ac:dyDescent="0.2">
      <c r="A383" s="35" t="s">
        <v>434</v>
      </c>
      <c r="B383" s="35">
        <v>16</v>
      </c>
      <c r="C383" s="35">
        <v>22</v>
      </c>
      <c r="D383">
        <v>79090.023000000001</v>
      </c>
      <c r="E383" s="73" t="s">
        <v>265</v>
      </c>
      <c r="F383" s="68">
        <v>4.950004950005E-3</v>
      </c>
      <c r="O383" s="68">
        <v>4.950004950005E-3</v>
      </c>
      <c r="P383" s="56">
        <v>404</v>
      </c>
      <c r="R383" s="35">
        <v>40404</v>
      </c>
      <c r="S383" s="57">
        <v>9.9995049995050007E-3</v>
      </c>
    </row>
    <row r="384" spans="1:19" x14ac:dyDescent="0.2">
      <c r="A384" s="35" t="s">
        <v>435</v>
      </c>
      <c r="B384" s="35">
        <v>16</v>
      </c>
      <c r="C384" s="35">
        <v>23</v>
      </c>
      <c r="D384">
        <v>88792.5</v>
      </c>
      <c r="E384" t="s">
        <v>55</v>
      </c>
      <c r="L384" s="69">
        <v>4.950004950005E-3</v>
      </c>
      <c r="O384" s="68">
        <v>4.950004950005E-3</v>
      </c>
      <c r="P384" s="56">
        <v>404</v>
      </c>
      <c r="R384" s="35">
        <v>40404</v>
      </c>
      <c r="S384" s="57">
        <v>0.01</v>
      </c>
    </row>
    <row r="385" spans="1:19" x14ac:dyDescent="0.2">
      <c r="A385" s="35" t="s">
        <v>436</v>
      </c>
      <c r="B385" s="35">
        <v>16</v>
      </c>
      <c r="C385" s="35">
        <v>24</v>
      </c>
      <c r="D385">
        <v>81609.351999999999</v>
      </c>
      <c r="E385" t="s">
        <v>55</v>
      </c>
      <c r="L385" s="69">
        <v>4.950004950005E-3</v>
      </c>
      <c r="O385" s="68">
        <v>4.950004950005E-3</v>
      </c>
      <c r="P385" s="56">
        <v>404</v>
      </c>
      <c r="R385" s="35">
        <v>40404</v>
      </c>
      <c r="S385" s="57">
        <v>0.01</v>
      </c>
    </row>
  </sheetData>
  <autoFilter ref="A1:O385" xr:uid="{13538D90-924B-414A-BCC0-72F8E92DC34F}">
    <sortState xmlns:xlrd2="http://schemas.microsoft.com/office/spreadsheetml/2017/richdata2" ref="A2:O385">
      <sortCondition ref="A2:A385"/>
    </sortState>
  </autoFilter>
  <sortState xmlns:xlrd2="http://schemas.microsoft.com/office/spreadsheetml/2017/richdata2" ref="A2:O385">
    <sortCondition ref="D2:D3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CEE8-0C16-2F45-8F2A-7408DE1DCB31}">
  <dimension ref="A1:Y405"/>
  <sheetViews>
    <sheetView topLeftCell="A13" workbookViewId="0">
      <selection activeCell="F22" sqref="F22"/>
    </sheetView>
  </sheetViews>
  <sheetFormatPr baseColWidth="10" defaultColWidth="10.6640625" defaultRowHeight="16" x14ac:dyDescent="0.2"/>
  <cols>
    <col min="1" max="1" width="21.83203125" customWidth="1"/>
  </cols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>
        <v>65.721999999999994</v>
      </c>
      <c r="C2">
        <v>5131.1639999999998</v>
      </c>
      <c r="D2">
        <v>8147.0609999999997</v>
      </c>
      <c r="E2">
        <v>7728.3890000000001</v>
      </c>
      <c r="F2">
        <v>11428.279</v>
      </c>
      <c r="G2">
        <v>4123.43</v>
      </c>
      <c r="H2">
        <v>8984.4040000000005</v>
      </c>
      <c r="I2">
        <v>1898.6279999999999</v>
      </c>
      <c r="J2">
        <v>1506.732</v>
      </c>
      <c r="K2">
        <v>1562.7170000000001</v>
      </c>
      <c r="L2">
        <v>4305.991</v>
      </c>
      <c r="M2">
        <v>5184.7139999999999</v>
      </c>
      <c r="N2">
        <v>2368.4169999999999</v>
      </c>
      <c r="O2">
        <v>2414.665</v>
      </c>
      <c r="P2">
        <v>240.98</v>
      </c>
      <c r="Q2">
        <v>516.03700000000003</v>
      </c>
      <c r="R2">
        <v>94439.695000000007</v>
      </c>
      <c r="S2">
        <v>77339.875</v>
      </c>
      <c r="T2">
        <v>73971.031000000003</v>
      </c>
      <c r="U2">
        <v>84603.343999999997</v>
      </c>
      <c r="V2">
        <v>52173.32</v>
      </c>
      <c r="W2">
        <v>59947.957000000002</v>
      </c>
      <c r="X2">
        <v>3614.6950000000002</v>
      </c>
      <c r="Y2">
        <v>2560.7130000000002</v>
      </c>
    </row>
    <row r="3" spans="1:25" x14ac:dyDescent="0.2">
      <c r="A3" s="2">
        <v>2</v>
      </c>
      <c r="B3">
        <v>279.92599999999999</v>
      </c>
      <c r="C3">
        <v>33564.332000000002</v>
      </c>
      <c r="D3">
        <v>34009.781000000003</v>
      </c>
      <c r="E3">
        <v>28433.17</v>
      </c>
      <c r="F3">
        <v>53071.516000000003</v>
      </c>
      <c r="G3">
        <v>52402.129000000001</v>
      </c>
      <c r="H3">
        <v>27936.605</v>
      </c>
      <c r="I3">
        <v>8587.64</v>
      </c>
      <c r="J3">
        <v>6484.5439999999999</v>
      </c>
      <c r="K3">
        <v>6486.9790000000003</v>
      </c>
      <c r="L3">
        <v>12423.842000000001</v>
      </c>
      <c r="M3">
        <v>18168.407999999999</v>
      </c>
      <c r="N3">
        <v>3047.5410000000002</v>
      </c>
      <c r="O3">
        <v>2989.1219999999998</v>
      </c>
      <c r="P3">
        <v>253.15</v>
      </c>
      <c r="Q3">
        <v>508.73500000000001</v>
      </c>
      <c r="R3">
        <v>91358.077999999994</v>
      </c>
      <c r="S3">
        <v>69494.648000000001</v>
      </c>
      <c r="T3">
        <v>78135.835999999996</v>
      </c>
      <c r="U3">
        <v>58618.917999999998</v>
      </c>
      <c r="V3">
        <v>80377.679999999993</v>
      </c>
      <c r="W3">
        <v>90033.906000000003</v>
      </c>
      <c r="X3">
        <v>7209.9170000000004</v>
      </c>
      <c r="Y3">
        <v>5676.4110000000001</v>
      </c>
    </row>
    <row r="4" spans="1:25" x14ac:dyDescent="0.2">
      <c r="A4" s="2">
        <v>3</v>
      </c>
      <c r="B4">
        <v>223.941</v>
      </c>
      <c r="C4">
        <v>39245.612999999998</v>
      </c>
      <c r="D4">
        <v>43342.266000000003</v>
      </c>
      <c r="E4">
        <v>40669.582000000002</v>
      </c>
      <c r="F4">
        <v>63372.788999999997</v>
      </c>
      <c r="G4">
        <v>47984.167999999998</v>
      </c>
      <c r="H4">
        <v>75767.422000000006</v>
      </c>
      <c r="I4">
        <v>6384.7449999999999</v>
      </c>
      <c r="J4">
        <v>6494.2809999999999</v>
      </c>
      <c r="K4">
        <v>6377.442</v>
      </c>
      <c r="L4">
        <v>31490.447</v>
      </c>
      <c r="M4">
        <v>37325.078000000001</v>
      </c>
      <c r="N4">
        <v>9512.6119999999992</v>
      </c>
      <c r="O4">
        <v>11498.869000000001</v>
      </c>
      <c r="P4">
        <v>379.726</v>
      </c>
      <c r="Q4">
        <v>384.59399999999999</v>
      </c>
      <c r="R4">
        <v>81779.741999999998</v>
      </c>
      <c r="S4">
        <v>63550.483999999997</v>
      </c>
      <c r="T4">
        <v>58132.09</v>
      </c>
      <c r="U4">
        <v>54256.940999999999</v>
      </c>
      <c r="V4">
        <v>60729.315999999999</v>
      </c>
      <c r="W4">
        <v>59254.23</v>
      </c>
      <c r="X4">
        <v>10491.136</v>
      </c>
      <c r="Y4">
        <v>6289.8130000000001</v>
      </c>
    </row>
    <row r="5" spans="1:25" x14ac:dyDescent="0.2">
      <c r="A5" s="2">
        <v>4</v>
      </c>
      <c r="B5">
        <v>238.54599999999999</v>
      </c>
      <c r="C5">
        <v>45586.542999999998</v>
      </c>
      <c r="D5">
        <v>60162.163999999997</v>
      </c>
      <c r="E5">
        <v>42928.464999999997</v>
      </c>
      <c r="F5">
        <v>63467.722999999998</v>
      </c>
      <c r="G5">
        <v>49135.516000000003</v>
      </c>
      <c r="H5">
        <v>50547.315999999999</v>
      </c>
      <c r="I5">
        <v>7304.8490000000002</v>
      </c>
      <c r="J5">
        <v>7068.7380000000003</v>
      </c>
      <c r="K5">
        <v>6236.2619999999997</v>
      </c>
      <c r="L5">
        <v>38223.273000000001</v>
      </c>
      <c r="M5">
        <v>41879.347999999998</v>
      </c>
      <c r="N5">
        <v>18032.096000000001</v>
      </c>
      <c r="O5">
        <v>13665.252</v>
      </c>
      <c r="P5">
        <v>323.74</v>
      </c>
      <c r="Q5">
        <v>805.7</v>
      </c>
      <c r="R5">
        <v>65794.758000000002</v>
      </c>
      <c r="S5">
        <v>43948.366999999998</v>
      </c>
      <c r="T5">
        <v>57543.031000000003</v>
      </c>
      <c r="U5">
        <v>74087.866999999998</v>
      </c>
      <c r="V5">
        <v>74263.125</v>
      </c>
      <c r="W5">
        <v>46470.133000000002</v>
      </c>
      <c r="X5">
        <v>5196.8850000000002</v>
      </c>
      <c r="Y5">
        <v>4050.4059999999999</v>
      </c>
    </row>
    <row r="6" spans="1:25" x14ac:dyDescent="0.2">
      <c r="A6" s="2">
        <v>5</v>
      </c>
      <c r="B6">
        <v>421.10599999999999</v>
      </c>
      <c r="C6">
        <v>69609.054999999993</v>
      </c>
      <c r="D6">
        <v>75027.445000000007</v>
      </c>
      <c r="E6">
        <v>50978.16</v>
      </c>
      <c r="F6">
        <v>90842.039000000004</v>
      </c>
      <c r="G6">
        <v>56058.203000000001</v>
      </c>
      <c r="H6">
        <v>73669.195000000007</v>
      </c>
      <c r="I6">
        <v>15948.475</v>
      </c>
      <c r="J6">
        <v>22569.33</v>
      </c>
      <c r="K6">
        <v>21067.467000000001</v>
      </c>
      <c r="L6">
        <v>57866.77</v>
      </c>
      <c r="M6">
        <v>59870.065999999999</v>
      </c>
      <c r="N6">
        <v>18124.594000000001</v>
      </c>
      <c r="O6">
        <v>26466.384999999998</v>
      </c>
      <c r="P6">
        <v>679.125</v>
      </c>
      <c r="Q6">
        <v>73116.648000000001</v>
      </c>
      <c r="R6">
        <v>82604.914000000004</v>
      </c>
      <c r="S6">
        <v>79313.960999999996</v>
      </c>
      <c r="T6">
        <v>67501.085999999996</v>
      </c>
      <c r="U6">
        <v>83152.601999999999</v>
      </c>
      <c r="V6">
        <v>80380.116999999998</v>
      </c>
      <c r="W6">
        <v>58988.906000000003</v>
      </c>
      <c r="X6">
        <v>7579.9070000000002</v>
      </c>
      <c r="Y6">
        <v>9132.8870000000006</v>
      </c>
    </row>
    <row r="7" spans="1:25" x14ac:dyDescent="0.2">
      <c r="A7" s="2">
        <v>6</v>
      </c>
      <c r="B7">
        <v>404.06700000000001</v>
      </c>
      <c r="C7">
        <v>69105.187000000005</v>
      </c>
      <c r="D7">
        <v>71057.366999999998</v>
      </c>
      <c r="E7">
        <v>67391.554999999993</v>
      </c>
      <c r="F7">
        <v>92477.781000000003</v>
      </c>
      <c r="G7">
        <v>45839.690999999999</v>
      </c>
      <c r="H7">
        <v>66651.577999999994</v>
      </c>
      <c r="I7">
        <v>44359.737999999998</v>
      </c>
      <c r="J7">
        <v>55717.425999999999</v>
      </c>
      <c r="K7">
        <v>49719.707000000002</v>
      </c>
      <c r="L7">
        <v>61406.008000000002</v>
      </c>
      <c r="M7">
        <v>56657.004000000001</v>
      </c>
      <c r="N7">
        <v>53852.875</v>
      </c>
      <c r="O7">
        <v>32985.008000000002</v>
      </c>
      <c r="P7">
        <v>764.31899999999996</v>
      </c>
      <c r="Q7">
        <v>54595.288999999997</v>
      </c>
      <c r="R7">
        <v>86470.327999999994</v>
      </c>
      <c r="S7">
        <v>88215.608999999997</v>
      </c>
      <c r="T7">
        <v>92565.414000000004</v>
      </c>
      <c r="U7">
        <v>63207.27</v>
      </c>
      <c r="V7">
        <v>56515.824000000001</v>
      </c>
      <c r="W7">
        <v>74633.116999999998</v>
      </c>
      <c r="X7">
        <v>21554.294999999998</v>
      </c>
      <c r="Y7">
        <v>15768.348</v>
      </c>
    </row>
    <row r="8" spans="1:25" x14ac:dyDescent="0.2">
      <c r="A8" s="2">
        <v>7</v>
      </c>
      <c r="B8">
        <v>520.90599999999995</v>
      </c>
      <c r="C8">
        <v>81636.133000000002</v>
      </c>
      <c r="D8">
        <v>78817.398000000001</v>
      </c>
      <c r="E8">
        <v>50411.004000000001</v>
      </c>
      <c r="F8">
        <v>77123.233999999997</v>
      </c>
      <c r="G8">
        <v>85954.289000000004</v>
      </c>
      <c r="H8">
        <v>102211.898</v>
      </c>
      <c r="I8">
        <v>44384.078000000001</v>
      </c>
      <c r="J8">
        <v>75134.547000000006</v>
      </c>
      <c r="K8">
        <v>64261.25</v>
      </c>
      <c r="L8">
        <v>110724.086</v>
      </c>
      <c r="M8">
        <v>86158.758000000002</v>
      </c>
      <c r="N8">
        <v>63791.461000000003</v>
      </c>
      <c r="O8">
        <v>58017.686999999998</v>
      </c>
      <c r="P8">
        <v>815.43600000000004</v>
      </c>
      <c r="Q8">
        <v>61006.809000000001</v>
      </c>
      <c r="R8">
        <v>68934.797000000006</v>
      </c>
      <c r="S8">
        <v>63762.254000000001</v>
      </c>
      <c r="T8">
        <v>67951.406000000003</v>
      </c>
      <c r="U8">
        <v>91606.358999999997</v>
      </c>
      <c r="V8">
        <v>65310.362999999998</v>
      </c>
      <c r="W8">
        <v>74657.452999999994</v>
      </c>
      <c r="X8">
        <v>15960.645</v>
      </c>
      <c r="Y8">
        <v>24273.226999999999</v>
      </c>
    </row>
    <row r="9" spans="1:25" x14ac:dyDescent="0.2">
      <c r="A9" s="2">
        <v>8</v>
      </c>
      <c r="B9">
        <v>445.447</v>
      </c>
      <c r="C9">
        <v>49875.491999999998</v>
      </c>
      <c r="D9">
        <v>83086.875</v>
      </c>
      <c r="E9">
        <v>59407.578000000001</v>
      </c>
      <c r="F9">
        <v>66503.093999999997</v>
      </c>
      <c r="G9">
        <v>84910.047000000006</v>
      </c>
      <c r="H9">
        <v>64843.012000000002</v>
      </c>
      <c r="I9">
        <v>59857.894999999997</v>
      </c>
      <c r="J9">
        <v>41594.555</v>
      </c>
      <c r="K9">
        <v>85915.343999999997</v>
      </c>
      <c r="L9">
        <v>61077.398000000001</v>
      </c>
      <c r="M9">
        <v>67746.937000000005</v>
      </c>
      <c r="N9">
        <v>56637.531000000003</v>
      </c>
      <c r="O9">
        <v>49727.012000000002</v>
      </c>
      <c r="P9">
        <v>2314.8649999999998</v>
      </c>
      <c r="Q9">
        <v>64168.754000000001</v>
      </c>
      <c r="R9">
        <v>65093.726999999999</v>
      </c>
      <c r="S9">
        <v>53302.762000000002</v>
      </c>
      <c r="T9">
        <v>77481.054999999993</v>
      </c>
      <c r="U9">
        <v>50496.199000000001</v>
      </c>
      <c r="V9">
        <v>93278.616999999998</v>
      </c>
      <c r="W9">
        <v>63243.781000000003</v>
      </c>
      <c r="X9">
        <v>67513.258000000002</v>
      </c>
      <c r="Y9">
        <v>34581.805</v>
      </c>
    </row>
    <row r="10" spans="1:25" x14ac:dyDescent="0.2">
      <c r="A10" s="2">
        <v>9</v>
      </c>
      <c r="B10">
        <v>28038.84</v>
      </c>
      <c r="C10">
        <v>43001.487999999998</v>
      </c>
      <c r="D10">
        <v>443.01299999999998</v>
      </c>
      <c r="E10">
        <v>593.92999999999995</v>
      </c>
      <c r="F10">
        <v>17228.830000000002</v>
      </c>
      <c r="G10">
        <v>19232.127</v>
      </c>
      <c r="H10">
        <v>2385.4560000000001</v>
      </c>
      <c r="I10">
        <v>2302.6950000000002</v>
      </c>
      <c r="J10">
        <v>19439.028999999999</v>
      </c>
      <c r="K10">
        <v>51946.945</v>
      </c>
      <c r="L10">
        <v>1594.3610000000001</v>
      </c>
      <c r="M10">
        <v>2168.817</v>
      </c>
      <c r="N10">
        <v>9658.6610000000001</v>
      </c>
      <c r="O10">
        <v>10225.815000000001</v>
      </c>
      <c r="P10">
        <v>255.58500000000001</v>
      </c>
      <c r="Q10">
        <v>199.59899999999999</v>
      </c>
      <c r="R10">
        <v>321.30599999999998</v>
      </c>
      <c r="S10">
        <v>299.399</v>
      </c>
      <c r="T10">
        <v>2100.6610000000001</v>
      </c>
      <c r="U10">
        <v>2188.29</v>
      </c>
      <c r="V10">
        <v>11162.958000000001</v>
      </c>
      <c r="W10">
        <v>10530.082</v>
      </c>
      <c r="X10">
        <v>1382.5909999999999</v>
      </c>
      <c r="Y10">
        <v>995.56299999999999</v>
      </c>
    </row>
    <row r="11" spans="1:25" x14ac:dyDescent="0.2">
      <c r="A11" s="2">
        <v>10</v>
      </c>
      <c r="B11">
        <v>55522.695</v>
      </c>
      <c r="C11">
        <v>58502.078000000001</v>
      </c>
      <c r="D11">
        <v>42298.02</v>
      </c>
      <c r="E11">
        <v>56024.129000000001</v>
      </c>
      <c r="F11">
        <v>58784.440999999999</v>
      </c>
      <c r="G11">
        <v>42057.042999999998</v>
      </c>
      <c r="H11">
        <v>28584.085999999999</v>
      </c>
      <c r="I11">
        <v>27478.986000000001</v>
      </c>
      <c r="J11">
        <v>14429.572</v>
      </c>
      <c r="K11">
        <v>26982.423999999999</v>
      </c>
      <c r="L11">
        <v>12455.485000000001</v>
      </c>
      <c r="M11">
        <v>10398.638999999999</v>
      </c>
      <c r="N11">
        <v>22776.232</v>
      </c>
      <c r="O11">
        <v>16026.366</v>
      </c>
      <c r="P11">
        <v>11683.864</v>
      </c>
      <c r="Q11">
        <v>8626.5859999999993</v>
      </c>
      <c r="R11">
        <v>859.25099999999998</v>
      </c>
      <c r="S11">
        <v>1862.116</v>
      </c>
      <c r="T11">
        <v>11649.786</v>
      </c>
      <c r="U11">
        <v>6258.1689999999999</v>
      </c>
      <c r="V11">
        <v>27607.995999999999</v>
      </c>
      <c r="W11">
        <v>15765.914000000001</v>
      </c>
      <c r="X11">
        <v>4600.5209999999997</v>
      </c>
      <c r="Y11">
        <v>3327.4670000000001</v>
      </c>
    </row>
    <row r="12" spans="1:25" x14ac:dyDescent="0.2">
      <c r="A12" s="2">
        <v>11</v>
      </c>
      <c r="B12">
        <v>86623.679999999993</v>
      </c>
      <c r="C12">
        <v>71232.625</v>
      </c>
      <c r="D12">
        <v>75898.866999999998</v>
      </c>
      <c r="E12">
        <v>77140.273000000001</v>
      </c>
      <c r="F12">
        <v>85153.460999999996</v>
      </c>
      <c r="G12">
        <v>86428.945000000007</v>
      </c>
      <c r="H12">
        <v>68046.335999999996</v>
      </c>
      <c r="I12">
        <v>50802.902000000002</v>
      </c>
      <c r="J12">
        <v>12694.031000000001</v>
      </c>
      <c r="K12">
        <v>8088.6419999999998</v>
      </c>
      <c r="L12">
        <v>9683.0020000000004</v>
      </c>
      <c r="M12">
        <v>9627.0169999999998</v>
      </c>
      <c r="N12">
        <v>23061.025000000001</v>
      </c>
      <c r="O12">
        <v>18324.192999999999</v>
      </c>
      <c r="P12">
        <v>64942.809000000001</v>
      </c>
      <c r="Q12">
        <v>49967.991999999998</v>
      </c>
      <c r="R12">
        <v>21408.245999999999</v>
      </c>
      <c r="S12">
        <v>24684.596000000001</v>
      </c>
      <c r="T12">
        <v>21055.296999999999</v>
      </c>
      <c r="U12">
        <v>12180.428</v>
      </c>
      <c r="V12">
        <v>20288.543000000001</v>
      </c>
      <c r="W12">
        <v>24733.278999999999</v>
      </c>
      <c r="X12">
        <v>12375.159</v>
      </c>
      <c r="Y12">
        <v>10875.728999999999</v>
      </c>
    </row>
    <row r="13" spans="1:25" x14ac:dyDescent="0.2">
      <c r="A13" s="2">
        <v>12</v>
      </c>
      <c r="B13">
        <v>73562.093999999997</v>
      </c>
      <c r="C13">
        <v>58918.315999999999</v>
      </c>
      <c r="D13">
        <v>82193.547000000006</v>
      </c>
      <c r="E13">
        <v>65965.148000000001</v>
      </c>
      <c r="F13">
        <v>72780.733999999997</v>
      </c>
      <c r="G13">
        <v>73722.75</v>
      </c>
      <c r="H13">
        <v>67299.054999999993</v>
      </c>
      <c r="I13">
        <v>77115.937000000005</v>
      </c>
      <c r="J13">
        <v>11737.415000000001</v>
      </c>
      <c r="K13">
        <v>11240.851000000001</v>
      </c>
      <c r="L13">
        <v>10325.614</v>
      </c>
      <c r="M13">
        <v>8551.1280000000006</v>
      </c>
      <c r="N13">
        <v>17192.317999999999</v>
      </c>
      <c r="O13">
        <v>13730.975</v>
      </c>
      <c r="P13">
        <v>83929.085999999996</v>
      </c>
      <c r="Q13">
        <v>72330.422000000006</v>
      </c>
      <c r="R13">
        <v>68696.25</v>
      </c>
      <c r="S13">
        <v>72593.304999999993</v>
      </c>
      <c r="T13">
        <v>16995.153999999999</v>
      </c>
      <c r="U13">
        <v>16734.701000000001</v>
      </c>
      <c r="V13">
        <v>29528.530999999999</v>
      </c>
      <c r="W13">
        <v>29506.625</v>
      </c>
      <c r="X13">
        <v>19962.368999999999</v>
      </c>
      <c r="Y13">
        <v>21676.002</v>
      </c>
    </row>
    <row r="14" spans="1:25" x14ac:dyDescent="0.2">
      <c r="A14" s="2">
        <v>13</v>
      </c>
      <c r="B14">
        <v>60756.093999999997</v>
      </c>
      <c r="C14">
        <v>57418.887000000002</v>
      </c>
      <c r="D14">
        <v>51430.906000000003</v>
      </c>
      <c r="E14">
        <v>43347.137000000002</v>
      </c>
      <c r="F14">
        <v>52589.559000000001</v>
      </c>
      <c r="G14">
        <v>47884.366999999998</v>
      </c>
      <c r="H14">
        <v>49322.945</v>
      </c>
      <c r="I14">
        <v>47504.644999999997</v>
      </c>
      <c r="J14">
        <v>10620.146000000001</v>
      </c>
      <c r="K14">
        <v>9376.3009999999995</v>
      </c>
      <c r="L14">
        <v>7635.8919999999998</v>
      </c>
      <c r="M14">
        <v>9035.5210000000006</v>
      </c>
      <c r="N14">
        <v>11837.215</v>
      </c>
      <c r="O14">
        <v>10980.397000000001</v>
      </c>
      <c r="P14">
        <v>64998.796999999999</v>
      </c>
      <c r="Q14">
        <v>61634.815999999999</v>
      </c>
      <c r="R14">
        <v>51087.695</v>
      </c>
      <c r="S14">
        <v>45581.671999999999</v>
      </c>
      <c r="T14">
        <v>17255.605</v>
      </c>
      <c r="U14">
        <v>13000.732</v>
      </c>
      <c r="V14">
        <v>26198.631000000001</v>
      </c>
      <c r="W14">
        <v>22101.976999999999</v>
      </c>
      <c r="X14">
        <v>18959.504000000001</v>
      </c>
      <c r="Y14">
        <v>16605.690999999999</v>
      </c>
    </row>
    <row r="15" spans="1:25" x14ac:dyDescent="0.2">
      <c r="A15" s="2">
        <v>14</v>
      </c>
      <c r="B15">
        <v>63129.375</v>
      </c>
      <c r="C15">
        <v>67318.531000000003</v>
      </c>
      <c r="D15">
        <v>50819.936999999998</v>
      </c>
      <c r="E15">
        <v>49975.292999999998</v>
      </c>
      <c r="F15">
        <v>73418.476999999999</v>
      </c>
      <c r="G15">
        <v>47548.457000000002</v>
      </c>
      <c r="H15">
        <v>68292.187000000005</v>
      </c>
      <c r="I15">
        <v>62333.413999999997</v>
      </c>
      <c r="J15">
        <v>26008.768</v>
      </c>
      <c r="K15">
        <v>29457.940999999999</v>
      </c>
      <c r="L15">
        <v>13290.396000000001</v>
      </c>
      <c r="M15">
        <v>12406.803</v>
      </c>
      <c r="N15">
        <v>23905.671999999999</v>
      </c>
      <c r="O15">
        <v>34104.711000000003</v>
      </c>
      <c r="P15">
        <v>85623.25</v>
      </c>
      <c r="Q15">
        <v>54159.578000000001</v>
      </c>
      <c r="R15">
        <v>101856.516</v>
      </c>
      <c r="S15">
        <v>60782.866999999998</v>
      </c>
      <c r="T15">
        <v>34657.262000000002</v>
      </c>
      <c r="U15">
        <v>21123.453000000001</v>
      </c>
      <c r="V15">
        <v>31889.646000000001</v>
      </c>
      <c r="W15">
        <v>31653.535</v>
      </c>
      <c r="X15">
        <v>45929.754000000001</v>
      </c>
      <c r="Y15">
        <v>23628.18</v>
      </c>
    </row>
    <row r="16" spans="1:25" x14ac:dyDescent="0.2">
      <c r="A16" s="2">
        <v>15</v>
      </c>
      <c r="B16">
        <v>79194.687999999995</v>
      </c>
      <c r="C16">
        <v>76539.047000000006</v>
      </c>
      <c r="D16">
        <v>98180.968999999997</v>
      </c>
      <c r="E16">
        <v>84576.57</v>
      </c>
      <c r="F16">
        <v>87008.273000000001</v>
      </c>
      <c r="G16">
        <v>96786.202999999994</v>
      </c>
      <c r="H16">
        <v>76032.741999999998</v>
      </c>
      <c r="I16">
        <v>65183.788999999997</v>
      </c>
      <c r="J16">
        <v>90569.414000000004</v>
      </c>
      <c r="K16">
        <v>91635.57</v>
      </c>
      <c r="L16">
        <v>65429.637000000002</v>
      </c>
      <c r="M16">
        <v>75923.210999999996</v>
      </c>
      <c r="N16">
        <v>78999.960999999996</v>
      </c>
      <c r="O16">
        <v>63426.34</v>
      </c>
      <c r="P16">
        <v>71804.648000000001</v>
      </c>
      <c r="Q16">
        <v>86587.164000000004</v>
      </c>
      <c r="R16">
        <v>83960.733999999997</v>
      </c>
      <c r="S16">
        <v>89561.687000000005</v>
      </c>
      <c r="T16">
        <v>35097.839999999997</v>
      </c>
      <c r="U16">
        <v>47842.987999999998</v>
      </c>
      <c r="V16">
        <v>39279.690999999999</v>
      </c>
      <c r="W16">
        <v>56700.815999999999</v>
      </c>
      <c r="X16">
        <v>55719.858999999997</v>
      </c>
      <c r="Y16">
        <v>56454.968999999997</v>
      </c>
    </row>
    <row r="17" spans="1:25" x14ac:dyDescent="0.2">
      <c r="A17" s="2">
        <v>16</v>
      </c>
      <c r="B17">
        <v>84739.656000000003</v>
      </c>
      <c r="C17">
        <v>84428.085999999996</v>
      </c>
      <c r="D17">
        <v>79136.273000000001</v>
      </c>
      <c r="E17">
        <v>90820.133000000002</v>
      </c>
      <c r="F17">
        <v>76556.085999999996</v>
      </c>
      <c r="G17">
        <v>67688.516000000003</v>
      </c>
      <c r="H17">
        <v>90063.116999999998</v>
      </c>
      <c r="I17">
        <v>89357.218999999997</v>
      </c>
      <c r="J17">
        <v>81714.023000000001</v>
      </c>
      <c r="K17">
        <v>82084.008000000002</v>
      </c>
      <c r="L17">
        <v>90734.937999999995</v>
      </c>
      <c r="M17">
        <v>76027.875</v>
      </c>
      <c r="N17">
        <v>83719.75</v>
      </c>
      <c r="O17">
        <v>81789.483999999997</v>
      </c>
      <c r="P17">
        <v>86280.468999999997</v>
      </c>
      <c r="Q17">
        <v>88444.414000000004</v>
      </c>
      <c r="R17">
        <v>88169.358999999997</v>
      </c>
      <c r="S17">
        <v>90598.625</v>
      </c>
      <c r="T17">
        <v>81297.781000000003</v>
      </c>
      <c r="U17">
        <v>64185.792999999998</v>
      </c>
      <c r="V17">
        <v>78973.179999999993</v>
      </c>
      <c r="W17">
        <v>79090.023000000001</v>
      </c>
      <c r="X17">
        <v>88792.5</v>
      </c>
      <c r="Y17">
        <v>81609.351999999999</v>
      </c>
    </row>
    <row r="21" spans="1:25" ht="71" x14ac:dyDescent="0.2">
      <c r="B21" s="42" t="s">
        <v>24</v>
      </c>
      <c r="C21" s="42" t="s">
        <v>25</v>
      </c>
      <c r="D21" s="42" t="s">
        <v>26</v>
      </c>
      <c r="E21" s="34" t="s">
        <v>437</v>
      </c>
      <c r="F21" s="43" t="s">
        <v>27</v>
      </c>
      <c r="G21" s="42" t="s">
        <v>28</v>
      </c>
      <c r="H21" s="44" t="s">
        <v>29</v>
      </c>
      <c r="I21" s="45" t="s">
        <v>30</v>
      </c>
      <c r="J21" s="46" t="s">
        <v>31</v>
      </c>
      <c r="K21" s="47" t="s">
        <v>32</v>
      </c>
      <c r="L21" s="48" t="s">
        <v>33</v>
      </c>
      <c r="M21" s="49" t="s">
        <v>34</v>
      </c>
      <c r="N21" s="50" t="s">
        <v>35</v>
      </c>
      <c r="O21" s="51" t="s">
        <v>36</v>
      </c>
      <c r="P21" s="52" t="s">
        <v>37</v>
      </c>
      <c r="Q21" s="53" t="s">
        <v>38</v>
      </c>
      <c r="R21" s="53" t="s">
        <v>39</v>
      </c>
      <c r="S21" s="42" t="s">
        <v>40</v>
      </c>
      <c r="T21" s="42" t="s">
        <v>41</v>
      </c>
    </row>
    <row r="22" spans="1:25" x14ac:dyDescent="0.2">
      <c r="B22" s="35" t="s">
        <v>42</v>
      </c>
      <c r="C22" s="35">
        <v>1</v>
      </c>
      <c r="D22" s="35">
        <v>1</v>
      </c>
      <c r="E22">
        <f>INDEX($A$1:$Y$17,MATCH(C22,$A$1:$A$17,0),MATCH(D22,$A$1:$Y$1,0))</f>
        <v>65.721999999999994</v>
      </c>
    </row>
    <row r="23" spans="1:25" x14ac:dyDescent="0.2">
      <c r="B23" s="35" t="s">
        <v>44</v>
      </c>
      <c r="C23" s="35">
        <v>1</v>
      </c>
      <c r="D23" s="35">
        <v>2</v>
      </c>
      <c r="E23">
        <f t="shared" ref="E23:E86" si="0">INDEX($A$1:$Y$17,MATCH(C23,$A$1:$A$17,0),MATCH(D23,$A$1:$Y$1,0))</f>
        <v>5131.1639999999998</v>
      </c>
      <c r="F23" s="54" t="s">
        <v>43</v>
      </c>
      <c r="G23" s="55">
        <v>1000.005</v>
      </c>
      <c r="H23" s="55">
        <v>1000.005</v>
      </c>
      <c r="Q23" s="56">
        <v>81.599999999999994</v>
      </c>
      <c r="S23" s="35">
        <v>40899.795501020002</v>
      </c>
      <c r="T23" s="57">
        <v>2.1995219999999999E-2</v>
      </c>
    </row>
    <row r="24" spans="1:25" x14ac:dyDescent="0.2">
      <c r="B24" s="35" t="s">
        <v>45</v>
      </c>
      <c r="C24" s="35">
        <v>1</v>
      </c>
      <c r="D24" s="35">
        <v>3</v>
      </c>
      <c r="E24">
        <f t="shared" si="0"/>
        <v>8147.0609999999997</v>
      </c>
      <c r="F24" s="54" t="s">
        <v>43</v>
      </c>
      <c r="G24" s="55">
        <v>1000.005</v>
      </c>
      <c r="H24" s="55">
        <v>1000.005</v>
      </c>
      <c r="Q24" s="56">
        <v>81.599999999999994</v>
      </c>
      <c r="S24" s="35">
        <v>40899.795501020002</v>
      </c>
      <c r="T24" s="57">
        <v>2.1995219999999999E-2</v>
      </c>
    </row>
    <row r="25" spans="1:25" x14ac:dyDescent="0.2">
      <c r="B25" s="35" t="s">
        <v>46</v>
      </c>
      <c r="C25" s="35">
        <v>1</v>
      </c>
      <c r="D25" s="35">
        <v>4</v>
      </c>
      <c r="E25">
        <f t="shared" si="0"/>
        <v>7728.3890000000001</v>
      </c>
      <c r="F25" s="54" t="s">
        <v>43</v>
      </c>
      <c r="G25" s="55">
        <v>1000.005</v>
      </c>
      <c r="H25" s="55">
        <v>1000.005</v>
      </c>
      <c r="Q25" s="56">
        <v>81.599999999999994</v>
      </c>
      <c r="S25" s="35">
        <v>40899.795501020002</v>
      </c>
      <c r="T25" s="57">
        <v>2.1995219999999999E-2</v>
      </c>
    </row>
    <row r="26" spans="1:25" x14ac:dyDescent="0.2">
      <c r="B26" s="35" t="s">
        <v>48</v>
      </c>
      <c r="C26" s="35">
        <v>1</v>
      </c>
      <c r="D26" s="35">
        <v>5</v>
      </c>
      <c r="E26">
        <f t="shared" si="0"/>
        <v>11428.279</v>
      </c>
      <c r="F26" s="58" t="s">
        <v>47</v>
      </c>
      <c r="G26" s="59">
        <v>499.62336684069999</v>
      </c>
      <c r="I26" s="59">
        <v>499.62336684069999</v>
      </c>
      <c r="Q26" s="56">
        <v>430.8</v>
      </c>
      <c r="R26" s="56">
        <v>533.67999999999995</v>
      </c>
      <c r="S26" s="35">
        <v>43118.879999999997</v>
      </c>
      <c r="T26" s="57">
        <v>9.9909830682058508E-3</v>
      </c>
    </row>
    <row r="27" spans="1:25" x14ac:dyDescent="0.2">
      <c r="B27" s="35" t="s">
        <v>49</v>
      </c>
      <c r="C27" s="35">
        <v>1</v>
      </c>
      <c r="D27" s="35">
        <v>6</v>
      </c>
      <c r="E27">
        <f t="shared" si="0"/>
        <v>4123.43</v>
      </c>
      <c r="F27" s="58" t="s">
        <v>47</v>
      </c>
      <c r="G27" s="59">
        <v>499.62336684069999</v>
      </c>
      <c r="I27" s="59">
        <v>499.62336684069999</v>
      </c>
      <c r="Q27" s="56">
        <v>430.8</v>
      </c>
      <c r="R27" s="56">
        <v>533.67999999999995</v>
      </c>
      <c r="S27" s="35">
        <v>43118.879999999997</v>
      </c>
      <c r="T27" s="57">
        <v>9.9909830682058508E-3</v>
      </c>
    </row>
    <row r="28" spans="1:25" x14ac:dyDescent="0.2">
      <c r="B28" s="35" t="s">
        <v>50</v>
      </c>
      <c r="C28" s="35">
        <v>1</v>
      </c>
      <c r="D28" s="35">
        <v>7</v>
      </c>
      <c r="E28">
        <f t="shared" si="0"/>
        <v>8984.4040000000005</v>
      </c>
      <c r="F28" s="58" t="s">
        <v>47</v>
      </c>
      <c r="G28" s="59">
        <v>499.62336684069999</v>
      </c>
      <c r="I28" s="59">
        <v>499.62336684069999</v>
      </c>
      <c r="Q28" s="56">
        <v>430.8</v>
      </c>
      <c r="R28" s="56">
        <v>533.67999999999995</v>
      </c>
      <c r="S28" s="35">
        <v>43118.879999999997</v>
      </c>
      <c r="T28" s="57">
        <v>9.9909830682058508E-3</v>
      </c>
    </row>
    <row r="29" spans="1:25" x14ac:dyDescent="0.2">
      <c r="B29" s="35" t="s">
        <v>52</v>
      </c>
      <c r="C29" s="35">
        <v>1</v>
      </c>
      <c r="D29" s="35">
        <v>8</v>
      </c>
      <c r="E29">
        <f t="shared" si="0"/>
        <v>1898.6279999999999</v>
      </c>
      <c r="F29" s="60" t="s">
        <v>51</v>
      </c>
      <c r="G29" s="61">
        <v>1.999801999802</v>
      </c>
      <c r="J29" s="61">
        <v>1.999801999802</v>
      </c>
      <c r="Q29" s="56">
        <v>363.6</v>
      </c>
      <c r="S29" s="35">
        <v>40404</v>
      </c>
      <c r="T29" s="57">
        <v>9.9990099990099994E-3</v>
      </c>
    </row>
    <row r="30" spans="1:25" x14ac:dyDescent="0.2">
      <c r="B30" s="35" t="s">
        <v>53</v>
      </c>
      <c r="C30" s="35">
        <v>1</v>
      </c>
      <c r="D30" s="35">
        <v>9</v>
      </c>
      <c r="E30">
        <f t="shared" si="0"/>
        <v>1506.732</v>
      </c>
      <c r="F30" s="60" t="s">
        <v>51</v>
      </c>
      <c r="G30" s="61">
        <v>1.999801999802</v>
      </c>
      <c r="J30" s="61">
        <v>1.999801999802</v>
      </c>
      <c r="Q30" s="56">
        <v>363.6</v>
      </c>
      <c r="S30" s="35">
        <v>40404</v>
      </c>
      <c r="T30" s="57">
        <v>9.9990099990099994E-3</v>
      </c>
    </row>
    <row r="31" spans="1:25" x14ac:dyDescent="0.2">
      <c r="B31" s="35" t="s">
        <v>54</v>
      </c>
      <c r="C31" s="35">
        <v>1</v>
      </c>
      <c r="D31" s="35">
        <v>10</v>
      </c>
      <c r="E31">
        <f t="shared" si="0"/>
        <v>1562.7170000000001</v>
      </c>
      <c r="F31" s="60" t="s">
        <v>51</v>
      </c>
      <c r="G31" s="61">
        <v>1.999801999802</v>
      </c>
      <c r="J31" s="61">
        <v>1.999801999802</v>
      </c>
      <c r="Q31" s="56">
        <v>363.6</v>
      </c>
      <c r="S31" s="35">
        <v>40404</v>
      </c>
      <c r="T31" s="57">
        <v>9.9990099990099994E-3</v>
      </c>
    </row>
    <row r="32" spans="1:25" x14ac:dyDescent="0.2">
      <c r="B32" s="35" t="s">
        <v>56</v>
      </c>
      <c r="C32" s="35">
        <v>1</v>
      </c>
      <c r="D32" s="35">
        <v>11</v>
      </c>
      <c r="E32">
        <f t="shared" si="0"/>
        <v>4305.991</v>
      </c>
      <c r="F32" t="s">
        <v>55</v>
      </c>
      <c r="H32" s="55">
        <v>1000.17615</v>
      </c>
      <c r="I32" s="59">
        <v>500.004456</v>
      </c>
      <c r="Q32" s="56">
        <v>38.799999999999997</v>
      </c>
      <c r="S32" s="35">
        <v>43052.416316870003</v>
      </c>
      <c r="T32" s="57">
        <v>2.0904749999999899E-2</v>
      </c>
    </row>
    <row r="33" spans="2:20" x14ac:dyDescent="0.2">
      <c r="B33" s="35" t="s">
        <v>57</v>
      </c>
      <c r="C33" s="35">
        <v>1</v>
      </c>
      <c r="D33" s="35">
        <v>12</v>
      </c>
      <c r="E33">
        <f t="shared" si="0"/>
        <v>5184.7139999999999</v>
      </c>
      <c r="F33" t="s">
        <v>55</v>
      </c>
      <c r="H33" s="55">
        <v>1000.17615</v>
      </c>
      <c r="I33" s="59">
        <v>500.004456</v>
      </c>
      <c r="Q33" s="56">
        <v>38.799999999999997</v>
      </c>
      <c r="S33" s="35">
        <v>43052.416316870003</v>
      </c>
      <c r="T33" s="57">
        <v>2.0904749999999899E-2</v>
      </c>
    </row>
    <row r="34" spans="2:20" x14ac:dyDescent="0.2">
      <c r="B34" s="35" t="s">
        <v>58</v>
      </c>
      <c r="C34" s="35">
        <v>1</v>
      </c>
      <c r="D34" s="35">
        <v>13</v>
      </c>
      <c r="E34">
        <f t="shared" si="0"/>
        <v>2368.4169999999999</v>
      </c>
      <c r="F34" t="s">
        <v>55</v>
      </c>
      <c r="H34" s="55">
        <v>1000.005</v>
      </c>
      <c r="J34" s="61">
        <v>1.99512</v>
      </c>
      <c r="Q34" s="56">
        <v>40.799999999999997</v>
      </c>
      <c r="S34" s="35">
        <v>40899.795501020002</v>
      </c>
      <c r="T34" s="57">
        <v>2.1995219999999999E-2</v>
      </c>
    </row>
    <row r="35" spans="2:20" x14ac:dyDescent="0.2">
      <c r="B35" s="35" t="s">
        <v>59</v>
      </c>
      <c r="C35" s="35">
        <v>1</v>
      </c>
      <c r="D35" s="35">
        <v>14</v>
      </c>
      <c r="E35">
        <f t="shared" si="0"/>
        <v>2414.665</v>
      </c>
      <c r="F35" t="s">
        <v>55</v>
      </c>
      <c r="H35" s="55">
        <v>1000.005</v>
      </c>
      <c r="J35" s="61">
        <v>1.99512</v>
      </c>
      <c r="Q35" s="56">
        <v>40.799999999999997</v>
      </c>
      <c r="S35" s="35">
        <v>40899.795501020002</v>
      </c>
      <c r="T35" s="57">
        <v>2.1995219999999999E-2</v>
      </c>
    </row>
    <row r="36" spans="2:20" x14ac:dyDescent="0.2">
      <c r="B36" s="35" t="s">
        <v>61</v>
      </c>
      <c r="C36" s="35">
        <v>1</v>
      </c>
      <c r="D36" s="35">
        <v>15</v>
      </c>
      <c r="E36">
        <f t="shared" si="0"/>
        <v>240.98</v>
      </c>
      <c r="F36" s="62" t="s">
        <v>60</v>
      </c>
      <c r="G36" s="63">
        <v>19.998019998019998</v>
      </c>
      <c r="O36" s="63">
        <v>19.998019998019998</v>
      </c>
      <c r="Q36" s="56">
        <v>323.2</v>
      </c>
      <c r="S36" s="35">
        <v>40404</v>
      </c>
      <c r="T36" s="57">
        <v>9.9990099990099994E-3</v>
      </c>
    </row>
    <row r="37" spans="2:20" x14ac:dyDescent="0.2">
      <c r="B37" s="35" t="s">
        <v>62</v>
      </c>
      <c r="C37" s="35">
        <v>1</v>
      </c>
      <c r="D37" s="35">
        <v>16</v>
      </c>
      <c r="E37">
        <f t="shared" si="0"/>
        <v>516.03700000000003</v>
      </c>
      <c r="F37" s="62" t="s">
        <v>60</v>
      </c>
      <c r="G37" s="63">
        <v>19.998019998019998</v>
      </c>
      <c r="O37" s="63">
        <v>19.998019998019998</v>
      </c>
      <c r="Q37" s="56">
        <v>323.2</v>
      </c>
      <c r="S37" s="35">
        <v>40404</v>
      </c>
      <c r="T37" s="57">
        <v>9.9990099990099994E-3</v>
      </c>
    </row>
    <row r="38" spans="2:20" x14ac:dyDescent="0.2">
      <c r="B38" s="35" t="s">
        <v>63</v>
      </c>
      <c r="C38" s="35">
        <v>1</v>
      </c>
      <c r="D38" s="35">
        <v>17</v>
      </c>
      <c r="E38">
        <f t="shared" si="0"/>
        <v>94439.695000000007</v>
      </c>
      <c r="Q38" s="56">
        <v>899.2</v>
      </c>
      <c r="S38" s="35">
        <v>40899</v>
      </c>
      <c r="T38" s="57">
        <v>2.1985867625125301E-2</v>
      </c>
    </row>
    <row r="39" spans="2:20" x14ac:dyDescent="0.2">
      <c r="B39" s="35" t="s">
        <v>64</v>
      </c>
      <c r="C39" s="35">
        <v>1</v>
      </c>
      <c r="D39" s="35">
        <v>18</v>
      </c>
      <c r="E39">
        <f t="shared" si="0"/>
        <v>77339.875</v>
      </c>
      <c r="Q39" s="56">
        <v>899.2</v>
      </c>
      <c r="S39" s="35">
        <v>40899</v>
      </c>
      <c r="T39" s="57">
        <v>2.1985867625125301E-2</v>
      </c>
    </row>
    <row r="40" spans="2:20" x14ac:dyDescent="0.2">
      <c r="B40" s="35" t="s">
        <v>66</v>
      </c>
      <c r="C40" s="35">
        <v>1</v>
      </c>
      <c r="D40" s="35">
        <v>19</v>
      </c>
      <c r="E40">
        <f t="shared" si="0"/>
        <v>73971.031000000003</v>
      </c>
      <c r="F40" s="64" t="s">
        <v>65</v>
      </c>
      <c r="G40" s="65">
        <v>19.998019998019998</v>
      </c>
      <c r="K40" s="65">
        <v>19.998019998019998</v>
      </c>
      <c r="Q40" s="56">
        <v>323.2</v>
      </c>
      <c r="S40" s="35">
        <v>40404</v>
      </c>
      <c r="T40" s="57">
        <v>9.9990099990099994E-3</v>
      </c>
    </row>
    <row r="41" spans="2:20" x14ac:dyDescent="0.2">
      <c r="B41" s="35" t="s">
        <v>67</v>
      </c>
      <c r="C41" s="35">
        <v>1</v>
      </c>
      <c r="D41" s="35">
        <v>20</v>
      </c>
      <c r="E41">
        <f t="shared" si="0"/>
        <v>84603.343999999997</v>
      </c>
      <c r="F41" s="64" t="s">
        <v>65</v>
      </c>
      <c r="G41" s="65">
        <v>19.998019998019998</v>
      </c>
      <c r="K41" s="65">
        <v>19.998019998019998</v>
      </c>
      <c r="Q41" s="56">
        <v>323.2</v>
      </c>
      <c r="S41" s="35">
        <v>40404</v>
      </c>
      <c r="T41" s="57">
        <v>9.9990099990099994E-3</v>
      </c>
    </row>
    <row r="42" spans="2:20" x14ac:dyDescent="0.2">
      <c r="B42" s="35" t="s">
        <v>69</v>
      </c>
      <c r="C42" s="35">
        <v>1</v>
      </c>
      <c r="D42" s="35">
        <v>21</v>
      </c>
      <c r="E42">
        <f t="shared" si="0"/>
        <v>52173.32</v>
      </c>
      <c r="F42" s="66" t="s">
        <v>68</v>
      </c>
      <c r="G42" s="67">
        <v>19.998019998019998</v>
      </c>
      <c r="L42" s="67">
        <v>19.998019998019998</v>
      </c>
      <c r="Q42" s="56">
        <v>323.2</v>
      </c>
      <c r="S42" s="35">
        <v>40404</v>
      </c>
      <c r="T42" s="57">
        <v>9.9990099990099994E-3</v>
      </c>
    </row>
    <row r="43" spans="2:20" x14ac:dyDescent="0.2">
      <c r="B43" s="35" t="s">
        <v>70</v>
      </c>
      <c r="C43" s="35">
        <v>1</v>
      </c>
      <c r="D43" s="35">
        <v>22</v>
      </c>
      <c r="E43">
        <f t="shared" si="0"/>
        <v>59947.957000000002</v>
      </c>
      <c r="F43" s="66" t="s">
        <v>68</v>
      </c>
      <c r="G43" s="67">
        <v>19.998019998019998</v>
      </c>
      <c r="L43" s="67">
        <v>19.998019998019998</v>
      </c>
      <c r="Q43" s="56">
        <v>323.2</v>
      </c>
      <c r="S43" s="35">
        <v>40404</v>
      </c>
      <c r="T43" s="57">
        <v>9.9990099990099994E-3</v>
      </c>
    </row>
    <row r="44" spans="2:20" x14ac:dyDescent="0.2">
      <c r="B44" s="35" t="s">
        <v>72</v>
      </c>
      <c r="C44" s="35">
        <v>1</v>
      </c>
      <c r="D44" s="35">
        <v>23</v>
      </c>
      <c r="E44">
        <f t="shared" si="0"/>
        <v>3614.6950000000002</v>
      </c>
      <c r="F44" t="s">
        <v>71</v>
      </c>
      <c r="K44" s="65">
        <v>0.17325017325020001</v>
      </c>
      <c r="L44" s="67">
        <v>0.17325017325020001</v>
      </c>
      <c r="P44" s="68">
        <v>19.998019998019998</v>
      </c>
      <c r="Q44" s="56">
        <v>321.60000000000002</v>
      </c>
      <c r="S44" s="35">
        <v>40404</v>
      </c>
      <c r="T44" s="57">
        <v>9.9940599940599902E-3</v>
      </c>
    </row>
    <row r="45" spans="2:20" x14ac:dyDescent="0.2">
      <c r="B45" s="35" t="s">
        <v>73</v>
      </c>
      <c r="C45" s="35">
        <v>1</v>
      </c>
      <c r="D45" s="35">
        <v>24</v>
      </c>
      <c r="E45">
        <f t="shared" si="0"/>
        <v>2560.7130000000002</v>
      </c>
      <c r="F45" t="s">
        <v>71</v>
      </c>
      <c r="K45" s="65">
        <v>0.17325017325020001</v>
      </c>
      <c r="L45" s="67">
        <v>0.17325017325020001</v>
      </c>
      <c r="P45" s="68">
        <v>19.998019998019998</v>
      </c>
      <c r="Q45" s="56">
        <v>321.60000000000002</v>
      </c>
      <c r="S45" s="35">
        <v>40404</v>
      </c>
      <c r="T45" s="57">
        <v>9.9940599940599902E-3</v>
      </c>
    </row>
    <row r="46" spans="2:20" x14ac:dyDescent="0.2">
      <c r="B46" s="35" t="s">
        <v>74</v>
      </c>
      <c r="C46" s="35">
        <v>2</v>
      </c>
      <c r="D46" s="35">
        <v>1</v>
      </c>
      <c r="E46">
        <f t="shared" si="0"/>
        <v>279.92599999999999</v>
      </c>
    </row>
    <row r="47" spans="2:20" x14ac:dyDescent="0.2">
      <c r="B47" s="35" t="s">
        <v>75</v>
      </c>
      <c r="C47" s="35">
        <v>2</v>
      </c>
      <c r="D47" s="35">
        <v>2</v>
      </c>
      <c r="E47">
        <f t="shared" si="0"/>
        <v>33564.332000000002</v>
      </c>
      <c r="F47" s="54" t="s">
        <v>43</v>
      </c>
      <c r="G47" s="55">
        <v>221.26522126520001</v>
      </c>
      <c r="H47" s="55">
        <v>221.26522126520001</v>
      </c>
      <c r="Q47" s="56">
        <v>225.2</v>
      </c>
      <c r="S47" s="35">
        <v>40404</v>
      </c>
      <c r="T47" s="57">
        <v>9.9990099990100098E-3</v>
      </c>
    </row>
    <row r="48" spans="2:20" x14ac:dyDescent="0.2">
      <c r="B48" s="35" t="s">
        <v>76</v>
      </c>
      <c r="C48" s="35">
        <v>2</v>
      </c>
      <c r="D48" s="35">
        <v>3</v>
      </c>
      <c r="E48">
        <f t="shared" si="0"/>
        <v>34009.781000000003</v>
      </c>
      <c r="F48" s="54" t="s">
        <v>43</v>
      </c>
      <c r="G48" s="55">
        <v>221.26522126520001</v>
      </c>
      <c r="H48" s="55">
        <v>221.26522126520001</v>
      </c>
      <c r="Q48" s="56">
        <v>225.2</v>
      </c>
      <c r="S48" s="35">
        <v>40404</v>
      </c>
      <c r="T48" s="57">
        <v>9.9990099990100098E-3</v>
      </c>
    </row>
    <row r="49" spans="2:20" x14ac:dyDescent="0.2">
      <c r="B49" s="35" t="s">
        <v>77</v>
      </c>
      <c r="C49" s="35">
        <v>2</v>
      </c>
      <c r="D49" s="35">
        <v>4</v>
      </c>
      <c r="E49">
        <f t="shared" si="0"/>
        <v>28433.17</v>
      </c>
      <c r="F49" s="54" t="s">
        <v>43</v>
      </c>
      <c r="G49" s="55">
        <v>221.26522126520001</v>
      </c>
      <c r="H49" s="55">
        <v>221.26522126520001</v>
      </c>
      <c r="Q49" s="56">
        <v>225.2</v>
      </c>
      <c r="S49" s="35">
        <v>40404</v>
      </c>
      <c r="T49" s="57">
        <v>9.9990099990100098E-3</v>
      </c>
    </row>
    <row r="50" spans="2:20" x14ac:dyDescent="0.2">
      <c r="B50" s="35" t="s">
        <v>78</v>
      </c>
      <c r="C50" s="35">
        <v>2</v>
      </c>
      <c r="D50" s="35">
        <v>5</v>
      </c>
      <c r="E50">
        <f t="shared" si="0"/>
        <v>53071.516000000003</v>
      </c>
      <c r="F50" s="58" t="s">
        <v>47</v>
      </c>
      <c r="G50" s="59">
        <v>106.4962726305</v>
      </c>
      <c r="I50" s="59">
        <v>106.4962726305</v>
      </c>
      <c r="Q50" s="56">
        <v>430.8</v>
      </c>
      <c r="R50" s="56">
        <v>2228.8000000000002</v>
      </c>
      <c r="S50" s="35">
        <v>43118.879999999997</v>
      </c>
      <c r="T50" s="57">
        <v>9.9909830682058595E-3</v>
      </c>
    </row>
    <row r="51" spans="2:20" x14ac:dyDescent="0.2">
      <c r="B51" s="35" t="s">
        <v>79</v>
      </c>
      <c r="C51" s="35">
        <v>2</v>
      </c>
      <c r="D51" s="35">
        <v>6</v>
      </c>
      <c r="E51">
        <f t="shared" si="0"/>
        <v>52402.129000000001</v>
      </c>
      <c r="F51" s="58" t="s">
        <v>47</v>
      </c>
      <c r="G51" s="59">
        <v>106.4962726305</v>
      </c>
      <c r="I51" s="59">
        <v>106.4962726305</v>
      </c>
      <c r="Q51" s="56">
        <v>430.8</v>
      </c>
      <c r="R51" s="56">
        <v>2228.8000000000002</v>
      </c>
      <c r="S51" s="35">
        <v>43118.879999999997</v>
      </c>
      <c r="T51" s="57">
        <v>9.9909830682058595E-3</v>
      </c>
    </row>
    <row r="52" spans="2:20" x14ac:dyDescent="0.2">
      <c r="B52" s="35" t="s">
        <v>80</v>
      </c>
      <c r="C52" s="35">
        <v>2</v>
      </c>
      <c r="D52" s="35">
        <v>7</v>
      </c>
      <c r="E52">
        <f t="shared" si="0"/>
        <v>27936.605</v>
      </c>
      <c r="F52" s="58" t="s">
        <v>47</v>
      </c>
      <c r="G52" s="59">
        <v>106.4962726305</v>
      </c>
      <c r="I52" s="59">
        <v>106.4962726305</v>
      </c>
      <c r="Q52" s="56">
        <v>430.8</v>
      </c>
      <c r="R52" s="56">
        <v>2228.8000000000002</v>
      </c>
      <c r="S52" s="35">
        <v>43118.879999999997</v>
      </c>
      <c r="T52" s="57">
        <v>9.9909830682058595E-3</v>
      </c>
    </row>
    <row r="53" spans="2:20" x14ac:dyDescent="0.2">
      <c r="B53" s="35" t="s">
        <v>81</v>
      </c>
      <c r="C53" s="35">
        <v>2</v>
      </c>
      <c r="D53" s="35">
        <v>8</v>
      </c>
      <c r="E53">
        <f t="shared" si="0"/>
        <v>8587.64</v>
      </c>
      <c r="F53" s="60" t="s">
        <v>51</v>
      </c>
      <c r="G53" s="61">
        <v>0.63360063360060004</v>
      </c>
      <c r="J53" s="61">
        <v>0.63360063360060004</v>
      </c>
      <c r="Q53" s="56">
        <v>391.2</v>
      </c>
      <c r="S53" s="35">
        <v>40404</v>
      </c>
      <c r="T53" s="57">
        <v>9.9990099990099994E-3</v>
      </c>
    </row>
    <row r="54" spans="2:20" x14ac:dyDescent="0.2">
      <c r="B54" s="35" t="s">
        <v>82</v>
      </c>
      <c r="C54" s="35">
        <v>2</v>
      </c>
      <c r="D54" s="35">
        <v>9</v>
      </c>
      <c r="E54">
        <f t="shared" si="0"/>
        <v>6484.5439999999999</v>
      </c>
      <c r="F54" s="60" t="s">
        <v>51</v>
      </c>
      <c r="G54" s="61">
        <v>0.63360063360060004</v>
      </c>
      <c r="J54" s="61">
        <v>0.63360063360060004</v>
      </c>
      <c r="Q54" s="56">
        <v>391.2</v>
      </c>
      <c r="S54" s="35">
        <v>40404</v>
      </c>
      <c r="T54" s="57">
        <v>9.9990099990099994E-3</v>
      </c>
    </row>
    <row r="55" spans="2:20" x14ac:dyDescent="0.2">
      <c r="B55" s="35" t="s">
        <v>83</v>
      </c>
      <c r="C55" s="35">
        <v>2</v>
      </c>
      <c r="D55" s="35">
        <v>10</v>
      </c>
      <c r="E55">
        <f t="shared" si="0"/>
        <v>6486.9790000000003</v>
      </c>
      <c r="F55" s="60" t="s">
        <v>51</v>
      </c>
      <c r="G55" s="61">
        <v>0.63360063360060004</v>
      </c>
      <c r="J55" s="61">
        <v>0.63360063360060004</v>
      </c>
      <c r="Q55" s="56">
        <v>391.2</v>
      </c>
      <c r="S55" s="35">
        <v>40404</v>
      </c>
      <c r="T55" s="57">
        <v>9.9990099990099994E-3</v>
      </c>
    </row>
    <row r="56" spans="2:20" x14ac:dyDescent="0.2">
      <c r="B56" s="35" t="s">
        <v>84</v>
      </c>
      <c r="C56" s="35">
        <v>2</v>
      </c>
      <c r="D56" s="35">
        <v>11</v>
      </c>
      <c r="E56">
        <f t="shared" si="0"/>
        <v>12423.842000000001</v>
      </c>
      <c r="F56" t="s">
        <v>55</v>
      </c>
      <c r="H56" s="55">
        <v>221.23892617449999</v>
      </c>
      <c r="I56" s="59">
        <v>106.5328841961</v>
      </c>
      <c r="Q56" s="56">
        <v>237.6</v>
      </c>
      <c r="R56" s="56">
        <v>1699.04</v>
      </c>
      <c r="S56" s="35">
        <v>42578.402286080003</v>
      </c>
      <c r="T56" s="57">
        <v>1.00050724575741E-2</v>
      </c>
    </row>
    <row r="57" spans="2:20" x14ac:dyDescent="0.2">
      <c r="B57" s="35" t="s">
        <v>85</v>
      </c>
      <c r="C57" s="35">
        <v>2</v>
      </c>
      <c r="D57" s="35">
        <v>12</v>
      </c>
      <c r="E57">
        <f t="shared" si="0"/>
        <v>18168.407999999999</v>
      </c>
      <c r="F57" t="s">
        <v>55</v>
      </c>
      <c r="H57" s="55">
        <v>221.23892617449999</v>
      </c>
      <c r="I57" s="59">
        <v>106.5328841961</v>
      </c>
      <c r="Q57" s="56">
        <v>237.6</v>
      </c>
      <c r="R57" s="56">
        <v>1699.04</v>
      </c>
      <c r="S57" s="35">
        <v>42578.402286080003</v>
      </c>
      <c r="T57" s="57">
        <v>1.00050724575741E-2</v>
      </c>
    </row>
    <row r="58" spans="2:20" x14ac:dyDescent="0.2">
      <c r="B58" s="35" t="s">
        <v>86</v>
      </c>
      <c r="C58" s="35">
        <v>2</v>
      </c>
      <c r="D58" s="35">
        <v>13</v>
      </c>
      <c r="E58">
        <f t="shared" si="0"/>
        <v>3047.5410000000002</v>
      </c>
      <c r="F58" t="s">
        <v>55</v>
      </c>
      <c r="H58" s="55">
        <v>221.26522126520001</v>
      </c>
      <c r="J58" s="61">
        <v>0.63360063360060004</v>
      </c>
      <c r="Q58" s="56">
        <v>212.4</v>
      </c>
      <c r="S58" s="35">
        <v>40404</v>
      </c>
      <c r="T58" s="57">
        <v>9.9990099990100098E-3</v>
      </c>
    </row>
    <row r="59" spans="2:20" x14ac:dyDescent="0.2">
      <c r="B59" s="35" t="s">
        <v>87</v>
      </c>
      <c r="C59" s="35">
        <v>2</v>
      </c>
      <c r="D59" s="35">
        <v>14</v>
      </c>
      <c r="E59">
        <f t="shared" si="0"/>
        <v>2989.1219999999998</v>
      </c>
      <c r="F59" t="s">
        <v>55</v>
      </c>
      <c r="H59" s="55">
        <v>221.26522126520001</v>
      </c>
      <c r="J59" s="61">
        <v>0.63360063360060004</v>
      </c>
      <c r="Q59" s="56">
        <v>212.4</v>
      </c>
      <c r="S59" s="35">
        <v>40404</v>
      </c>
      <c r="T59" s="57">
        <v>9.9990099990100098E-3</v>
      </c>
    </row>
    <row r="60" spans="2:20" x14ac:dyDescent="0.2">
      <c r="B60" s="35" t="s">
        <v>88</v>
      </c>
      <c r="C60" s="35">
        <v>2</v>
      </c>
      <c r="D60" s="35">
        <v>15</v>
      </c>
      <c r="E60">
        <f t="shared" si="0"/>
        <v>253.15</v>
      </c>
      <c r="F60" s="62" t="s">
        <v>60</v>
      </c>
      <c r="G60" s="63">
        <v>19.998019998019998</v>
      </c>
      <c r="O60" s="63">
        <v>19.998019998019998</v>
      </c>
      <c r="Q60" s="56">
        <v>323.2</v>
      </c>
      <c r="S60" s="35">
        <v>40404</v>
      </c>
      <c r="T60" s="57">
        <v>9.9990099990099994E-3</v>
      </c>
    </row>
    <row r="61" spans="2:20" x14ac:dyDescent="0.2">
      <c r="B61" s="35" t="s">
        <v>89</v>
      </c>
      <c r="C61" s="35">
        <v>2</v>
      </c>
      <c r="D61" s="35">
        <v>16</v>
      </c>
      <c r="E61">
        <f t="shared" si="0"/>
        <v>508.73500000000001</v>
      </c>
      <c r="F61" s="62" t="s">
        <v>60</v>
      </c>
      <c r="G61" s="63">
        <v>19.998019998019998</v>
      </c>
      <c r="O61" s="63">
        <v>19.998019998019998</v>
      </c>
      <c r="Q61" s="56">
        <v>323.2</v>
      </c>
      <c r="S61" s="35">
        <v>40404</v>
      </c>
      <c r="T61" s="57">
        <v>9.9990099990099994E-3</v>
      </c>
    </row>
    <row r="62" spans="2:20" x14ac:dyDescent="0.2">
      <c r="B62" s="35" t="s">
        <v>90</v>
      </c>
      <c r="C62" s="35">
        <v>2</v>
      </c>
      <c r="D62" s="35">
        <v>17</v>
      </c>
      <c r="E62">
        <f t="shared" si="0"/>
        <v>91358.077999999994</v>
      </c>
      <c r="Q62" s="56">
        <v>899.2</v>
      </c>
      <c r="S62" s="35">
        <v>40899</v>
      </c>
      <c r="T62" s="57">
        <v>2.1985867625125301E-2</v>
      </c>
    </row>
    <row r="63" spans="2:20" x14ac:dyDescent="0.2">
      <c r="B63" s="35" t="s">
        <v>91</v>
      </c>
      <c r="C63" s="35">
        <v>2</v>
      </c>
      <c r="D63" s="35">
        <v>18</v>
      </c>
      <c r="E63">
        <f t="shared" si="0"/>
        <v>69494.648000000001</v>
      </c>
      <c r="Q63" s="56">
        <v>899.2</v>
      </c>
      <c r="S63" s="35">
        <v>40899</v>
      </c>
      <c r="T63" s="57">
        <v>2.1985867625125301E-2</v>
      </c>
    </row>
    <row r="64" spans="2:20" x14ac:dyDescent="0.2">
      <c r="B64" s="35" t="s">
        <v>92</v>
      </c>
      <c r="C64" s="35">
        <v>2</v>
      </c>
      <c r="D64" s="35">
        <v>19</v>
      </c>
      <c r="E64">
        <f t="shared" si="0"/>
        <v>78135.835999999996</v>
      </c>
      <c r="F64" s="64" t="s">
        <v>65</v>
      </c>
      <c r="G64" s="65">
        <v>6.1380061380060003</v>
      </c>
      <c r="K64" s="65">
        <v>6.1380061380060003</v>
      </c>
      <c r="Q64" s="56">
        <v>379.2</v>
      </c>
      <c r="S64" s="35">
        <v>40404</v>
      </c>
      <c r="T64" s="57">
        <v>9.9990099990099994E-3</v>
      </c>
    </row>
    <row r="65" spans="2:20" x14ac:dyDescent="0.2">
      <c r="B65" s="35" t="s">
        <v>93</v>
      </c>
      <c r="C65" s="35">
        <v>2</v>
      </c>
      <c r="D65" s="35">
        <v>20</v>
      </c>
      <c r="E65">
        <f t="shared" si="0"/>
        <v>58618.917999999998</v>
      </c>
      <c r="F65" s="64" t="s">
        <v>65</v>
      </c>
      <c r="G65" s="65">
        <v>6.1380061380060003</v>
      </c>
      <c r="K65" s="65">
        <v>6.1380061380060003</v>
      </c>
      <c r="Q65" s="56">
        <v>379.2</v>
      </c>
      <c r="S65" s="35">
        <v>40404</v>
      </c>
      <c r="T65" s="57">
        <v>9.9990099990099994E-3</v>
      </c>
    </row>
    <row r="66" spans="2:20" x14ac:dyDescent="0.2">
      <c r="B66" s="35" t="s">
        <v>94</v>
      </c>
      <c r="C66" s="35">
        <v>2</v>
      </c>
      <c r="D66" s="35">
        <v>21</v>
      </c>
      <c r="E66">
        <f t="shared" si="0"/>
        <v>80377.679999999993</v>
      </c>
      <c r="F66" s="66" t="s">
        <v>68</v>
      </c>
      <c r="G66" s="67">
        <v>6.1380061380060003</v>
      </c>
      <c r="L66" s="67">
        <v>6.1380061380060003</v>
      </c>
      <c r="Q66" s="56">
        <v>379.2</v>
      </c>
      <c r="S66" s="35">
        <v>40404</v>
      </c>
      <c r="T66" s="57">
        <v>9.9990099990099994E-3</v>
      </c>
    </row>
    <row r="67" spans="2:20" x14ac:dyDescent="0.2">
      <c r="B67" s="35" t="s">
        <v>95</v>
      </c>
      <c r="C67" s="35">
        <v>2</v>
      </c>
      <c r="D67" s="35">
        <v>22</v>
      </c>
      <c r="E67">
        <f t="shared" si="0"/>
        <v>90033.906000000003</v>
      </c>
      <c r="F67" s="66" t="s">
        <v>68</v>
      </c>
      <c r="G67" s="67">
        <v>6.1380061380060003</v>
      </c>
      <c r="L67" s="67">
        <v>6.1380061380060003</v>
      </c>
      <c r="Q67" s="56">
        <v>379.2</v>
      </c>
      <c r="S67" s="35">
        <v>40404</v>
      </c>
      <c r="T67" s="57">
        <v>9.9990099990099994E-3</v>
      </c>
    </row>
    <row r="68" spans="2:20" x14ac:dyDescent="0.2">
      <c r="B68" s="35" t="s">
        <v>96</v>
      </c>
      <c r="C68" s="35">
        <v>2</v>
      </c>
      <c r="D68" s="35">
        <v>23</v>
      </c>
      <c r="E68">
        <f t="shared" si="0"/>
        <v>7209.9170000000004</v>
      </c>
      <c r="F68" t="s">
        <v>71</v>
      </c>
      <c r="K68" s="65">
        <v>0.17325017325020001</v>
      </c>
      <c r="L68" s="67">
        <v>0.17325017325020001</v>
      </c>
      <c r="P68" s="68">
        <v>6.1380061380060003</v>
      </c>
      <c r="Q68" s="56">
        <v>378</v>
      </c>
      <c r="S68" s="35">
        <v>40404</v>
      </c>
      <c r="T68" s="57">
        <v>1.000396000396E-2</v>
      </c>
    </row>
    <row r="69" spans="2:20" x14ac:dyDescent="0.2">
      <c r="B69" s="35" t="s">
        <v>97</v>
      </c>
      <c r="C69" s="35">
        <v>2</v>
      </c>
      <c r="D69" s="35">
        <v>24</v>
      </c>
      <c r="E69">
        <f t="shared" si="0"/>
        <v>5676.4110000000001</v>
      </c>
      <c r="F69" t="s">
        <v>71</v>
      </c>
      <c r="K69" s="65">
        <v>0.17325017325020001</v>
      </c>
      <c r="L69" s="67">
        <v>0.17325017325020001</v>
      </c>
      <c r="P69" s="68">
        <v>6.1380061380060003</v>
      </c>
      <c r="Q69" s="56">
        <v>378</v>
      </c>
      <c r="S69" s="35">
        <v>40404</v>
      </c>
      <c r="T69" s="57">
        <v>1.000396000396E-2</v>
      </c>
    </row>
    <row r="70" spans="2:20" x14ac:dyDescent="0.2">
      <c r="B70" s="35" t="s">
        <v>98</v>
      </c>
      <c r="C70" s="35">
        <v>3</v>
      </c>
      <c r="D70" s="35">
        <v>1</v>
      </c>
      <c r="E70">
        <f t="shared" si="0"/>
        <v>223.941</v>
      </c>
    </row>
    <row r="71" spans="2:20" x14ac:dyDescent="0.2">
      <c r="B71" s="35" t="s">
        <v>99</v>
      </c>
      <c r="C71" s="35">
        <v>3</v>
      </c>
      <c r="D71" s="35">
        <v>2</v>
      </c>
      <c r="E71">
        <f t="shared" si="0"/>
        <v>39245.612999999998</v>
      </c>
      <c r="F71" s="54" t="s">
        <v>43</v>
      </c>
      <c r="G71" s="55">
        <v>49.005049005049997</v>
      </c>
      <c r="H71" s="55">
        <v>49.005049005049997</v>
      </c>
      <c r="Q71" s="56">
        <v>364.4</v>
      </c>
      <c r="S71" s="35">
        <v>40404</v>
      </c>
      <c r="T71" s="57">
        <v>9.9990099990099994E-3</v>
      </c>
    </row>
    <row r="72" spans="2:20" x14ac:dyDescent="0.2">
      <c r="B72" s="35" t="s">
        <v>100</v>
      </c>
      <c r="C72" s="35">
        <v>3</v>
      </c>
      <c r="D72" s="35">
        <v>3</v>
      </c>
      <c r="E72">
        <f t="shared" si="0"/>
        <v>43342.266000000003</v>
      </c>
      <c r="F72" s="54" t="s">
        <v>43</v>
      </c>
      <c r="G72" s="55">
        <v>49.005049005049997</v>
      </c>
      <c r="H72" s="55">
        <v>49.005049005049997</v>
      </c>
      <c r="Q72" s="56">
        <v>364.4</v>
      </c>
      <c r="S72" s="35">
        <v>40404</v>
      </c>
      <c r="T72" s="57">
        <v>9.9990099990099994E-3</v>
      </c>
    </row>
    <row r="73" spans="2:20" x14ac:dyDescent="0.2">
      <c r="B73" s="35" t="s">
        <v>101</v>
      </c>
      <c r="C73" s="35">
        <v>3</v>
      </c>
      <c r="D73" s="35">
        <v>4</v>
      </c>
      <c r="E73">
        <f t="shared" si="0"/>
        <v>40669.582000000002</v>
      </c>
      <c r="F73" s="54" t="s">
        <v>43</v>
      </c>
      <c r="G73" s="55">
        <v>49.005049005049997</v>
      </c>
      <c r="H73" s="55">
        <v>49.005049005049997</v>
      </c>
      <c r="Q73" s="56">
        <v>364.4</v>
      </c>
      <c r="S73" s="35">
        <v>40404</v>
      </c>
      <c r="T73" s="57">
        <v>9.9990099990099994E-3</v>
      </c>
    </row>
    <row r="74" spans="2:20" x14ac:dyDescent="0.2">
      <c r="B74" s="35" t="s">
        <v>102</v>
      </c>
      <c r="C74" s="35">
        <v>3</v>
      </c>
      <c r="D74" s="35">
        <v>5</v>
      </c>
      <c r="E74">
        <f t="shared" si="0"/>
        <v>63372.788999999997</v>
      </c>
      <c r="F74" s="58" t="s">
        <v>47</v>
      </c>
      <c r="G74" s="59">
        <v>22.727863061379999</v>
      </c>
      <c r="I74" s="59">
        <v>22.727863061379999</v>
      </c>
      <c r="Q74" s="56">
        <v>430.8</v>
      </c>
      <c r="R74" s="56">
        <v>2590</v>
      </c>
      <c r="S74" s="35">
        <v>43118.879999999997</v>
      </c>
      <c r="T74" s="57">
        <v>9.9909830682058508E-3</v>
      </c>
    </row>
    <row r="75" spans="2:20" x14ac:dyDescent="0.2">
      <c r="B75" s="35" t="s">
        <v>103</v>
      </c>
      <c r="C75" s="35">
        <v>3</v>
      </c>
      <c r="D75" s="35">
        <v>6</v>
      </c>
      <c r="E75">
        <f t="shared" si="0"/>
        <v>47984.167999999998</v>
      </c>
      <c r="F75" s="58" t="s">
        <v>47</v>
      </c>
      <c r="G75" s="59">
        <v>22.727863061379999</v>
      </c>
      <c r="I75" s="59">
        <v>22.727863061379999</v>
      </c>
      <c r="Q75" s="56">
        <v>430.8</v>
      </c>
      <c r="R75" s="56">
        <v>2590</v>
      </c>
      <c r="S75" s="35">
        <v>43118.879999999997</v>
      </c>
      <c r="T75" s="57">
        <v>9.9909830682058508E-3</v>
      </c>
    </row>
    <row r="76" spans="2:20" x14ac:dyDescent="0.2">
      <c r="B76" s="35" t="s">
        <v>104</v>
      </c>
      <c r="C76" s="35">
        <v>3</v>
      </c>
      <c r="D76" s="35">
        <v>7</v>
      </c>
      <c r="E76">
        <f t="shared" si="0"/>
        <v>75767.422000000006</v>
      </c>
      <c r="F76" s="58" t="s">
        <v>47</v>
      </c>
      <c r="G76" s="59">
        <v>22.727863061379999</v>
      </c>
      <c r="I76" s="59">
        <v>22.727863061379999</v>
      </c>
      <c r="Q76" s="56">
        <v>430.8</v>
      </c>
      <c r="R76" s="56">
        <v>2590</v>
      </c>
      <c r="S76" s="35">
        <v>43118.879999999997</v>
      </c>
      <c r="T76" s="57">
        <v>9.9909830682058508E-3</v>
      </c>
    </row>
    <row r="77" spans="2:20" x14ac:dyDescent="0.2">
      <c r="B77" s="35" t="s">
        <v>105</v>
      </c>
      <c r="C77" s="35">
        <v>3</v>
      </c>
      <c r="D77" s="35">
        <v>8</v>
      </c>
      <c r="E77">
        <f t="shared" si="0"/>
        <v>6384.7449999999999</v>
      </c>
      <c r="F77" s="60" t="s">
        <v>51</v>
      </c>
      <c r="G77" s="61">
        <v>0.1980001980002</v>
      </c>
      <c r="J77" s="61">
        <v>0.1980001980002</v>
      </c>
      <c r="Q77" s="56">
        <v>400</v>
      </c>
      <c r="S77" s="35">
        <v>40404</v>
      </c>
      <c r="T77" s="57">
        <v>9.9990099990099994E-3</v>
      </c>
    </row>
    <row r="78" spans="2:20" x14ac:dyDescent="0.2">
      <c r="B78" s="35" t="s">
        <v>106</v>
      </c>
      <c r="C78" s="35">
        <v>3</v>
      </c>
      <c r="D78" s="35">
        <v>9</v>
      </c>
      <c r="E78">
        <f t="shared" si="0"/>
        <v>6494.2809999999999</v>
      </c>
      <c r="F78" s="60" t="s">
        <v>51</v>
      </c>
      <c r="G78" s="61">
        <v>0.1980001980002</v>
      </c>
      <c r="J78" s="61">
        <v>0.1980001980002</v>
      </c>
      <c r="Q78" s="56">
        <v>400</v>
      </c>
      <c r="S78" s="35">
        <v>40404</v>
      </c>
      <c r="T78" s="57">
        <v>9.9990099990099994E-3</v>
      </c>
    </row>
    <row r="79" spans="2:20" x14ac:dyDescent="0.2">
      <c r="B79" s="35" t="s">
        <v>107</v>
      </c>
      <c r="C79" s="35">
        <v>3</v>
      </c>
      <c r="D79" s="35">
        <v>10</v>
      </c>
      <c r="E79">
        <f t="shared" si="0"/>
        <v>6377.442</v>
      </c>
      <c r="F79" s="60" t="s">
        <v>51</v>
      </c>
      <c r="G79" s="61">
        <v>0.1980001980002</v>
      </c>
      <c r="J79" s="61">
        <v>0.1980001980002</v>
      </c>
      <c r="Q79" s="56">
        <v>400</v>
      </c>
      <c r="S79" s="35">
        <v>40404</v>
      </c>
      <c r="T79" s="57">
        <v>9.9990099990099994E-3</v>
      </c>
    </row>
    <row r="80" spans="2:20" x14ac:dyDescent="0.2">
      <c r="B80" s="35" t="s">
        <v>108</v>
      </c>
      <c r="C80" s="35">
        <v>3</v>
      </c>
      <c r="D80" s="35">
        <v>11</v>
      </c>
      <c r="E80">
        <f t="shared" si="0"/>
        <v>31490.447</v>
      </c>
      <c r="F80" t="s">
        <v>55</v>
      </c>
      <c r="H80" s="55">
        <v>48.851350877889999</v>
      </c>
      <c r="I80" s="59">
        <v>22.753456120429998</v>
      </c>
      <c r="Q80" s="56">
        <v>384</v>
      </c>
      <c r="R80" s="56">
        <v>2055.7600000000002</v>
      </c>
      <c r="S80" s="35">
        <v>42578.147023999998</v>
      </c>
      <c r="T80" s="57">
        <v>9.9957379488611001E-3</v>
      </c>
    </row>
    <row r="81" spans="2:20" x14ac:dyDescent="0.2">
      <c r="B81" s="35" t="s">
        <v>109</v>
      </c>
      <c r="C81" s="35">
        <v>3</v>
      </c>
      <c r="D81" s="35">
        <v>12</v>
      </c>
      <c r="E81">
        <f t="shared" si="0"/>
        <v>37325.078000000001</v>
      </c>
      <c r="F81" t="s">
        <v>55</v>
      </c>
      <c r="H81" s="55">
        <v>48.851350877889999</v>
      </c>
      <c r="I81" s="59">
        <v>22.753456120429998</v>
      </c>
      <c r="Q81" s="56">
        <v>384</v>
      </c>
      <c r="R81" s="56">
        <v>2055.7600000000002</v>
      </c>
      <c r="S81" s="35">
        <v>42578.147023999998</v>
      </c>
      <c r="T81" s="57">
        <v>9.9957379488611001E-3</v>
      </c>
    </row>
    <row r="82" spans="2:20" x14ac:dyDescent="0.2">
      <c r="B82" s="35" t="s">
        <v>110</v>
      </c>
      <c r="C82" s="35">
        <v>3</v>
      </c>
      <c r="D82" s="35">
        <v>13</v>
      </c>
      <c r="E82">
        <f t="shared" si="0"/>
        <v>9512.6119999999992</v>
      </c>
      <c r="F82" t="s">
        <v>55</v>
      </c>
      <c r="H82" s="55">
        <v>49.005049005049997</v>
      </c>
      <c r="J82" s="61">
        <v>0.1980001980002</v>
      </c>
      <c r="Q82" s="56">
        <v>360.4</v>
      </c>
      <c r="S82" s="35">
        <v>40404</v>
      </c>
      <c r="T82" s="57">
        <v>9.9990099990099994E-3</v>
      </c>
    </row>
    <row r="83" spans="2:20" x14ac:dyDescent="0.2">
      <c r="B83" s="35" t="s">
        <v>111</v>
      </c>
      <c r="C83" s="35">
        <v>3</v>
      </c>
      <c r="D83" s="35">
        <v>14</v>
      </c>
      <c r="E83">
        <f t="shared" si="0"/>
        <v>11498.869000000001</v>
      </c>
      <c r="F83" t="s">
        <v>55</v>
      </c>
      <c r="H83" s="55">
        <v>49.005049005049997</v>
      </c>
      <c r="J83" s="61">
        <v>0.1980001980002</v>
      </c>
      <c r="Q83" s="56">
        <v>360.4</v>
      </c>
      <c r="S83" s="35">
        <v>40404</v>
      </c>
      <c r="T83" s="57">
        <v>9.9990099990099994E-3</v>
      </c>
    </row>
    <row r="84" spans="2:20" x14ac:dyDescent="0.2">
      <c r="B84" s="35" t="s">
        <v>112</v>
      </c>
      <c r="C84" s="35">
        <v>3</v>
      </c>
      <c r="D84" s="35">
        <v>15</v>
      </c>
      <c r="E84">
        <f t="shared" si="0"/>
        <v>379.726</v>
      </c>
      <c r="F84" s="62" t="s">
        <v>60</v>
      </c>
      <c r="G84" s="63">
        <v>19.998019998019998</v>
      </c>
      <c r="O84" s="63">
        <v>19.998019998019998</v>
      </c>
      <c r="Q84" s="56">
        <v>323.2</v>
      </c>
      <c r="S84" s="35">
        <v>40404</v>
      </c>
      <c r="T84" s="57">
        <v>9.9990099990099994E-3</v>
      </c>
    </row>
    <row r="85" spans="2:20" x14ac:dyDescent="0.2">
      <c r="B85" s="35" t="s">
        <v>113</v>
      </c>
      <c r="C85" s="35">
        <v>3</v>
      </c>
      <c r="D85" s="35">
        <v>16</v>
      </c>
      <c r="E85">
        <f t="shared" si="0"/>
        <v>384.59399999999999</v>
      </c>
      <c r="F85" s="62" t="s">
        <v>60</v>
      </c>
      <c r="G85" s="63">
        <v>19.998019998019998</v>
      </c>
      <c r="O85" s="63">
        <v>19.998019998019998</v>
      </c>
      <c r="Q85" s="56">
        <v>323.2</v>
      </c>
      <c r="S85" s="35">
        <v>40404</v>
      </c>
      <c r="T85" s="57">
        <v>9.9990099990099994E-3</v>
      </c>
    </row>
    <row r="86" spans="2:20" x14ac:dyDescent="0.2">
      <c r="B86" s="35" t="s">
        <v>114</v>
      </c>
      <c r="C86" s="35">
        <v>3</v>
      </c>
      <c r="D86" s="35">
        <v>17</v>
      </c>
      <c r="E86">
        <f t="shared" si="0"/>
        <v>81779.741999999998</v>
      </c>
      <c r="Q86" s="56">
        <v>404</v>
      </c>
      <c r="S86" s="35">
        <v>40404</v>
      </c>
      <c r="T86" s="57">
        <v>9.9990099990099994E-3</v>
      </c>
    </row>
    <row r="87" spans="2:20" x14ac:dyDescent="0.2">
      <c r="B87" s="35" t="s">
        <v>115</v>
      </c>
      <c r="C87" s="35">
        <v>3</v>
      </c>
      <c r="D87" s="35">
        <v>18</v>
      </c>
      <c r="E87">
        <f t="shared" ref="E87:E150" si="1">INDEX($A$1:$Y$17,MATCH(C87,$A$1:$A$17,0),MATCH(D87,$A$1:$Y$1,0))</f>
        <v>63550.483999999997</v>
      </c>
      <c r="Q87" s="56">
        <v>404</v>
      </c>
      <c r="S87" s="35">
        <v>40404</v>
      </c>
      <c r="T87" s="57">
        <v>9.9990099990099994E-3</v>
      </c>
    </row>
    <row r="88" spans="2:20" x14ac:dyDescent="0.2">
      <c r="B88" s="35" t="s">
        <v>116</v>
      </c>
      <c r="C88" s="35">
        <v>3</v>
      </c>
      <c r="D88" s="35">
        <v>19</v>
      </c>
      <c r="E88">
        <f t="shared" si="1"/>
        <v>58132.09</v>
      </c>
      <c r="F88" s="64" t="s">
        <v>65</v>
      </c>
      <c r="G88" s="65">
        <v>1.8810018810019999</v>
      </c>
      <c r="K88" s="65">
        <v>1.8810018810019999</v>
      </c>
      <c r="Q88" s="56">
        <v>396.4</v>
      </c>
      <c r="S88" s="35">
        <v>40404</v>
      </c>
      <c r="T88" s="57">
        <v>9.9990099990099994E-3</v>
      </c>
    </row>
    <row r="89" spans="2:20" x14ac:dyDescent="0.2">
      <c r="B89" s="35" t="s">
        <v>117</v>
      </c>
      <c r="C89" s="35">
        <v>3</v>
      </c>
      <c r="D89" s="35">
        <v>20</v>
      </c>
      <c r="E89">
        <f t="shared" si="1"/>
        <v>54256.940999999999</v>
      </c>
      <c r="F89" s="64" t="s">
        <v>65</v>
      </c>
      <c r="G89" s="65">
        <v>1.8810018810019999</v>
      </c>
      <c r="K89" s="65">
        <v>1.8810018810019999</v>
      </c>
      <c r="Q89" s="56">
        <v>396.4</v>
      </c>
      <c r="S89" s="35">
        <v>40404</v>
      </c>
      <c r="T89" s="57">
        <v>9.9990099990099994E-3</v>
      </c>
    </row>
    <row r="90" spans="2:20" x14ac:dyDescent="0.2">
      <c r="B90" s="35" t="s">
        <v>118</v>
      </c>
      <c r="C90" s="35">
        <v>3</v>
      </c>
      <c r="D90" s="35">
        <v>21</v>
      </c>
      <c r="E90">
        <f t="shared" si="1"/>
        <v>60729.315999999999</v>
      </c>
      <c r="F90" s="66" t="s">
        <v>68</v>
      </c>
      <c r="G90" s="67">
        <v>1.8810018810019999</v>
      </c>
      <c r="L90" s="67">
        <v>1.8810018810019999</v>
      </c>
      <c r="Q90" s="56">
        <v>396.4</v>
      </c>
      <c r="S90" s="35">
        <v>40404</v>
      </c>
      <c r="T90" s="57">
        <v>9.9990099990099994E-3</v>
      </c>
    </row>
    <row r="91" spans="2:20" x14ac:dyDescent="0.2">
      <c r="B91" s="35" t="s">
        <v>119</v>
      </c>
      <c r="C91" s="35">
        <v>3</v>
      </c>
      <c r="D91" s="35">
        <v>22</v>
      </c>
      <c r="E91">
        <f t="shared" si="1"/>
        <v>59254.23</v>
      </c>
      <c r="F91" s="66" t="s">
        <v>68</v>
      </c>
      <c r="G91" s="67">
        <v>1.8810018810019999</v>
      </c>
      <c r="L91" s="67">
        <v>1.8810018810019999</v>
      </c>
      <c r="Q91" s="56">
        <v>396.4</v>
      </c>
      <c r="S91" s="35">
        <v>40404</v>
      </c>
      <c r="T91" s="57">
        <v>9.9990099990099994E-3</v>
      </c>
    </row>
    <row r="92" spans="2:20" x14ac:dyDescent="0.2">
      <c r="B92" s="35" t="s">
        <v>120</v>
      </c>
      <c r="C92" s="35">
        <v>3</v>
      </c>
      <c r="D92" s="35">
        <v>23</v>
      </c>
      <c r="E92">
        <f t="shared" si="1"/>
        <v>10491.136</v>
      </c>
      <c r="F92" t="s">
        <v>71</v>
      </c>
      <c r="K92" s="65">
        <v>0.17325017325020001</v>
      </c>
      <c r="L92" s="67">
        <v>0.17325017325020001</v>
      </c>
      <c r="P92" s="68">
        <v>1.8810018810019999</v>
      </c>
      <c r="Q92" s="56">
        <v>395.2</v>
      </c>
      <c r="S92" s="35">
        <v>40404</v>
      </c>
      <c r="T92" s="57">
        <v>1.000396000396E-2</v>
      </c>
    </row>
    <row r="93" spans="2:20" x14ac:dyDescent="0.2">
      <c r="B93" s="35" t="s">
        <v>121</v>
      </c>
      <c r="C93" s="35">
        <v>3</v>
      </c>
      <c r="D93" s="35">
        <v>24</v>
      </c>
      <c r="E93">
        <f t="shared" si="1"/>
        <v>6289.8130000000001</v>
      </c>
      <c r="F93" t="s">
        <v>71</v>
      </c>
      <c r="K93" s="65">
        <v>0.17325017325020001</v>
      </c>
      <c r="L93" s="67">
        <v>0.17325017325020001</v>
      </c>
      <c r="P93" s="68">
        <v>1.8810018810019999</v>
      </c>
      <c r="Q93" s="56">
        <v>395.2</v>
      </c>
      <c r="S93" s="35">
        <v>40404</v>
      </c>
      <c r="T93" s="57">
        <v>1.000396000396E-2</v>
      </c>
    </row>
    <row r="94" spans="2:20" x14ac:dyDescent="0.2">
      <c r="B94" s="35" t="s">
        <v>122</v>
      </c>
      <c r="C94" s="35">
        <v>4</v>
      </c>
      <c r="D94" s="35">
        <v>1</v>
      </c>
      <c r="E94">
        <f t="shared" si="1"/>
        <v>238.54599999999999</v>
      </c>
    </row>
    <row r="95" spans="2:20" x14ac:dyDescent="0.2">
      <c r="B95" s="35" t="s">
        <v>123</v>
      </c>
      <c r="C95" s="35">
        <v>4</v>
      </c>
      <c r="D95" s="35">
        <v>2</v>
      </c>
      <c r="E95">
        <f t="shared" si="1"/>
        <v>45586.542999999998</v>
      </c>
      <c r="F95" s="54" t="s">
        <v>43</v>
      </c>
      <c r="G95" s="55">
        <v>10.89001089001</v>
      </c>
      <c r="H95" s="55">
        <v>10.89001089001</v>
      </c>
      <c r="Q95" s="56">
        <v>395.2</v>
      </c>
      <c r="S95" s="35">
        <v>40404</v>
      </c>
      <c r="T95" s="57">
        <v>9.9990099990099994E-3</v>
      </c>
    </row>
    <row r="96" spans="2:20" x14ac:dyDescent="0.2">
      <c r="B96" s="35" t="s">
        <v>124</v>
      </c>
      <c r="C96" s="35">
        <v>4</v>
      </c>
      <c r="D96" s="35">
        <v>3</v>
      </c>
      <c r="E96">
        <f t="shared" si="1"/>
        <v>60162.163999999997</v>
      </c>
      <c r="F96" s="54" t="s">
        <v>43</v>
      </c>
      <c r="G96" s="55">
        <v>10.89001089001</v>
      </c>
      <c r="H96" s="55">
        <v>10.89001089001</v>
      </c>
      <c r="Q96" s="56">
        <v>395.2</v>
      </c>
      <c r="S96" s="35">
        <v>40404</v>
      </c>
      <c r="T96" s="57">
        <v>9.9990099990099994E-3</v>
      </c>
    </row>
    <row r="97" spans="2:20" x14ac:dyDescent="0.2">
      <c r="B97" s="35" t="s">
        <v>125</v>
      </c>
      <c r="C97" s="35">
        <v>4</v>
      </c>
      <c r="D97" s="35">
        <v>4</v>
      </c>
      <c r="E97">
        <f t="shared" si="1"/>
        <v>42928.464999999997</v>
      </c>
      <c r="F97" s="54" t="s">
        <v>43</v>
      </c>
      <c r="G97" s="55">
        <v>10.89001089001</v>
      </c>
      <c r="H97" s="55">
        <v>10.89001089001</v>
      </c>
      <c r="Q97" s="56">
        <v>395.2</v>
      </c>
      <c r="S97" s="35">
        <v>40404</v>
      </c>
      <c r="T97" s="57">
        <v>9.9990099990099994E-3</v>
      </c>
    </row>
    <row r="98" spans="2:20" x14ac:dyDescent="0.2">
      <c r="B98" s="35" t="s">
        <v>126</v>
      </c>
      <c r="C98" s="35">
        <v>4</v>
      </c>
      <c r="D98" s="35">
        <v>5</v>
      </c>
      <c r="E98">
        <f t="shared" si="1"/>
        <v>63467.722999999998</v>
      </c>
      <c r="F98" s="58" t="s">
        <v>47</v>
      </c>
      <c r="G98" s="59">
        <v>4.8051529543260001</v>
      </c>
      <c r="I98" s="59">
        <v>4.8051529543260001</v>
      </c>
      <c r="Q98" s="56">
        <v>430.8</v>
      </c>
      <c r="R98" s="56">
        <v>2668.4</v>
      </c>
      <c r="S98" s="35">
        <v>43120.375557129999</v>
      </c>
      <c r="T98" s="57">
        <v>9.9906365478938906E-3</v>
      </c>
    </row>
    <row r="99" spans="2:20" x14ac:dyDescent="0.2">
      <c r="B99" s="35" t="s">
        <v>127</v>
      </c>
      <c r="C99" s="35">
        <v>4</v>
      </c>
      <c r="D99" s="35">
        <v>6</v>
      </c>
      <c r="E99">
        <f t="shared" si="1"/>
        <v>49135.516000000003</v>
      </c>
      <c r="F99" s="58" t="s">
        <v>47</v>
      </c>
      <c r="G99" s="59">
        <v>4.8051529543260001</v>
      </c>
      <c r="I99" s="59">
        <v>4.8051529543260001</v>
      </c>
      <c r="Q99" s="56">
        <v>430.8</v>
      </c>
      <c r="R99" s="56">
        <v>2668.4</v>
      </c>
      <c r="S99" s="35">
        <v>43120.375557129999</v>
      </c>
      <c r="T99" s="57">
        <v>9.9906365478938906E-3</v>
      </c>
    </row>
    <row r="100" spans="2:20" x14ac:dyDescent="0.2">
      <c r="B100" s="35" t="s">
        <v>128</v>
      </c>
      <c r="C100" s="35">
        <v>4</v>
      </c>
      <c r="D100" s="35">
        <v>7</v>
      </c>
      <c r="E100">
        <f t="shared" si="1"/>
        <v>50547.315999999999</v>
      </c>
      <c r="F100" s="58" t="s">
        <v>47</v>
      </c>
      <c r="G100" s="59">
        <v>4.8051529543260001</v>
      </c>
      <c r="I100" s="59">
        <v>4.8051529543260001</v>
      </c>
      <c r="Q100" s="56">
        <v>430.8</v>
      </c>
      <c r="R100" s="56">
        <v>2668.4</v>
      </c>
      <c r="S100" s="35">
        <v>43120.375557129999</v>
      </c>
      <c r="T100" s="57">
        <v>9.9906365478938906E-3</v>
      </c>
    </row>
    <row r="101" spans="2:20" x14ac:dyDescent="0.2">
      <c r="B101" s="35" t="s">
        <v>129</v>
      </c>
      <c r="C101" s="35">
        <v>4</v>
      </c>
      <c r="D101" s="35">
        <v>8</v>
      </c>
      <c r="E101">
        <f t="shared" si="1"/>
        <v>7304.8490000000002</v>
      </c>
      <c r="F101" s="60" t="s">
        <v>51</v>
      </c>
      <c r="G101" s="61">
        <v>6.4350064350059993E-2</v>
      </c>
      <c r="J101" s="61">
        <v>6.4350064350059993E-2</v>
      </c>
      <c r="Q101" s="56">
        <v>402.8</v>
      </c>
      <c r="S101" s="35">
        <v>40404</v>
      </c>
      <c r="T101" s="57">
        <v>1.0001485001485001E-2</v>
      </c>
    </row>
    <row r="102" spans="2:20" x14ac:dyDescent="0.2">
      <c r="B102" s="35" t="s">
        <v>130</v>
      </c>
      <c r="C102" s="35">
        <v>4</v>
      </c>
      <c r="D102" s="35">
        <v>9</v>
      </c>
      <c r="E102">
        <f t="shared" si="1"/>
        <v>7068.7380000000003</v>
      </c>
      <c r="F102" s="60" t="s">
        <v>51</v>
      </c>
      <c r="G102" s="61">
        <v>6.4350064350059993E-2</v>
      </c>
      <c r="J102" s="61">
        <v>6.4350064350059993E-2</v>
      </c>
      <c r="Q102" s="56">
        <v>402.8</v>
      </c>
      <c r="S102" s="35">
        <v>40404</v>
      </c>
      <c r="T102" s="57">
        <v>1.0001485001485001E-2</v>
      </c>
    </row>
    <row r="103" spans="2:20" x14ac:dyDescent="0.2">
      <c r="B103" s="35" t="s">
        <v>131</v>
      </c>
      <c r="C103" s="35">
        <v>4</v>
      </c>
      <c r="D103" s="35">
        <v>10</v>
      </c>
      <c r="E103">
        <f t="shared" si="1"/>
        <v>6236.2619999999997</v>
      </c>
      <c r="F103" s="60" t="s">
        <v>51</v>
      </c>
      <c r="G103" s="61">
        <v>6.4350064350059993E-2</v>
      </c>
      <c r="J103" s="61">
        <v>6.4350064350059993E-2</v>
      </c>
      <c r="Q103" s="56">
        <v>402.8</v>
      </c>
      <c r="S103" s="35">
        <v>40404</v>
      </c>
      <c r="T103" s="57">
        <v>1.0001485001485001E-2</v>
      </c>
    </row>
    <row r="104" spans="2:20" x14ac:dyDescent="0.2">
      <c r="B104" s="35" t="s">
        <v>132</v>
      </c>
      <c r="C104" s="35">
        <v>4</v>
      </c>
      <c r="D104" s="35">
        <v>11</v>
      </c>
      <c r="E104">
        <f t="shared" si="1"/>
        <v>38223.273000000001</v>
      </c>
      <c r="F104" t="s">
        <v>55</v>
      </c>
      <c r="H104" s="55">
        <v>10.80339220202</v>
      </c>
      <c r="I104" s="59">
        <v>4.8662236179520004</v>
      </c>
      <c r="Q104" s="56">
        <v>416.4</v>
      </c>
      <c r="R104" s="56">
        <v>2133.04</v>
      </c>
      <c r="S104" s="35">
        <v>42579.218767420003</v>
      </c>
      <c r="T104" s="57">
        <v>9.9954863503884904E-3</v>
      </c>
    </row>
    <row r="105" spans="2:20" x14ac:dyDescent="0.2">
      <c r="B105" s="35" t="s">
        <v>133</v>
      </c>
      <c r="C105" s="35">
        <v>4</v>
      </c>
      <c r="D105" s="35">
        <v>12</v>
      </c>
      <c r="E105">
        <f t="shared" si="1"/>
        <v>41879.347999999998</v>
      </c>
      <c r="F105" t="s">
        <v>55</v>
      </c>
      <c r="H105" s="55">
        <v>10.80339220202</v>
      </c>
      <c r="I105" s="59">
        <v>4.8662236179520004</v>
      </c>
      <c r="Q105" s="56">
        <v>416.4</v>
      </c>
      <c r="R105" s="56">
        <v>2133.04</v>
      </c>
      <c r="S105" s="35">
        <v>42579.218767420003</v>
      </c>
      <c r="T105" s="57">
        <v>9.9954863503884904E-3</v>
      </c>
    </row>
    <row r="106" spans="2:20" x14ac:dyDescent="0.2">
      <c r="B106" s="35" t="s">
        <v>134</v>
      </c>
      <c r="C106" s="35">
        <v>4</v>
      </c>
      <c r="D106" s="35">
        <v>13</v>
      </c>
      <c r="E106">
        <f t="shared" si="1"/>
        <v>18032.096000000001</v>
      </c>
      <c r="F106" t="s">
        <v>55</v>
      </c>
      <c r="H106" s="55">
        <v>10.89001089001</v>
      </c>
      <c r="J106" s="61">
        <v>6.4350064350059993E-2</v>
      </c>
      <c r="Q106" s="56">
        <v>394</v>
      </c>
      <c r="S106" s="35">
        <v>40404</v>
      </c>
      <c r="T106" s="57">
        <v>1.0001485001485001E-2</v>
      </c>
    </row>
    <row r="107" spans="2:20" x14ac:dyDescent="0.2">
      <c r="B107" s="35" t="s">
        <v>135</v>
      </c>
      <c r="C107" s="35">
        <v>4</v>
      </c>
      <c r="D107" s="35">
        <v>14</v>
      </c>
      <c r="E107">
        <f t="shared" si="1"/>
        <v>13665.252</v>
      </c>
      <c r="F107" t="s">
        <v>55</v>
      </c>
      <c r="H107" s="55">
        <v>10.89001089001</v>
      </c>
      <c r="J107" s="61">
        <v>6.4350064350059993E-2</v>
      </c>
      <c r="Q107" s="56">
        <v>394</v>
      </c>
      <c r="S107" s="35">
        <v>40404</v>
      </c>
      <c r="T107" s="57">
        <v>1.0001485001485001E-2</v>
      </c>
    </row>
    <row r="108" spans="2:20" x14ac:dyDescent="0.2">
      <c r="B108" s="35" t="s">
        <v>136</v>
      </c>
      <c r="C108" s="35">
        <v>4</v>
      </c>
      <c r="D108" s="35">
        <v>15</v>
      </c>
      <c r="E108">
        <f t="shared" si="1"/>
        <v>323.74</v>
      </c>
      <c r="F108" s="62" t="s">
        <v>60</v>
      </c>
      <c r="G108" s="63">
        <v>19.998019998019998</v>
      </c>
      <c r="O108" s="63">
        <v>19.998019998019998</v>
      </c>
      <c r="Q108" s="56">
        <v>323.2</v>
      </c>
      <c r="S108" s="35">
        <v>40404</v>
      </c>
      <c r="T108" s="57">
        <v>9.9990099990099994E-3</v>
      </c>
    </row>
    <row r="109" spans="2:20" x14ac:dyDescent="0.2">
      <c r="B109" s="35" t="s">
        <v>137</v>
      </c>
      <c r="C109" s="35">
        <v>4</v>
      </c>
      <c r="D109" s="35">
        <v>16</v>
      </c>
      <c r="E109">
        <f t="shared" si="1"/>
        <v>805.7</v>
      </c>
      <c r="F109" s="62" t="s">
        <v>60</v>
      </c>
      <c r="G109" s="63">
        <v>19.998019998019998</v>
      </c>
      <c r="O109" s="63">
        <v>19.998019998019998</v>
      </c>
      <c r="Q109" s="56">
        <v>323.2</v>
      </c>
      <c r="S109" s="35">
        <v>40404</v>
      </c>
      <c r="T109" s="57">
        <v>9.9990099990099994E-3</v>
      </c>
    </row>
    <row r="110" spans="2:20" x14ac:dyDescent="0.2">
      <c r="B110" s="35" t="s">
        <v>138</v>
      </c>
      <c r="C110" s="35">
        <v>4</v>
      </c>
      <c r="D110" s="35">
        <v>17</v>
      </c>
      <c r="E110">
        <f t="shared" si="1"/>
        <v>65794.758000000002</v>
      </c>
      <c r="Q110" s="56">
        <v>404</v>
      </c>
      <c r="S110" s="35">
        <v>40404</v>
      </c>
      <c r="T110" s="57">
        <v>9.9990099990099994E-3</v>
      </c>
    </row>
    <row r="111" spans="2:20" x14ac:dyDescent="0.2">
      <c r="B111" s="35" t="s">
        <v>139</v>
      </c>
      <c r="C111" s="35">
        <v>4</v>
      </c>
      <c r="D111" s="35">
        <v>18</v>
      </c>
      <c r="E111">
        <f t="shared" si="1"/>
        <v>43948.366999999998</v>
      </c>
      <c r="Q111" s="56">
        <v>404</v>
      </c>
      <c r="S111" s="35">
        <v>40404</v>
      </c>
      <c r="T111" s="57">
        <v>9.9990099990099994E-3</v>
      </c>
    </row>
    <row r="112" spans="2:20" x14ac:dyDescent="0.2">
      <c r="B112" s="35" t="s">
        <v>140</v>
      </c>
      <c r="C112" s="35">
        <v>4</v>
      </c>
      <c r="D112" s="35">
        <v>19</v>
      </c>
      <c r="E112">
        <f t="shared" si="1"/>
        <v>57543.031000000003</v>
      </c>
      <c r="F112" s="64" t="s">
        <v>65</v>
      </c>
      <c r="G112" s="65">
        <v>0.5742005742006</v>
      </c>
      <c r="K112" s="65">
        <v>0.5742005742006</v>
      </c>
      <c r="Q112" s="56">
        <v>401.6</v>
      </c>
      <c r="S112" s="35">
        <v>40404</v>
      </c>
      <c r="T112" s="57">
        <v>9.9970299970299995E-3</v>
      </c>
    </row>
    <row r="113" spans="2:20" x14ac:dyDescent="0.2">
      <c r="B113" s="35" t="s">
        <v>141</v>
      </c>
      <c r="C113" s="35">
        <v>4</v>
      </c>
      <c r="D113" s="35">
        <v>20</v>
      </c>
      <c r="E113">
        <f t="shared" si="1"/>
        <v>74087.866999999998</v>
      </c>
      <c r="F113" s="64" t="s">
        <v>65</v>
      </c>
      <c r="G113" s="65">
        <v>0.5742005742006</v>
      </c>
      <c r="K113" s="65">
        <v>0.5742005742006</v>
      </c>
      <c r="Q113" s="56">
        <v>401.6</v>
      </c>
      <c r="S113" s="35">
        <v>40404</v>
      </c>
      <c r="T113" s="57">
        <v>9.9970299970299995E-3</v>
      </c>
    </row>
    <row r="114" spans="2:20" x14ac:dyDescent="0.2">
      <c r="B114" s="35" t="s">
        <v>142</v>
      </c>
      <c r="C114" s="35">
        <v>4</v>
      </c>
      <c r="D114" s="35">
        <v>21</v>
      </c>
      <c r="E114">
        <f t="shared" si="1"/>
        <v>74263.125</v>
      </c>
      <c r="F114" s="66" t="s">
        <v>68</v>
      </c>
      <c r="G114" s="67">
        <v>0.5742005742006</v>
      </c>
      <c r="L114" s="67">
        <v>0.5742005742006</v>
      </c>
      <c r="Q114" s="56">
        <v>401.6</v>
      </c>
      <c r="S114" s="35">
        <v>40404</v>
      </c>
      <c r="T114" s="57">
        <v>9.9970299970299995E-3</v>
      </c>
    </row>
    <row r="115" spans="2:20" x14ac:dyDescent="0.2">
      <c r="B115" s="35" t="s">
        <v>143</v>
      </c>
      <c r="C115" s="35">
        <v>4</v>
      </c>
      <c r="D115" s="35">
        <v>22</v>
      </c>
      <c r="E115">
        <f t="shared" si="1"/>
        <v>46470.133000000002</v>
      </c>
      <c r="F115" s="66" t="s">
        <v>68</v>
      </c>
      <c r="G115" s="67">
        <v>0.5742005742006</v>
      </c>
      <c r="L115" s="67">
        <v>0.5742005742006</v>
      </c>
      <c r="Q115" s="56">
        <v>401.6</v>
      </c>
      <c r="S115" s="35">
        <v>40404</v>
      </c>
      <c r="T115" s="57">
        <v>9.9970299970299995E-3</v>
      </c>
    </row>
    <row r="116" spans="2:20" x14ac:dyDescent="0.2">
      <c r="B116" s="35" t="s">
        <v>144</v>
      </c>
      <c r="C116" s="35">
        <v>4</v>
      </c>
      <c r="D116" s="35">
        <v>23</v>
      </c>
      <c r="E116">
        <f t="shared" si="1"/>
        <v>5196.8850000000002</v>
      </c>
      <c r="F116" t="s">
        <v>71</v>
      </c>
      <c r="K116" s="65">
        <v>0.17325017325020001</v>
      </c>
      <c r="L116" s="67">
        <v>0.17325017325020001</v>
      </c>
      <c r="P116" s="68">
        <v>0.5742005742006</v>
      </c>
      <c r="Q116" s="56">
        <v>400.4</v>
      </c>
      <c r="S116" s="35">
        <v>40404</v>
      </c>
      <c r="T116" s="57">
        <v>1.000198000198E-2</v>
      </c>
    </row>
    <row r="117" spans="2:20" x14ac:dyDescent="0.2">
      <c r="B117" s="35" t="s">
        <v>145</v>
      </c>
      <c r="C117" s="35">
        <v>4</v>
      </c>
      <c r="D117" s="35">
        <v>24</v>
      </c>
      <c r="E117">
        <f t="shared" si="1"/>
        <v>4050.4059999999999</v>
      </c>
      <c r="F117" t="s">
        <v>71</v>
      </c>
      <c r="K117" s="65">
        <v>0.17325017325020001</v>
      </c>
      <c r="L117" s="67">
        <v>0.17325017325020001</v>
      </c>
      <c r="P117" s="68">
        <v>0.5742005742006</v>
      </c>
      <c r="Q117" s="56">
        <v>400.4</v>
      </c>
      <c r="S117" s="35">
        <v>40404</v>
      </c>
      <c r="T117" s="57">
        <v>1.000198000198E-2</v>
      </c>
    </row>
    <row r="118" spans="2:20" x14ac:dyDescent="0.2">
      <c r="B118" s="35" t="s">
        <v>146</v>
      </c>
      <c r="C118" s="35">
        <v>5</v>
      </c>
      <c r="D118" s="35">
        <v>1</v>
      </c>
      <c r="E118">
        <f t="shared" si="1"/>
        <v>421.10599999999999</v>
      </c>
    </row>
    <row r="119" spans="2:20" x14ac:dyDescent="0.2">
      <c r="B119" s="35" t="s">
        <v>147</v>
      </c>
      <c r="C119" s="35">
        <v>5</v>
      </c>
      <c r="D119" s="35">
        <v>2</v>
      </c>
      <c r="E119">
        <f t="shared" si="1"/>
        <v>69609.054999999993</v>
      </c>
      <c r="F119" s="54" t="s">
        <v>43</v>
      </c>
      <c r="G119" s="55">
        <v>2.4007524007519998</v>
      </c>
      <c r="H119" s="55">
        <v>2.4007524007519998</v>
      </c>
      <c r="Q119" s="56">
        <v>402</v>
      </c>
      <c r="S119" s="35">
        <v>40404</v>
      </c>
      <c r="T119" s="57">
        <v>9.9975249975250008E-3</v>
      </c>
    </row>
    <row r="120" spans="2:20" x14ac:dyDescent="0.2">
      <c r="B120" s="35" t="s">
        <v>148</v>
      </c>
      <c r="C120" s="35">
        <v>5</v>
      </c>
      <c r="D120" s="35">
        <v>3</v>
      </c>
      <c r="E120">
        <f t="shared" si="1"/>
        <v>75027.445000000007</v>
      </c>
      <c r="F120" s="54" t="s">
        <v>43</v>
      </c>
      <c r="G120" s="55">
        <v>2.4007524007519998</v>
      </c>
      <c r="H120" s="55">
        <v>2.4007524007519998</v>
      </c>
      <c r="Q120" s="56">
        <v>402</v>
      </c>
      <c r="S120" s="35">
        <v>40404</v>
      </c>
      <c r="T120" s="57">
        <v>9.9975249975250008E-3</v>
      </c>
    </row>
    <row r="121" spans="2:20" x14ac:dyDescent="0.2">
      <c r="B121" s="35" t="s">
        <v>149</v>
      </c>
      <c r="C121" s="35">
        <v>5</v>
      </c>
      <c r="D121" s="35">
        <v>4</v>
      </c>
      <c r="E121">
        <f t="shared" si="1"/>
        <v>50978.16</v>
      </c>
      <c r="F121" s="54" t="s">
        <v>43</v>
      </c>
      <c r="G121" s="55">
        <v>2.4007524007519998</v>
      </c>
      <c r="H121" s="55">
        <v>2.4007524007519998</v>
      </c>
      <c r="Q121" s="56">
        <v>402</v>
      </c>
      <c r="S121" s="35">
        <v>40404</v>
      </c>
      <c r="T121" s="57">
        <v>9.9975249975250008E-3</v>
      </c>
    </row>
    <row r="122" spans="2:20" x14ac:dyDescent="0.2">
      <c r="B122" s="35" t="s">
        <v>150</v>
      </c>
      <c r="C122" s="35">
        <v>5</v>
      </c>
      <c r="D122" s="35">
        <v>5</v>
      </c>
      <c r="E122">
        <f t="shared" si="1"/>
        <v>90842.039000000004</v>
      </c>
      <c r="F122" s="58" t="s">
        <v>47</v>
      </c>
      <c r="G122" s="59">
        <v>1.0389803438909999</v>
      </c>
      <c r="I122" s="59">
        <v>1.0389803438909999</v>
      </c>
      <c r="Q122" s="56">
        <v>430.8</v>
      </c>
      <c r="R122" s="56">
        <v>2684.08</v>
      </c>
      <c r="S122" s="35">
        <v>43119.198802400002</v>
      </c>
      <c r="T122" s="57">
        <v>9.9909091997331702E-3</v>
      </c>
    </row>
    <row r="123" spans="2:20" x14ac:dyDescent="0.2">
      <c r="B123" s="35" t="s">
        <v>151</v>
      </c>
      <c r="C123" s="35">
        <v>5</v>
      </c>
      <c r="D123" s="35">
        <v>6</v>
      </c>
      <c r="E123">
        <f t="shared" si="1"/>
        <v>56058.203000000001</v>
      </c>
      <c r="F123" s="58" t="s">
        <v>47</v>
      </c>
      <c r="G123" s="59">
        <v>1.0389803438909999</v>
      </c>
      <c r="I123" s="59">
        <v>1.0389803438909999</v>
      </c>
      <c r="Q123" s="56">
        <v>430.8</v>
      </c>
      <c r="R123" s="56">
        <v>2684.08</v>
      </c>
      <c r="S123" s="35">
        <v>43119.198802400002</v>
      </c>
      <c r="T123" s="57">
        <v>9.9909091997331702E-3</v>
      </c>
    </row>
    <row r="124" spans="2:20" x14ac:dyDescent="0.2">
      <c r="B124" s="35" t="s">
        <v>152</v>
      </c>
      <c r="C124" s="35">
        <v>5</v>
      </c>
      <c r="D124" s="35">
        <v>7</v>
      </c>
      <c r="E124">
        <f t="shared" si="1"/>
        <v>73669.195000000007</v>
      </c>
      <c r="F124" s="58" t="s">
        <v>47</v>
      </c>
      <c r="G124" s="59">
        <v>1.0389803438909999</v>
      </c>
      <c r="I124" s="59">
        <v>1.0389803438909999</v>
      </c>
      <c r="Q124" s="56">
        <v>430.8</v>
      </c>
      <c r="R124" s="56">
        <v>2684.08</v>
      </c>
      <c r="S124" s="35">
        <v>43119.198802400002</v>
      </c>
      <c r="T124" s="57">
        <v>9.9909091997331702E-3</v>
      </c>
    </row>
    <row r="125" spans="2:20" x14ac:dyDescent="0.2">
      <c r="B125" s="35" t="s">
        <v>153</v>
      </c>
      <c r="C125" s="35">
        <v>5</v>
      </c>
      <c r="D125" s="35">
        <v>8</v>
      </c>
      <c r="E125">
        <f t="shared" si="1"/>
        <v>15948.475</v>
      </c>
      <c r="F125" s="60" t="s">
        <v>51</v>
      </c>
      <c r="G125" s="61">
        <v>2.079002079002E-2</v>
      </c>
      <c r="J125" s="61">
        <v>2.079002079002E-2</v>
      </c>
      <c r="Q125" s="56">
        <v>403.6</v>
      </c>
      <c r="S125" s="35">
        <v>40404</v>
      </c>
      <c r="T125" s="57">
        <v>9.9995049995050007E-3</v>
      </c>
    </row>
    <row r="126" spans="2:20" x14ac:dyDescent="0.2">
      <c r="B126" s="35" t="s">
        <v>154</v>
      </c>
      <c r="C126" s="35">
        <v>5</v>
      </c>
      <c r="D126" s="35">
        <v>9</v>
      </c>
      <c r="E126">
        <f t="shared" si="1"/>
        <v>22569.33</v>
      </c>
      <c r="F126" s="60" t="s">
        <v>51</v>
      </c>
      <c r="G126" s="61">
        <v>2.079002079002E-2</v>
      </c>
      <c r="J126" s="61">
        <v>2.079002079002E-2</v>
      </c>
      <c r="Q126" s="56">
        <v>403.6</v>
      </c>
      <c r="S126" s="35">
        <v>40404</v>
      </c>
      <c r="T126" s="57">
        <v>9.9995049995050007E-3</v>
      </c>
    </row>
    <row r="127" spans="2:20" x14ac:dyDescent="0.2">
      <c r="B127" s="35" t="s">
        <v>155</v>
      </c>
      <c r="C127" s="35">
        <v>5</v>
      </c>
      <c r="D127" s="35">
        <v>10</v>
      </c>
      <c r="E127">
        <f t="shared" si="1"/>
        <v>21067.467000000001</v>
      </c>
      <c r="F127" s="60" t="s">
        <v>51</v>
      </c>
      <c r="G127" s="61">
        <v>2.079002079002E-2</v>
      </c>
      <c r="J127" s="61">
        <v>2.079002079002E-2</v>
      </c>
      <c r="Q127" s="56">
        <v>403.6</v>
      </c>
      <c r="S127" s="35">
        <v>40404</v>
      </c>
      <c r="T127" s="57">
        <v>9.9995049995050007E-3</v>
      </c>
    </row>
    <row r="128" spans="2:20" x14ac:dyDescent="0.2">
      <c r="B128" s="35" t="s">
        <v>156</v>
      </c>
      <c r="C128" s="35">
        <v>5</v>
      </c>
      <c r="D128" s="35">
        <v>11</v>
      </c>
      <c r="E128">
        <f t="shared" si="1"/>
        <v>57866.77</v>
      </c>
      <c r="F128" t="s">
        <v>55</v>
      </c>
      <c r="H128" s="55">
        <v>2.3955895171439998</v>
      </c>
      <c r="I128" s="59">
        <v>1.052180493804</v>
      </c>
      <c r="Q128" s="56">
        <v>423.6</v>
      </c>
      <c r="R128" s="56">
        <v>2148.16</v>
      </c>
      <c r="S128" s="35">
        <v>42578.246093510003</v>
      </c>
      <c r="T128" s="57">
        <v>9.9966541380115698E-3</v>
      </c>
    </row>
    <row r="129" spans="2:20" x14ac:dyDescent="0.2">
      <c r="B129" s="35" t="s">
        <v>157</v>
      </c>
      <c r="C129" s="35">
        <v>5</v>
      </c>
      <c r="D129" s="35">
        <v>12</v>
      </c>
      <c r="E129">
        <f t="shared" si="1"/>
        <v>59870.065999999999</v>
      </c>
      <c r="F129" t="s">
        <v>55</v>
      </c>
      <c r="H129" s="55">
        <v>2.3955895171439998</v>
      </c>
      <c r="I129" s="59">
        <v>1.052180493804</v>
      </c>
      <c r="Q129" s="56">
        <v>423.6</v>
      </c>
      <c r="R129" s="56">
        <v>2148.16</v>
      </c>
      <c r="S129" s="35">
        <v>42578.246093510003</v>
      </c>
      <c r="T129" s="57">
        <v>9.9966541380115698E-3</v>
      </c>
    </row>
    <row r="130" spans="2:20" x14ac:dyDescent="0.2">
      <c r="B130" s="35" t="s">
        <v>158</v>
      </c>
      <c r="C130" s="35">
        <v>5</v>
      </c>
      <c r="D130" s="35">
        <v>13</v>
      </c>
      <c r="E130">
        <f t="shared" si="1"/>
        <v>18124.594000000001</v>
      </c>
      <c r="F130" t="s">
        <v>55</v>
      </c>
      <c r="H130" s="55">
        <v>2.4007524007519998</v>
      </c>
      <c r="J130" s="61">
        <v>2.079002079002E-2</v>
      </c>
      <c r="Q130" s="56">
        <v>401.6</v>
      </c>
      <c r="S130" s="35">
        <v>40404</v>
      </c>
      <c r="T130" s="57">
        <v>9.9980199980200003E-3</v>
      </c>
    </row>
    <row r="131" spans="2:20" x14ac:dyDescent="0.2">
      <c r="B131" s="35" t="s">
        <v>159</v>
      </c>
      <c r="C131" s="35">
        <v>5</v>
      </c>
      <c r="D131" s="35">
        <v>14</v>
      </c>
      <c r="E131">
        <f t="shared" si="1"/>
        <v>26466.384999999998</v>
      </c>
      <c r="F131" t="s">
        <v>55</v>
      </c>
      <c r="H131" s="55">
        <v>2.4007524007519998</v>
      </c>
      <c r="J131" s="61">
        <v>2.079002079002E-2</v>
      </c>
      <c r="Q131" s="56">
        <v>401.6</v>
      </c>
      <c r="S131" s="35">
        <v>40404</v>
      </c>
      <c r="T131" s="57">
        <v>9.9980199980200003E-3</v>
      </c>
    </row>
    <row r="132" spans="2:20" x14ac:dyDescent="0.2">
      <c r="B132" s="35" t="s">
        <v>160</v>
      </c>
      <c r="C132" s="35">
        <v>5</v>
      </c>
      <c r="D132" s="35">
        <v>15</v>
      </c>
      <c r="E132">
        <f t="shared" si="1"/>
        <v>679.125</v>
      </c>
      <c r="F132" s="62" t="s">
        <v>60</v>
      </c>
      <c r="G132" s="63">
        <v>9.9990099990099992</v>
      </c>
      <c r="O132" s="63">
        <v>9.9990099990099992</v>
      </c>
      <c r="Q132" s="56">
        <v>363.6</v>
      </c>
      <c r="S132" s="35">
        <v>40404</v>
      </c>
      <c r="T132" s="57">
        <v>9.9990099990099994E-3</v>
      </c>
    </row>
    <row r="133" spans="2:20" x14ac:dyDescent="0.2">
      <c r="B133" s="35" t="s">
        <v>161</v>
      </c>
      <c r="C133" s="35">
        <v>5</v>
      </c>
      <c r="D133" s="35">
        <v>16</v>
      </c>
      <c r="E133">
        <f t="shared" si="1"/>
        <v>73116.648000000001</v>
      </c>
      <c r="Q133" s="56">
        <v>430.8</v>
      </c>
      <c r="R133" s="56">
        <v>2688</v>
      </c>
      <c r="S133" s="35">
        <v>43118.879999999997</v>
      </c>
      <c r="T133" s="57">
        <v>9.9909830682058508E-3</v>
      </c>
    </row>
    <row r="134" spans="2:20" x14ac:dyDescent="0.2">
      <c r="B134" s="35" t="s">
        <v>162</v>
      </c>
      <c r="C134" s="35">
        <v>5</v>
      </c>
      <c r="D134" s="35">
        <v>17</v>
      </c>
      <c r="E134">
        <f t="shared" si="1"/>
        <v>82604.914000000004</v>
      </c>
      <c r="Q134" s="56">
        <v>404</v>
      </c>
      <c r="S134" s="35">
        <v>40404</v>
      </c>
      <c r="T134" s="57">
        <v>9.9990099990099994E-3</v>
      </c>
    </row>
    <row r="135" spans="2:20" x14ac:dyDescent="0.2">
      <c r="B135" s="35" t="s">
        <v>163</v>
      </c>
      <c r="C135" s="35">
        <v>5</v>
      </c>
      <c r="D135" s="35">
        <v>18</v>
      </c>
      <c r="E135">
        <f t="shared" si="1"/>
        <v>79313.960999999996</v>
      </c>
      <c r="Q135" s="56">
        <v>404</v>
      </c>
      <c r="S135" s="35">
        <v>40404</v>
      </c>
      <c r="T135" s="57">
        <v>9.9990099990099994E-3</v>
      </c>
    </row>
    <row r="136" spans="2:20" x14ac:dyDescent="0.2">
      <c r="B136" s="35" t="s">
        <v>164</v>
      </c>
      <c r="C136" s="35">
        <v>5</v>
      </c>
      <c r="D136" s="35">
        <v>19</v>
      </c>
      <c r="E136">
        <f t="shared" si="1"/>
        <v>67501.085999999996</v>
      </c>
      <c r="F136" s="64" t="s">
        <v>65</v>
      </c>
      <c r="G136" s="65">
        <v>0.17325017325020001</v>
      </c>
      <c r="K136" s="65">
        <v>0.17325017325020001</v>
      </c>
      <c r="Q136" s="56">
        <v>403.2</v>
      </c>
      <c r="S136" s="35">
        <v>40404</v>
      </c>
      <c r="T136" s="57">
        <v>9.996534996535E-3</v>
      </c>
    </row>
    <row r="137" spans="2:20" x14ac:dyDescent="0.2">
      <c r="B137" s="35" t="s">
        <v>165</v>
      </c>
      <c r="C137" s="35">
        <v>5</v>
      </c>
      <c r="D137" s="35">
        <v>20</v>
      </c>
      <c r="E137">
        <f t="shared" si="1"/>
        <v>83152.601999999999</v>
      </c>
      <c r="F137" s="64" t="s">
        <v>65</v>
      </c>
      <c r="G137" s="65">
        <v>0.17325017325020001</v>
      </c>
      <c r="K137" s="65">
        <v>0.17325017325020001</v>
      </c>
      <c r="Q137" s="56">
        <v>403.2</v>
      </c>
      <c r="S137" s="35">
        <v>40404</v>
      </c>
      <c r="T137" s="57">
        <v>9.996534996535E-3</v>
      </c>
    </row>
    <row r="138" spans="2:20" x14ac:dyDescent="0.2">
      <c r="B138" s="35" t="s">
        <v>166</v>
      </c>
      <c r="C138" s="35">
        <v>5</v>
      </c>
      <c r="D138" s="35">
        <v>21</v>
      </c>
      <c r="E138">
        <f t="shared" si="1"/>
        <v>80380.116999999998</v>
      </c>
      <c r="F138" s="66" t="s">
        <v>68</v>
      </c>
      <c r="G138" s="67">
        <v>0.17325017325020001</v>
      </c>
      <c r="L138" s="67">
        <v>0.17325017325020001</v>
      </c>
      <c r="Q138" s="56">
        <v>403.2</v>
      </c>
      <c r="S138" s="35">
        <v>40404</v>
      </c>
      <c r="T138" s="57">
        <v>9.996534996535E-3</v>
      </c>
    </row>
    <row r="139" spans="2:20" x14ac:dyDescent="0.2">
      <c r="B139" s="35" t="s">
        <v>167</v>
      </c>
      <c r="C139" s="35">
        <v>5</v>
      </c>
      <c r="D139" s="35">
        <v>22</v>
      </c>
      <c r="E139">
        <f t="shared" si="1"/>
        <v>58988.906000000003</v>
      </c>
      <c r="F139" s="66" t="s">
        <v>68</v>
      </c>
      <c r="G139" s="67">
        <v>0.17325017325020001</v>
      </c>
      <c r="L139" s="67">
        <v>0.17325017325020001</v>
      </c>
      <c r="Q139" s="56">
        <v>403.2</v>
      </c>
      <c r="S139" s="35">
        <v>40404</v>
      </c>
      <c r="T139" s="57">
        <v>9.996534996535E-3</v>
      </c>
    </row>
    <row r="140" spans="2:20" x14ac:dyDescent="0.2">
      <c r="B140" s="35" t="s">
        <v>168</v>
      </c>
      <c r="C140" s="35">
        <v>5</v>
      </c>
      <c r="D140" s="35">
        <v>23</v>
      </c>
      <c r="E140">
        <f t="shared" si="1"/>
        <v>7579.9070000000002</v>
      </c>
      <c r="F140" t="s">
        <v>71</v>
      </c>
      <c r="K140" s="65">
        <v>0.17325017325020001</v>
      </c>
      <c r="L140" s="67">
        <v>0.17325017325020001</v>
      </c>
      <c r="P140" s="68">
        <v>0.17325017325020001</v>
      </c>
      <c r="Q140" s="56">
        <v>402</v>
      </c>
      <c r="S140" s="35">
        <v>40404</v>
      </c>
      <c r="T140" s="57">
        <v>1.0001485001485001E-2</v>
      </c>
    </row>
    <row r="141" spans="2:20" x14ac:dyDescent="0.2">
      <c r="B141" s="35" t="s">
        <v>169</v>
      </c>
      <c r="C141" s="35">
        <v>5</v>
      </c>
      <c r="D141" s="35">
        <v>24</v>
      </c>
      <c r="E141">
        <f t="shared" si="1"/>
        <v>9132.8870000000006</v>
      </c>
      <c r="F141" t="s">
        <v>71</v>
      </c>
      <c r="K141" s="65">
        <v>0.17325017325020001</v>
      </c>
      <c r="L141" s="67">
        <v>0.17325017325020001</v>
      </c>
      <c r="P141" s="68">
        <v>0.17325017325020001</v>
      </c>
      <c r="Q141" s="56">
        <v>402</v>
      </c>
      <c r="S141" s="35">
        <v>40404</v>
      </c>
      <c r="T141" s="57">
        <v>1.0001485001485001E-2</v>
      </c>
    </row>
    <row r="142" spans="2:20" x14ac:dyDescent="0.2">
      <c r="B142" s="35" t="s">
        <v>170</v>
      </c>
      <c r="C142" s="35">
        <v>6</v>
      </c>
      <c r="D142" s="35">
        <v>1</v>
      </c>
      <c r="E142">
        <f t="shared" si="1"/>
        <v>404.06700000000001</v>
      </c>
    </row>
    <row r="143" spans="2:20" x14ac:dyDescent="0.2">
      <c r="B143" s="35" t="s">
        <v>171</v>
      </c>
      <c r="C143" s="35">
        <v>6</v>
      </c>
      <c r="D143" s="35">
        <v>2</v>
      </c>
      <c r="E143">
        <f t="shared" si="1"/>
        <v>69105.187000000005</v>
      </c>
      <c r="F143" s="54" t="s">
        <v>43</v>
      </c>
      <c r="G143" s="55">
        <v>0.51975051975050002</v>
      </c>
      <c r="H143" s="55">
        <v>0.51975051975050002</v>
      </c>
      <c r="Q143" s="56">
        <v>403.6</v>
      </c>
      <c r="S143" s="35">
        <v>40404</v>
      </c>
      <c r="T143" s="57">
        <v>9.9995049995050007E-3</v>
      </c>
    </row>
    <row r="144" spans="2:20" x14ac:dyDescent="0.2">
      <c r="B144" s="35" t="s">
        <v>172</v>
      </c>
      <c r="C144" s="35">
        <v>6</v>
      </c>
      <c r="D144" s="35">
        <v>3</v>
      </c>
      <c r="E144">
        <f t="shared" si="1"/>
        <v>71057.366999999998</v>
      </c>
      <c r="F144" s="54" t="s">
        <v>43</v>
      </c>
      <c r="G144" s="55">
        <v>0.51975051975050002</v>
      </c>
      <c r="H144" s="55">
        <v>0.51975051975050002</v>
      </c>
      <c r="Q144" s="56">
        <v>403.6</v>
      </c>
      <c r="S144" s="35">
        <v>40404</v>
      </c>
      <c r="T144" s="57">
        <v>9.9995049995050007E-3</v>
      </c>
    </row>
    <row r="145" spans="2:20" x14ac:dyDescent="0.2">
      <c r="B145" s="35" t="s">
        <v>173</v>
      </c>
      <c r="C145" s="35">
        <v>6</v>
      </c>
      <c r="D145" s="35">
        <v>4</v>
      </c>
      <c r="E145">
        <f t="shared" si="1"/>
        <v>67391.554999999993</v>
      </c>
      <c r="F145" s="54" t="s">
        <v>43</v>
      </c>
      <c r="G145" s="55">
        <v>0.51975051975050002</v>
      </c>
      <c r="H145" s="55">
        <v>0.51975051975050002</v>
      </c>
      <c r="Q145" s="56">
        <v>403.6</v>
      </c>
      <c r="S145" s="35">
        <v>40404</v>
      </c>
      <c r="T145" s="57">
        <v>9.9995049995050007E-3</v>
      </c>
    </row>
    <row r="146" spans="2:20" x14ac:dyDescent="0.2">
      <c r="B146" s="35" t="s">
        <v>174</v>
      </c>
      <c r="C146" s="35">
        <v>6</v>
      </c>
      <c r="D146" s="35">
        <v>5</v>
      </c>
      <c r="E146">
        <f t="shared" si="1"/>
        <v>92477.781000000003</v>
      </c>
      <c r="F146" s="58" t="s">
        <v>47</v>
      </c>
      <c r="G146" s="59">
        <v>0.21939310785669999</v>
      </c>
      <c r="I146" s="59">
        <v>0.21939310785669999</v>
      </c>
      <c r="Q146" s="56">
        <v>430.8</v>
      </c>
      <c r="R146" s="56">
        <v>2686.88</v>
      </c>
      <c r="S146" s="35">
        <v>43118.947957930002</v>
      </c>
      <c r="T146" s="57">
        <v>9.9909673218443792E-3</v>
      </c>
    </row>
    <row r="147" spans="2:20" x14ac:dyDescent="0.2">
      <c r="B147" s="35" t="s">
        <v>175</v>
      </c>
      <c r="C147" s="35">
        <v>6</v>
      </c>
      <c r="D147" s="35">
        <v>6</v>
      </c>
      <c r="E147">
        <f t="shared" si="1"/>
        <v>45839.690999999999</v>
      </c>
      <c r="F147" s="58" t="s">
        <v>47</v>
      </c>
      <c r="G147" s="59">
        <v>0.21939310785669999</v>
      </c>
      <c r="I147" s="59">
        <v>0.21939310785669999</v>
      </c>
      <c r="Q147" s="56">
        <v>430.8</v>
      </c>
      <c r="R147" s="56">
        <v>2686.88</v>
      </c>
      <c r="S147" s="35">
        <v>43118.947957930002</v>
      </c>
      <c r="T147" s="57">
        <v>9.9909673218443792E-3</v>
      </c>
    </row>
    <row r="148" spans="2:20" x14ac:dyDescent="0.2">
      <c r="B148" s="35" t="s">
        <v>176</v>
      </c>
      <c r="C148" s="35">
        <v>6</v>
      </c>
      <c r="D148" s="35">
        <v>7</v>
      </c>
      <c r="E148">
        <f t="shared" si="1"/>
        <v>66651.577999999994</v>
      </c>
      <c r="F148" s="58" t="s">
        <v>47</v>
      </c>
      <c r="G148" s="59">
        <v>0.21939310785669999</v>
      </c>
      <c r="I148" s="59">
        <v>0.21939310785669999</v>
      </c>
      <c r="Q148" s="56">
        <v>430.8</v>
      </c>
      <c r="R148" s="56">
        <v>2686.88</v>
      </c>
      <c r="S148" s="35">
        <v>43118.947957930002</v>
      </c>
      <c r="T148" s="57">
        <v>9.9909673218443792E-3</v>
      </c>
    </row>
    <row r="149" spans="2:20" x14ac:dyDescent="0.2">
      <c r="B149" s="35" t="s">
        <v>177</v>
      </c>
      <c r="C149" s="35">
        <v>6</v>
      </c>
      <c r="D149" s="35">
        <v>8</v>
      </c>
      <c r="E149">
        <f t="shared" si="1"/>
        <v>44359.737999999998</v>
      </c>
      <c r="F149" s="60" t="s">
        <v>51</v>
      </c>
      <c r="G149" s="61">
        <v>6.9300069300070001E-3</v>
      </c>
      <c r="J149" s="61">
        <v>6.9300069300070001E-3</v>
      </c>
      <c r="Q149" s="56">
        <v>404</v>
      </c>
      <c r="S149" s="35">
        <v>40404</v>
      </c>
      <c r="T149" s="57">
        <v>1.0002475002475E-2</v>
      </c>
    </row>
    <row r="150" spans="2:20" x14ac:dyDescent="0.2">
      <c r="B150" s="35" t="s">
        <v>178</v>
      </c>
      <c r="C150" s="35">
        <v>6</v>
      </c>
      <c r="D150" s="35">
        <v>9</v>
      </c>
      <c r="E150">
        <f t="shared" si="1"/>
        <v>55717.425999999999</v>
      </c>
      <c r="F150" s="60" t="s">
        <v>51</v>
      </c>
      <c r="G150" s="61">
        <v>6.9300069300070001E-3</v>
      </c>
      <c r="J150" s="61">
        <v>6.9300069300070001E-3</v>
      </c>
      <c r="Q150" s="56">
        <v>404</v>
      </c>
      <c r="S150" s="35">
        <v>40404</v>
      </c>
      <c r="T150" s="57">
        <v>1.0002475002475E-2</v>
      </c>
    </row>
    <row r="151" spans="2:20" x14ac:dyDescent="0.2">
      <c r="B151" s="35" t="s">
        <v>179</v>
      </c>
      <c r="C151" s="35">
        <v>6</v>
      </c>
      <c r="D151" s="35">
        <v>10</v>
      </c>
      <c r="E151">
        <f t="shared" ref="E151:E214" si="2">INDEX($A$1:$Y$17,MATCH(C151,$A$1:$A$17,0),MATCH(D151,$A$1:$Y$1,0))</f>
        <v>49719.707000000002</v>
      </c>
      <c r="F151" s="60" t="s">
        <v>51</v>
      </c>
      <c r="G151" s="61">
        <v>6.9300069300070001E-3</v>
      </c>
      <c r="J151" s="61">
        <v>6.9300069300070001E-3</v>
      </c>
      <c r="Q151" s="56">
        <v>404</v>
      </c>
      <c r="S151" s="35">
        <v>40404</v>
      </c>
      <c r="T151" s="57">
        <v>1.0002475002475E-2</v>
      </c>
    </row>
    <row r="152" spans="2:20" x14ac:dyDescent="0.2">
      <c r="B152" s="35" t="s">
        <v>180</v>
      </c>
      <c r="C152" s="35">
        <v>6</v>
      </c>
      <c r="D152" s="35">
        <v>11</v>
      </c>
      <c r="E152">
        <f t="shared" si="2"/>
        <v>61406.008000000002</v>
      </c>
      <c r="F152" t="s">
        <v>55</v>
      </c>
      <c r="H152" s="55">
        <v>0.54018458045600004</v>
      </c>
      <c r="I152" s="59">
        <v>0.2195967750984</v>
      </c>
      <c r="Q152" s="56">
        <v>425.2</v>
      </c>
      <c r="R152" s="56">
        <v>2151.52</v>
      </c>
      <c r="S152" s="35">
        <v>42578.038752200002</v>
      </c>
      <c r="T152" s="57">
        <v>9.9971725442137196E-3</v>
      </c>
    </row>
    <row r="153" spans="2:20" x14ac:dyDescent="0.2">
      <c r="B153" s="35" t="s">
        <v>181</v>
      </c>
      <c r="C153" s="35">
        <v>6</v>
      </c>
      <c r="D153" s="35">
        <v>12</v>
      </c>
      <c r="E153">
        <f t="shared" si="2"/>
        <v>56657.004000000001</v>
      </c>
      <c r="F153" t="s">
        <v>55</v>
      </c>
      <c r="H153" s="55">
        <v>0.54018458045600004</v>
      </c>
      <c r="I153" s="59">
        <v>0.2195967750984</v>
      </c>
      <c r="Q153" s="56">
        <v>425.2</v>
      </c>
      <c r="R153" s="56">
        <v>2151.52</v>
      </c>
      <c r="S153" s="35">
        <v>42578.038752200002</v>
      </c>
      <c r="T153" s="57">
        <v>9.9971725442137196E-3</v>
      </c>
    </row>
    <row r="154" spans="2:20" x14ac:dyDescent="0.2">
      <c r="B154" s="35" t="s">
        <v>182</v>
      </c>
      <c r="C154" s="35">
        <v>6</v>
      </c>
      <c r="D154" s="35">
        <v>13</v>
      </c>
      <c r="E154">
        <f t="shared" si="2"/>
        <v>53852.875</v>
      </c>
      <c r="F154" t="s">
        <v>55</v>
      </c>
      <c r="H154" s="55">
        <v>0.51975051975050002</v>
      </c>
      <c r="J154" s="61">
        <v>6.9300069300070001E-3</v>
      </c>
      <c r="Q154" s="56">
        <v>403.6</v>
      </c>
      <c r="S154" s="35">
        <v>40404</v>
      </c>
      <c r="T154" s="57">
        <v>1.0002970002969999E-2</v>
      </c>
    </row>
    <row r="155" spans="2:20" x14ac:dyDescent="0.2">
      <c r="B155" s="35" t="s">
        <v>183</v>
      </c>
      <c r="C155" s="35">
        <v>6</v>
      </c>
      <c r="D155" s="35">
        <v>14</v>
      </c>
      <c r="E155">
        <f t="shared" si="2"/>
        <v>32985.008000000002</v>
      </c>
      <c r="F155" t="s">
        <v>55</v>
      </c>
      <c r="H155" s="55">
        <v>0.51975051975050002</v>
      </c>
      <c r="J155" s="61">
        <v>6.9300069300070001E-3</v>
      </c>
      <c r="Q155" s="56">
        <v>403.6</v>
      </c>
      <c r="S155" s="35">
        <v>40404</v>
      </c>
      <c r="T155" s="57">
        <v>1.0002970002969999E-2</v>
      </c>
    </row>
    <row r="156" spans="2:20" x14ac:dyDescent="0.2">
      <c r="B156" s="35" t="s">
        <v>184</v>
      </c>
      <c r="C156" s="35">
        <v>6</v>
      </c>
      <c r="D156" s="35">
        <v>15</v>
      </c>
      <c r="E156">
        <f t="shared" si="2"/>
        <v>764.31899999999996</v>
      </c>
      <c r="F156" s="62" t="s">
        <v>60</v>
      </c>
      <c r="G156" s="63">
        <v>9.9990099990099992</v>
      </c>
      <c r="O156" s="63">
        <v>9.9990099990099992</v>
      </c>
      <c r="Q156" s="56">
        <v>363.6</v>
      </c>
      <c r="S156" s="35">
        <v>40404</v>
      </c>
      <c r="T156" s="57">
        <v>9.9990099990099994E-3</v>
      </c>
    </row>
    <row r="157" spans="2:20" x14ac:dyDescent="0.2">
      <c r="B157" s="35" t="s">
        <v>185</v>
      </c>
      <c r="C157" s="35">
        <v>6</v>
      </c>
      <c r="D157" s="35">
        <v>16</v>
      </c>
      <c r="E157">
        <f t="shared" si="2"/>
        <v>54595.288999999997</v>
      </c>
      <c r="Q157" s="56">
        <v>430.8</v>
      </c>
      <c r="R157" s="56">
        <v>2688</v>
      </c>
      <c r="S157" s="35">
        <v>43118.879999999997</v>
      </c>
      <c r="T157" s="57">
        <v>9.9909830682058508E-3</v>
      </c>
    </row>
    <row r="158" spans="2:20" x14ac:dyDescent="0.2">
      <c r="B158" s="35" t="s">
        <v>186</v>
      </c>
      <c r="C158" s="35">
        <v>6</v>
      </c>
      <c r="D158" s="35">
        <v>17</v>
      </c>
      <c r="E158">
        <f t="shared" si="2"/>
        <v>86470.327999999994</v>
      </c>
      <c r="Q158" s="56">
        <v>404</v>
      </c>
      <c r="S158" s="35">
        <v>40404</v>
      </c>
      <c r="T158" s="57">
        <v>9.9990099990099994E-3</v>
      </c>
    </row>
    <row r="159" spans="2:20" x14ac:dyDescent="0.2">
      <c r="B159" s="35" t="s">
        <v>187</v>
      </c>
      <c r="C159" s="35">
        <v>6</v>
      </c>
      <c r="D159" s="35">
        <v>18</v>
      </c>
      <c r="E159">
        <f t="shared" si="2"/>
        <v>88215.608999999997</v>
      </c>
      <c r="Q159" s="56">
        <v>404</v>
      </c>
      <c r="S159" s="35">
        <v>40404</v>
      </c>
      <c r="T159" s="57">
        <v>9.9990099990099994E-3</v>
      </c>
    </row>
    <row r="160" spans="2:20" x14ac:dyDescent="0.2">
      <c r="B160" s="35" t="s">
        <v>188</v>
      </c>
      <c r="C160" s="35">
        <v>6</v>
      </c>
      <c r="D160" s="35">
        <v>19</v>
      </c>
      <c r="E160">
        <f t="shared" si="2"/>
        <v>92565.414000000004</v>
      </c>
      <c r="F160" s="64" t="s">
        <v>65</v>
      </c>
      <c r="G160" s="65">
        <v>5.4450054450050002E-2</v>
      </c>
      <c r="K160" s="65">
        <v>5.4450054450050002E-2</v>
      </c>
      <c r="Q160" s="56">
        <v>403.6</v>
      </c>
      <c r="S160" s="35">
        <v>40404</v>
      </c>
      <c r="T160" s="57">
        <v>9.9945549945550001E-3</v>
      </c>
    </row>
    <row r="161" spans="2:20" x14ac:dyDescent="0.2">
      <c r="B161" s="35" t="s">
        <v>189</v>
      </c>
      <c r="C161" s="35">
        <v>6</v>
      </c>
      <c r="D161" s="35">
        <v>20</v>
      </c>
      <c r="E161">
        <f t="shared" si="2"/>
        <v>63207.27</v>
      </c>
      <c r="F161" s="64" t="s">
        <v>65</v>
      </c>
      <c r="G161" s="65">
        <v>5.4450054450050002E-2</v>
      </c>
      <c r="K161" s="65">
        <v>5.4450054450050002E-2</v>
      </c>
      <c r="Q161" s="56">
        <v>403.6</v>
      </c>
      <c r="S161" s="35">
        <v>40404</v>
      </c>
      <c r="T161" s="57">
        <v>9.9945549945550001E-3</v>
      </c>
    </row>
    <row r="162" spans="2:20" x14ac:dyDescent="0.2">
      <c r="B162" s="35" t="s">
        <v>190</v>
      </c>
      <c r="C162" s="35">
        <v>6</v>
      </c>
      <c r="D162" s="35">
        <v>21</v>
      </c>
      <c r="E162">
        <f t="shared" si="2"/>
        <v>56515.824000000001</v>
      </c>
      <c r="F162" s="66" t="s">
        <v>68</v>
      </c>
      <c r="G162" s="67">
        <v>5.4450054450050002E-2</v>
      </c>
      <c r="L162" s="67">
        <v>5.4450054450050002E-2</v>
      </c>
      <c r="Q162" s="56">
        <v>403.6</v>
      </c>
      <c r="S162" s="35">
        <v>40404</v>
      </c>
      <c r="T162" s="57">
        <v>9.9945549945550001E-3</v>
      </c>
    </row>
    <row r="163" spans="2:20" x14ac:dyDescent="0.2">
      <c r="B163" s="35" t="s">
        <v>191</v>
      </c>
      <c r="C163" s="35">
        <v>6</v>
      </c>
      <c r="D163" s="35">
        <v>22</v>
      </c>
      <c r="E163">
        <f t="shared" si="2"/>
        <v>74633.116999999998</v>
      </c>
      <c r="F163" s="66" t="s">
        <v>68</v>
      </c>
      <c r="G163" s="67">
        <v>5.4450054450050002E-2</v>
      </c>
      <c r="L163" s="67">
        <v>5.4450054450050002E-2</v>
      </c>
      <c r="Q163" s="56">
        <v>403.6</v>
      </c>
      <c r="S163" s="35">
        <v>40404</v>
      </c>
      <c r="T163" s="57">
        <v>9.9945549945550001E-3</v>
      </c>
    </row>
    <row r="164" spans="2:20" x14ac:dyDescent="0.2">
      <c r="B164" s="35" t="s">
        <v>192</v>
      </c>
      <c r="C164" s="35">
        <v>6</v>
      </c>
      <c r="D164" s="35">
        <v>23</v>
      </c>
      <c r="E164">
        <f t="shared" si="2"/>
        <v>21554.294999999998</v>
      </c>
      <c r="F164" t="s">
        <v>71</v>
      </c>
      <c r="K164" s="65">
        <v>0.17325017325020001</v>
      </c>
      <c r="L164" s="67">
        <v>0.17325017325020001</v>
      </c>
      <c r="P164" s="68">
        <v>5.4450054450050002E-2</v>
      </c>
      <c r="Q164" s="56">
        <v>402.4</v>
      </c>
      <c r="S164" s="35">
        <v>40404</v>
      </c>
      <c r="T164" s="57">
        <v>9.9995049995050007E-3</v>
      </c>
    </row>
    <row r="165" spans="2:20" x14ac:dyDescent="0.2">
      <c r="B165" s="35" t="s">
        <v>193</v>
      </c>
      <c r="C165" s="35">
        <v>6</v>
      </c>
      <c r="D165" s="35">
        <v>24</v>
      </c>
      <c r="E165">
        <f t="shared" si="2"/>
        <v>15768.348</v>
      </c>
      <c r="F165" t="s">
        <v>71</v>
      </c>
      <c r="K165" s="65">
        <v>0.17325017325020001</v>
      </c>
      <c r="L165" s="67">
        <v>0.17325017325020001</v>
      </c>
      <c r="P165" s="68">
        <v>5.4450054450050002E-2</v>
      </c>
      <c r="Q165" s="56">
        <v>402.4</v>
      </c>
      <c r="S165" s="35">
        <v>40404</v>
      </c>
      <c r="T165" s="57">
        <v>9.9995049995050007E-3</v>
      </c>
    </row>
    <row r="166" spans="2:20" x14ac:dyDescent="0.2">
      <c r="B166" s="35" t="s">
        <v>194</v>
      </c>
      <c r="C166" s="35">
        <v>7</v>
      </c>
      <c r="D166" s="35">
        <v>1</v>
      </c>
      <c r="E166">
        <f t="shared" si="2"/>
        <v>520.90599999999995</v>
      </c>
    </row>
    <row r="167" spans="2:20" x14ac:dyDescent="0.2">
      <c r="B167" s="35" t="s">
        <v>195</v>
      </c>
      <c r="C167" s="35">
        <v>7</v>
      </c>
      <c r="D167" s="35">
        <v>2</v>
      </c>
      <c r="E167">
        <f t="shared" si="2"/>
        <v>81636.133000000002</v>
      </c>
      <c r="F167" s="54" t="s">
        <v>43</v>
      </c>
      <c r="G167" s="55">
        <v>0.1237501237501</v>
      </c>
      <c r="H167" s="55">
        <v>0.1237501237501</v>
      </c>
      <c r="Q167" s="56">
        <v>404</v>
      </c>
      <c r="S167" s="35">
        <v>40404</v>
      </c>
      <c r="T167" s="57">
        <v>1.0001485001485001E-2</v>
      </c>
    </row>
    <row r="168" spans="2:20" x14ac:dyDescent="0.2">
      <c r="B168" s="35" t="s">
        <v>196</v>
      </c>
      <c r="C168" s="35">
        <v>7</v>
      </c>
      <c r="D168" s="35">
        <v>3</v>
      </c>
      <c r="E168">
        <f t="shared" si="2"/>
        <v>78817.398000000001</v>
      </c>
      <c r="F168" s="54" t="s">
        <v>43</v>
      </c>
      <c r="G168" s="55">
        <v>0.1237501237501</v>
      </c>
      <c r="H168" s="55">
        <v>0.1237501237501</v>
      </c>
      <c r="Q168" s="56">
        <v>404</v>
      </c>
      <c r="S168" s="35">
        <v>40404</v>
      </c>
      <c r="T168" s="57">
        <v>1.0001485001485001E-2</v>
      </c>
    </row>
    <row r="169" spans="2:20" x14ac:dyDescent="0.2">
      <c r="B169" s="35" t="s">
        <v>197</v>
      </c>
      <c r="C169" s="35">
        <v>7</v>
      </c>
      <c r="D169" s="35">
        <v>4</v>
      </c>
      <c r="E169">
        <f t="shared" si="2"/>
        <v>50411.004000000001</v>
      </c>
      <c r="F169" s="54" t="s">
        <v>43</v>
      </c>
      <c r="G169" s="55">
        <v>0.1237501237501</v>
      </c>
      <c r="H169" s="55">
        <v>0.1237501237501</v>
      </c>
      <c r="Q169" s="56">
        <v>404</v>
      </c>
      <c r="S169" s="35">
        <v>40404</v>
      </c>
      <c r="T169" s="57">
        <v>1.0001485001485001E-2</v>
      </c>
    </row>
    <row r="170" spans="2:20" x14ac:dyDescent="0.2">
      <c r="B170" s="35" t="s">
        <v>198</v>
      </c>
      <c r="C170" s="35">
        <v>7</v>
      </c>
      <c r="D170" s="35">
        <v>5</v>
      </c>
      <c r="E170">
        <f t="shared" si="2"/>
        <v>77123.233999999997</v>
      </c>
      <c r="F170" s="58" t="s">
        <v>47</v>
      </c>
      <c r="G170" s="59">
        <v>4.5919544635519997E-2</v>
      </c>
      <c r="I170" s="59">
        <v>4.5919544635519997E-2</v>
      </c>
      <c r="Q170" s="56">
        <v>430.8</v>
      </c>
      <c r="R170" s="56">
        <v>2688</v>
      </c>
      <c r="S170" s="35">
        <v>43118.894486340003</v>
      </c>
      <c r="T170" s="57">
        <v>9.9909797116078895E-3</v>
      </c>
    </row>
    <row r="171" spans="2:20" x14ac:dyDescent="0.2">
      <c r="B171" s="35" t="s">
        <v>199</v>
      </c>
      <c r="C171" s="35">
        <v>7</v>
      </c>
      <c r="D171" s="35">
        <v>6</v>
      </c>
      <c r="E171">
        <f t="shared" si="2"/>
        <v>85954.289000000004</v>
      </c>
      <c r="F171" s="58" t="s">
        <v>47</v>
      </c>
      <c r="G171" s="59">
        <v>4.5919544635519997E-2</v>
      </c>
      <c r="I171" s="59">
        <v>4.5919544635519997E-2</v>
      </c>
      <c r="Q171" s="56">
        <v>430.8</v>
      </c>
      <c r="R171" s="56">
        <v>2688</v>
      </c>
      <c r="S171" s="35">
        <v>43118.894486340003</v>
      </c>
      <c r="T171" s="57">
        <v>9.9909797116078895E-3</v>
      </c>
    </row>
    <row r="172" spans="2:20" x14ac:dyDescent="0.2">
      <c r="B172" s="35" t="s">
        <v>200</v>
      </c>
      <c r="C172" s="35">
        <v>7</v>
      </c>
      <c r="D172" s="35">
        <v>7</v>
      </c>
      <c r="E172">
        <f t="shared" si="2"/>
        <v>102211.898</v>
      </c>
      <c r="F172" s="58" t="s">
        <v>47</v>
      </c>
      <c r="G172" s="59">
        <v>4.5919544635519997E-2</v>
      </c>
      <c r="I172" s="59">
        <v>4.5919544635519997E-2</v>
      </c>
      <c r="Q172" s="56">
        <v>430.8</v>
      </c>
      <c r="R172" s="56">
        <v>2688</v>
      </c>
      <c r="S172" s="35">
        <v>43118.894486340003</v>
      </c>
      <c r="T172" s="57">
        <v>9.9909797116078895E-3</v>
      </c>
    </row>
    <row r="173" spans="2:20" x14ac:dyDescent="0.2">
      <c r="B173" s="35" t="s">
        <v>201</v>
      </c>
      <c r="C173" s="35">
        <v>7</v>
      </c>
      <c r="D173" s="35">
        <v>8</v>
      </c>
      <c r="E173">
        <f t="shared" si="2"/>
        <v>44384.078000000001</v>
      </c>
      <c r="F173" s="60" t="s">
        <v>51</v>
      </c>
      <c r="G173" s="61">
        <v>1.980001980002E-3</v>
      </c>
      <c r="J173" s="61">
        <v>1.980001980002E-3</v>
      </c>
      <c r="Q173" s="56">
        <v>404</v>
      </c>
      <c r="S173" s="35">
        <v>40404</v>
      </c>
      <c r="T173" s="57">
        <v>0.01</v>
      </c>
    </row>
    <row r="174" spans="2:20" x14ac:dyDescent="0.2">
      <c r="B174" s="35" t="s">
        <v>202</v>
      </c>
      <c r="C174" s="35">
        <v>7</v>
      </c>
      <c r="D174" s="35">
        <v>9</v>
      </c>
      <c r="E174">
        <f t="shared" si="2"/>
        <v>75134.547000000006</v>
      </c>
      <c r="F174" s="60" t="s">
        <v>51</v>
      </c>
      <c r="G174" s="61">
        <v>1.980001980002E-3</v>
      </c>
      <c r="J174" s="61">
        <v>1.980001980002E-3</v>
      </c>
      <c r="Q174" s="56">
        <v>404</v>
      </c>
      <c r="S174" s="35">
        <v>40404</v>
      </c>
      <c r="T174" s="57">
        <v>0.01</v>
      </c>
    </row>
    <row r="175" spans="2:20" x14ac:dyDescent="0.2">
      <c r="B175" s="35" t="s">
        <v>203</v>
      </c>
      <c r="C175" s="35">
        <v>7</v>
      </c>
      <c r="D175" s="35">
        <v>10</v>
      </c>
      <c r="E175">
        <f t="shared" si="2"/>
        <v>64261.25</v>
      </c>
      <c r="F175" s="60" t="s">
        <v>51</v>
      </c>
      <c r="G175" s="61">
        <v>1.980001980002E-3</v>
      </c>
      <c r="J175" s="61">
        <v>1.980001980002E-3</v>
      </c>
      <c r="Q175" s="56">
        <v>404</v>
      </c>
      <c r="S175" s="35">
        <v>40404</v>
      </c>
      <c r="T175" s="57">
        <v>0.01</v>
      </c>
    </row>
    <row r="176" spans="2:20" x14ac:dyDescent="0.2">
      <c r="B176" s="35" t="s">
        <v>204</v>
      </c>
      <c r="C176" s="35">
        <v>7</v>
      </c>
      <c r="D176" s="35">
        <v>11</v>
      </c>
      <c r="E176">
        <f t="shared" si="2"/>
        <v>110724.086</v>
      </c>
      <c r="F176" t="s">
        <v>55</v>
      </c>
      <c r="H176" s="55">
        <v>0.11743155243389999</v>
      </c>
      <c r="I176" s="59">
        <v>4.6502894763820003E-2</v>
      </c>
      <c r="Q176" s="56">
        <v>425.6</v>
      </c>
      <c r="R176" s="56">
        <v>2152.08</v>
      </c>
      <c r="S176" s="35">
        <v>42577.994554019999</v>
      </c>
      <c r="T176" s="57">
        <v>9.9981223742204792E-3</v>
      </c>
    </row>
    <row r="177" spans="2:20" x14ac:dyDescent="0.2">
      <c r="B177" s="35" t="s">
        <v>205</v>
      </c>
      <c r="C177" s="35">
        <v>7</v>
      </c>
      <c r="D177" s="35">
        <v>12</v>
      </c>
      <c r="E177">
        <f t="shared" si="2"/>
        <v>86158.758000000002</v>
      </c>
      <c r="F177" t="s">
        <v>55</v>
      </c>
      <c r="H177" s="55">
        <v>0.11743155243389999</v>
      </c>
      <c r="I177" s="59">
        <v>4.6502894763820003E-2</v>
      </c>
      <c r="Q177" s="56">
        <v>425.6</v>
      </c>
      <c r="R177" s="56">
        <v>2152.08</v>
      </c>
      <c r="S177" s="35">
        <v>42577.994554019999</v>
      </c>
      <c r="T177" s="57">
        <v>9.9981223742204792E-3</v>
      </c>
    </row>
    <row r="178" spans="2:20" x14ac:dyDescent="0.2">
      <c r="B178" s="35" t="s">
        <v>206</v>
      </c>
      <c r="C178" s="35">
        <v>7</v>
      </c>
      <c r="D178" s="35">
        <v>13</v>
      </c>
      <c r="E178">
        <f t="shared" si="2"/>
        <v>63791.461000000003</v>
      </c>
      <c r="F178" t="s">
        <v>55</v>
      </c>
      <c r="H178" s="55">
        <v>0.1237501237501</v>
      </c>
      <c r="J178" s="61">
        <v>1.980001980002E-3</v>
      </c>
      <c r="Q178" s="56">
        <v>404</v>
      </c>
      <c r="S178" s="35">
        <v>40404</v>
      </c>
      <c r="T178" s="57">
        <v>1.0002475002475E-2</v>
      </c>
    </row>
    <row r="179" spans="2:20" x14ac:dyDescent="0.2">
      <c r="B179" s="35" t="s">
        <v>207</v>
      </c>
      <c r="C179" s="35">
        <v>7</v>
      </c>
      <c r="D179" s="35">
        <v>14</v>
      </c>
      <c r="E179">
        <f t="shared" si="2"/>
        <v>58017.686999999998</v>
      </c>
      <c r="F179" t="s">
        <v>55</v>
      </c>
      <c r="H179" s="55">
        <v>0.1237501237501</v>
      </c>
      <c r="J179" s="61">
        <v>1.980001980002E-3</v>
      </c>
      <c r="Q179" s="56">
        <v>404</v>
      </c>
      <c r="S179" s="35">
        <v>40404</v>
      </c>
      <c r="T179" s="57">
        <v>1.0002475002475E-2</v>
      </c>
    </row>
    <row r="180" spans="2:20" x14ac:dyDescent="0.2">
      <c r="B180" s="35" t="s">
        <v>208</v>
      </c>
      <c r="C180" s="35">
        <v>7</v>
      </c>
      <c r="D180" s="35">
        <v>15</v>
      </c>
      <c r="E180">
        <f t="shared" si="2"/>
        <v>815.43600000000004</v>
      </c>
      <c r="F180" s="62" t="s">
        <v>60</v>
      </c>
      <c r="G180" s="63">
        <v>9.9990099990099992</v>
      </c>
      <c r="O180" s="63">
        <v>9.9990099990099992</v>
      </c>
      <c r="Q180" s="56">
        <v>363.6</v>
      </c>
      <c r="S180" s="35">
        <v>40404</v>
      </c>
      <c r="T180" s="57">
        <v>9.9990099990099994E-3</v>
      </c>
    </row>
    <row r="181" spans="2:20" x14ac:dyDescent="0.2">
      <c r="B181" s="35" t="s">
        <v>209</v>
      </c>
      <c r="C181" s="35">
        <v>7</v>
      </c>
      <c r="D181" s="35">
        <v>16</v>
      </c>
      <c r="E181">
        <f t="shared" si="2"/>
        <v>61006.809000000001</v>
      </c>
      <c r="Q181" s="56">
        <v>430.8</v>
      </c>
      <c r="R181" s="56">
        <v>2688</v>
      </c>
      <c r="S181" s="35">
        <v>43118.879999999997</v>
      </c>
      <c r="T181" s="57">
        <v>9.9909830682058508E-3</v>
      </c>
    </row>
    <row r="182" spans="2:20" x14ac:dyDescent="0.2">
      <c r="B182" s="35" t="s">
        <v>210</v>
      </c>
      <c r="C182" s="35">
        <v>7</v>
      </c>
      <c r="D182" s="35">
        <v>17</v>
      </c>
      <c r="E182">
        <f t="shared" si="2"/>
        <v>68934.797000000006</v>
      </c>
      <c r="Q182" s="56">
        <v>404</v>
      </c>
      <c r="S182" s="35">
        <v>40404</v>
      </c>
      <c r="T182" s="57">
        <v>9.9990099990099994E-3</v>
      </c>
    </row>
    <row r="183" spans="2:20" x14ac:dyDescent="0.2">
      <c r="B183" s="35" t="s">
        <v>211</v>
      </c>
      <c r="C183" s="35">
        <v>7</v>
      </c>
      <c r="D183" s="35">
        <v>18</v>
      </c>
      <c r="E183">
        <f t="shared" si="2"/>
        <v>63762.254000000001</v>
      </c>
      <c r="Q183" s="56">
        <v>404</v>
      </c>
      <c r="S183" s="35">
        <v>40404</v>
      </c>
      <c r="T183" s="57">
        <v>9.9990099990099994E-3</v>
      </c>
    </row>
    <row r="184" spans="2:20" x14ac:dyDescent="0.2">
      <c r="B184" s="35" t="s">
        <v>212</v>
      </c>
      <c r="C184" s="35">
        <v>7</v>
      </c>
      <c r="D184" s="35">
        <v>19</v>
      </c>
      <c r="E184">
        <f t="shared" si="2"/>
        <v>67951.406000000003</v>
      </c>
      <c r="F184" s="64" t="s">
        <v>65</v>
      </c>
      <c r="G184" s="65">
        <v>1.485001485001E-2</v>
      </c>
      <c r="K184" s="65">
        <v>1.485001485001E-2</v>
      </c>
      <c r="Q184" s="56">
        <v>404</v>
      </c>
      <c r="S184" s="35">
        <v>40404</v>
      </c>
      <c r="T184" s="57">
        <v>1.0000495000495E-2</v>
      </c>
    </row>
    <row r="185" spans="2:20" x14ac:dyDescent="0.2">
      <c r="B185" s="35" t="s">
        <v>213</v>
      </c>
      <c r="C185" s="35">
        <v>7</v>
      </c>
      <c r="D185" s="35">
        <v>20</v>
      </c>
      <c r="E185">
        <f t="shared" si="2"/>
        <v>91606.358999999997</v>
      </c>
      <c r="F185" s="64" t="s">
        <v>65</v>
      </c>
      <c r="G185" s="65">
        <v>1.485001485001E-2</v>
      </c>
      <c r="K185" s="65">
        <v>1.485001485001E-2</v>
      </c>
      <c r="Q185" s="56">
        <v>404</v>
      </c>
      <c r="S185" s="35">
        <v>40404</v>
      </c>
      <c r="T185" s="57">
        <v>1.0000495000495E-2</v>
      </c>
    </row>
    <row r="186" spans="2:20" x14ac:dyDescent="0.2">
      <c r="B186" s="35" t="s">
        <v>214</v>
      </c>
      <c r="C186" s="35">
        <v>7</v>
      </c>
      <c r="D186" s="35">
        <v>21</v>
      </c>
      <c r="E186">
        <f t="shared" si="2"/>
        <v>65310.362999999998</v>
      </c>
      <c r="F186" s="66" t="s">
        <v>68</v>
      </c>
      <c r="G186" s="67">
        <v>1.485001485001E-2</v>
      </c>
      <c r="L186" s="67">
        <v>1.485001485001E-2</v>
      </c>
      <c r="Q186" s="56">
        <v>404</v>
      </c>
      <c r="S186" s="35">
        <v>40404</v>
      </c>
      <c r="T186" s="57">
        <v>1.0000495000495E-2</v>
      </c>
    </row>
    <row r="187" spans="2:20" x14ac:dyDescent="0.2">
      <c r="B187" s="35" t="s">
        <v>215</v>
      </c>
      <c r="C187" s="35">
        <v>7</v>
      </c>
      <c r="D187" s="35">
        <v>22</v>
      </c>
      <c r="E187">
        <f t="shared" si="2"/>
        <v>74657.452999999994</v>
      </c>
      <c r="F187" s="66" t="s">
        <v>68</v>
      </c>
      <c r="G187" s="67">
        <v>1.485001485001E-2</v>
      </c>
      <c r="L187" s="67">
        <v>1.485001485001E-2</v>
      </c>
      <c r="Q187" s="56">
        <v>404</v>
      </c>
      <c r="S187" s="35">
        <v>40404</v>
      </c>
      <c r="T187" s="57">
        <v>1.0000495000495E-2</v>
      </c>
    </row>
    <row r="188" spans="2:20" x14ac:dyDescent="0.2">
      <c r="B188" s="35" t="s">
        <v>216</v>
      </c>
      <c r="C188" s="35">
        <v>7</v>
      </c>
      <c r="D188" s="35">
        <v>23</v>
      </c>
      <c r="E188">
        <f t="shared" si="2"/>
        <v>15960.645</v>
      </c>
      <c r="F188" t="s">
        <v>71</v>
      </c>
      <c r="K188" s="65">
        <v>0.17325017325020001</v>
      </c>
      <c r="L188" s="67">
        <v>0.17325017325020001</v>
      </c>
      <c r="P188" s="68">
        <v>1.485001485001E-2</v>
      </c>
      <c r="Q188" s="56">
        <v>402.4</v>
      </c>
      <c r="S188" s="35">
        <v>40404</v>
      </c>
      <c r="T188" s="57">
        <v>9.9955449955449992E-3</v>
      </c>
    </row>
    <row r="189" spans="2:20" x14ac:dyDescent="0.2">
      <c r="B189" s="35" t="s">
        <v>217</v>
      </c>
      <c r="C189" s="35">
        <v>7</v>
      </c>
      <c r="D189" s="35">
        <v>24</v>
      </c>
      <c r="E189">
        <f t="shared" si="2"/>
        <v>24273.226999999999</v>
      </c>
      <c r="F189" t="s">
        <v>71</v>
      </c>
      <c r="K189" s="65">
        <v>0.17325017325020001</v>
      </c>
      <c r="L189" s="67">
        <v>0.17325017325020001</v>
      </c>
      <c r="P189" s="68">
        <v>1.485001485001E-2</v>
      </c>
      <c r="Q189" s="56">
        <v>402.4</v>
      </c>
      <c r="S189" s="35">
        <v>40404</v>
      </c>
      <c r="T189" s="57">
        <v>9.9955449955449992E-3</v>
      </c>
    </row>
    <row r="190" spans="2:20" x14ac:dyDescent="0.2">
      <c r="B190" s="35" t="s">
        <v>218</v>
      </c>
      <c r="C190" s="35">
        <v>8</v>
      </c>
      <c r="D190" s="35">
        <v>1</v>
      </c>
      <c r="E190">
        <f t="shared" si="2"/>
        <v>445.447</v>
      </c>
    </row>
    <row r="191" spans="2:20" x14ac:dyDescent="0.2">
      <c r="B191" s="35" t="s">
        <v>219</v>
      </c>
      <c r="C191" s="35">
        <v>8</v>
      </c>
      <c r="D191" s="35">
        <v>2</v>
      </c>
      <c r="E191">
        <f t="shared" si="2"/>
        <v>49875.491999999998</v>
      </c>
      <c r="F191" s="54" t="s">
        <v>43</v>
      </c>
      <c r="G191" s="55">
        <v>2.475002475002E-2</v>
      </c>
      <c r="H191" s="55">
        <v>2.475002475002E-2</v>
      </c>
      <c r="Q191" s="56">
        <v>404</v>
      </c>
      <c r="S191" s="35">
        <v>40404</v>
      </c>
      <c r="T191" s="57">
        <v>9.9995049995050007E-3</v>
      </c>
    </row>
    <row r="192" spans="2:20" x14ac:dyDescent="0.2">
      <c r="B192" s="35" t="s">
        <v>220</v>
      </c>
      <c r="C192" s="35">
        <v>8</v>
      </c>
      <c r="D192" s="35">
        <v>3</v>
      </c>
      <c r="E192">
        <f t="shared" si="2"/>
        <v>83086.875</v>
      </c>
      <c r="F192" s="54" t="s">
        <v>43</v>
      </c>
      <c r="G192" s="55">
        <v>2.475002475002E-2</v>
      </c>
      <c r="H192" s="55">
        <v>2.475002475002E-2</v>
      </c>
      <c r="Q192" s="56">
        <v>404</v>
      </c>
      <c r="S192" s="35">
        <v>40404</v>
      </c>
      <c r="T192" s="57">
        <v>9.9995049995050007E-3</v>
      </c>
    </row>
    <row r="193" spans="2:20" x14ac:dyDescent="0.2">
      <c r="B193" s="35" t="s">
        <v>221</v>
      </c>
      <c r="C193" s="35">
        <v>8</v>
      </c>
      <c r="D193" s="35">
        <v>4</v>
      </c>
      <c r="E193">
        <f t="shared" si="2"/>
        <v>59407.578000000001</v>
      </c>
      <c r="F193" s="54" t="s">
        <v>43</v>
      </c>
      <c r="G193" s="55">
        <v>2.475002475002E-2</v>
      </c>
      <c r="H193" s="55">
        <v>2.475002475002E-2</v>
      </c>
      <c r="Q193" s="56">
        <v>404</v>
      </c>
      <c r="S193" s="35">
        <v>40404</v>
      </c>
      <c r="T193" s="57">
        <v>9.9995049995050007E-3</v>
      </c>
    </row>
    <row r="194" spans="2:20" x14ac:dyDescent="0.2">
      <c r="B194" s="35" t="s">
        <v>222</v>
      </c>
      <c r="C194" s="35">
        <v>8</v>
      </c>
      <c r="D194" s="35">
        <v>5</v>
      </c>
      <c r="E194">
        <f t="shared" si="2"/>
        <v>66503.093999999997</v>
      </c>
      <c r="F194" s="58" t="s">
        <v>47</v>
      </c>
      <c r="G194" s="59">
        <v>1.0204345949820001E-2</v>
      </c>
      <c r="I194" s="59">
        <v>1.0204345949820001E-2</v>
      </c>
      <c r="Q194" s="56">
        <v>430.8</v>
      </c>
      <c r="R194" s="56">
        <v>2688</v>
      </c>
      <c r="S194" s="35">
        <v>43118.883088000002</v>
      </c>
      <c r="T194" s="57">
        <v>9.9909823526920603E-3</v>
      </c>
    </row>
    <row r="195" spans="2:20" x14ac:dyDescent="0.2">
      <c r="B195" s="35" t="s">
        <v>223</v>
      </c>
      <c r="C195" s="35">
        <v>8</v>
      </c>
      <c r="D195" s="35">
        <v>6</v>
      </c>
      <c r="E195">
        <f t="shared" si="2"/>
        <v>84910.047000000006</v>
      </c>
      <c r="F195" s="58" t="s">
        <v>47</v>
      </c>
      <c r="G195" s="59">
        <v>1.0204345949820001E-2</v>
      </c>
      <c r="I195" s="59">
        <v>1.0204345949820001E-2</v>
      </c>
      <c r="Q195" s="56">
        <v>430.8</v>
      </c>
      <c r="R195" s="56">
        <v>2688</v>
      </c>
      <c r="S195" s="35">
        <v>43118.883088000002</v>
      </c>
      <c r="T195" s="57">
        <v>9.9909823526920603E-3</v>
      </c>
    </row>
    <row r="196" spans="2:20" x14ac:dyDescent="0.2">
      <c r="B196" s="35" t="s">
        <v>224</v>
      </c>
      <c r="C196" s="35">
        <v>8</v>
      </c>
      <c r="D196" s="35">
        <v>7</v>
      </c>
      <c r="E196">
        <f t="shared" si="2"/>
        <v>64843.012000000002</v>
      </c>
      <c r="F196" s="58" t="s">
        <v>47</v>
      </c>
      <c r="G196" s="59">
        <v>1.0204345949820001E-2</v>
      </c>
      <c r="I196" s="59">
        <v>1.0204345949820001E-2</v>
      </c>
      <c r="Q196" s="56">
        <v>430.8</v>
      </c>
      <c r="R196" s="56">
        <v>2688</v>
      </c>
      <c r="S196" s="35">
        <v>43118.883088000002</v>
      </c>
      <c r="T196" s="57">
        <v>9.9909823526920603E-3</v>
      </c>
    </row>
    <row r="197" spans="2:20" x14ac:dyDescent="0.2">
      <c r="B197" s="35" t="s">
        <v>225</v>
      </c>
      <c r="C197" s="35">
        <v>8</v>
      </c>
      <c r="D197" s="35">
        <v>8</v>
      </c>
      <c r="E197">
        <f t="shared" si="2"/>
        <v>59857.894999999997</v>
      </c>
      <c r="F197" s="60" t="s">
        <v>51</v>
      </c>
      <c r="G197" s="61">
        <v>6.435006435006E-4</v>
      </c>
      <c r="J197" s="61">
        <v>6.435006435006E-4</v>
      </c>
      <c r="Q197" s="56">
        <v>404</v>
      </c>
      <c r="S197" s="35">
        <v>40404</v>
      </c>
      <c r="T197" s="57">
        <v>9.9993317493317496E-3</v>
      </c>
    </row>
    <row r="198" spans="2:20" x14ac:dyDescent="0.2">
      <c r="B198" s="35" t="s">
        <v>226</v>
      </c>
      <c r="C198" s="35">
        <v>8</v>
      </c>
      <c r="D198" s="35">
        <v>9</v>
      </c>
      <c r="E198">
        <f t="shared" si="2"/>
        <v>41594.555</v>
      </c>
      <c r="F198" s="60" t="s">
        <v>51</v>
      </c>
      <c r="G198" s="61">
        <v>6.435006435006E-4</v>
      </c>
      <c r="J198" s="61">
        <v>6.435006435006E-4</v>
      </c>
      <c r="Q198" s="56">
        <v>404</v>
      </c>
      <c r="S198" s="35">
        <v>40404</v>
      </c>
      <c r="T198" s="57">
        <v>9.9993317493317496E-3</v>
      </c>
    </row>
    <row r="199" spans="2:20" x14ac:dyDescent="0.2">
      <c r="B199" s="35" t="s">
        <v>227</v>
      </c>
      <c r="C199" s="35">
        <v>8</v>
      </c>
      <c r="D199" s="35">
        <v>10</v>
      </c>
      <c r="E199">
        <f t="shared" si="2"/>
        <v>85915.343999999997</v>
      </c>
      <c r="F199" s="60" t="s">
        <v>51</v>
      </c>
      <c r="G199" s="61">
        <v>6.435006435006E-4</v>
      </c>
      <c r="J199" s="61">
        <v>6.435006435006E-4</v>
      </c>
      <c r="Q199" s="56">
        <v>404</v>
      </c>
      <c r="S199" s="35">
        <v>40404</v>
      </c>
      <c r="T199" s="57">
        <v>9.9993317493317496E-3</v>
      </c>
    </row>
    <row r="200" spans="2:20" x14ac:dyDescent="0.2">
      <c r="B200" s="35" t="s">
        <v>228</v>
      </c>
      <c r="C200" s="35">
        <v>8</v>
      </c>
      <c r="D200" s="35">
        <v>11</v>
      </c>
      <c r="E200">
        <f t="shared" si="2"/>
        <v>61077.398000000001</v>
      </c>
      <c r="F200" t="s">
        <v>55</v>
      </c>
      <c r="H200" s="55">
        <v>2.3486315683779999E-2</v>
      </c>
      <c r="I200" s="59">
        <v>1.033397890086E-2</v>
      </c>
      <c r="Q200" s="56">
        <v>425.6</v>
      </c>
      <c r="R200" s="56">
        <v>2152.64</v>
      </c>
      <c r="S200" s="35">
        <v>42577.985132460002</v>
      </c>
      <c r="T200" s="57">
        <v>9.9962456813284407E-3</v>
      </c>
    </row>
    <row r="201" spans="2:20" x14ac:dyDescent="0.2">
      <c r="B201" s="35" t="s">
        <v>229</v>
      </c>
      <c r="C201" s="35">
        <v>8</v>
      </c>
      <c r="D201" s="35">
        <v>12</v>
      </c>
      <c r="E201">
        <f t="shared" si="2"/>
        <v>67746.937000000005</v>
      </c>
      <c r="F201" t="s">
        <v>55</v>
      </c>
      <c r="H201" s="55">
        <v>2.3486315683779999E-2</v>
      </c>
      <c r="I201" s="59">
        <v>1.033397890086E-2</v>
      </c>
      <c r="Q201" s="56">
        <v>425.6</v>
      </c>
      <c r="R201" s="56">
        <v>2152.64</v>
      </c>
      <c r="S201" s="35">
        <v>42577.985132460002</v>
      </c>
      <c r="T201" s="57">
        <v>9.9962456813284407E-3</v>
      </c>
    </row>
    <row r="202" spans="2:20" x14ac:dyDescent="0.2">
      <c r="B202" s="35" t="s">
        <v>230</v>
      </c>
      <c r="C202" s="35">
        <v>8</v>
      </c>
      <c r="D202" s="35">
        <v>13</v>
      </c>
      <c r="E202">
        <f t="shared" si="2"/>
        <v>56637.531000000003</v>
      </c>
      <c r="F202" t="s">
        <v>55</v>
      </c>
      <c r="H202" s="55">
        <v>2.475002475002E-2</v>
      </c>
      <c r="J202" s="61">
        <v>6.435006435006E-4</v>
      </c>
      <c r="Q202" s="56">
        <v>404</v>
      </c>
      <c r="S202" s="35">
        <v>40404</v>
      </c>
      <c r="T202" s="57">
        <v>9.9998267498267492E-3</v>
      </c>
    </row>
    <row r="203" spans="2:20" x14ac:dyDescent="0.2">
      <c r="B203" s="35" t="s">
        <v>231</v>
      </c>
      <c r="C203" s="35">
        <v>8</v>
      </c>
      <c r="D203" s="35">
        <v>14</v>
      </c>
      <c r="E203">
        <f t="shared" si="2"/>
        <v>49727.012000000002</v>
      </c>
      <c r="F203" t="s">
        <v>55</v>
      </c>
      <c r="H203" s="55">
        <v>2.475002475002E-2</v>
      </c>
      <c r="J203" s="61">
        <v>6.435006435006E-4</v>
      </c>
      <c r="Q203" s="56">
        <v>404</v>
      </c>
      <c r="S203" s="35">
        <v>40404</v>
      </c>
      <c r="T203" s="57">
        <v>9.9998267498267492E-3</v>
      </c>
    </row>
    <row r="204" spans="2:20" x14ac:dyDescent="0.2">
      <c r="B204" s="35" t="s">
        <v>232</v>
      </c>
      <c r="C204" s="35">
        <v>8</v>
      </c>
      <c r="D204" s="35">
        <v>15</v>
      </c>
      <c r="E204">
        <f t="shared" si="2"/>
        <v>2314.8649999999998</v>
      </c>
      <c r="F204" s="62" t="s">
        <v>60</v>
      </c>
      <c r="G204" s="63">
        <v>9.9990099990099992</v>
      </c>
      <c r="O204" s="63">
        <v>9.9990099990099992</v>
      </c>
      <c r="Q204" s="56">
        <v>363.6</v>
      </c>
      <c r="S204" s="35">
        <v>40404</v>
      </c>
      <c r="T204" s="57">
        <v>9.9990099990099994E-3</v>
      </c>
    </row>
    <row r="205" spans="2:20" x14ac:dyDescent="0.2">
      <c r="B205" s="35" t="s">
        <v>233</v>
      </c>
      <c r="C205" s="35">
        <v>8</v>
      </c>
      <c r="D205" s="35">
        <v>16</v>
      </c>
      <c r="E205">
        <f t="shared" si="2"/>
        <v>64168.754000000001</v>
      </c>
      <c r="Q205" s="56">
        <v>430.8</v>
      </c>
      <c r="R205" s="56">
        <v>2688</v>
      </c>
      <c r="S205" s="35">
        <v>43118.879999999997</v>
      </c>
      <c r="T205" s="57">
        <v>9.9909830682058508E-3</v>
      </c>
    </row>
    <row r="206" spans="2:20" x14ac:dyDescent="0.2">
      <c r="B206" s="35" t="s">
        <v>234</v>
      </c>
      <c r="C206" s="35">
        <v>8</v>
      </c>
      <c r="D206" s="35">
        <v>17</v>
      </c>
      <c r="E206">
        <f t="shared" si="2"/>
        <v>65093.726999999999</v>
      </c>
      <c r="Q206" s="56">
        <v>404</v>
      </c>
      <c r="S206" s="35">
        <v>40404</v>
      </c>
      <c r="T206" s="57">
        <v>9.9990099990099994E-3</v>
      </c>
    </row>
    <row r="207" spans="2:20" x14ac:dyDescent="0.2">
      <c r="B207" s="35" t="s">
        <v>235</v>
      </c>
      <c r="C207" s="35">
        <v>8</v>
      </c>
      <c r="D207" s="35">
        <v>18</v>
      </c>
      <c r="E207">
        <f t="shared" si="2"/>
        <v>53302.762000000002</v>
      </c>
      <c r="Q207" s="56">
        <v>404</v>
      </c>
      <c r="S207" s="35">
        <v>40404</v>
      </c>
      <c r="T207" s="57">
        <v>9.9990099990099994E-3</v>
      </c>
    </row>
    <row r="208" spans="2:20" x14ac:dyDescent="0.2">
      <c r="B208" s="35" t="s">
        <v>236</v>
      </c>
      <c r="C208" s="35">
        <v>8</v>
      </c>
      <c r="D208" s="35">
        <v>19</v>
      </c>
      <c r="E208">
        <f t="shared" si="2"/>
        <v>77481.054999999993</v>
      </c>
      <c r="F208" s="64" t="s">
        <v>65</v>
      </c>
      <c r="G208" s="65">
        <v>4.950004950005E-3</v>
      </c>
      <c r="K208" s="65">
        <v>4.950004950005E-3</v>
      </c>
      <c r="Q208" s="56">
        <v>404</v>
      </c>
      <c r="S208" s="35">
        <v>40404</v>
      </c>
      <c r="T208" s="57">
        <v>9.9995049995050007E-3</v>
      </c>
    </row>
    <row r="209" spans="2:20" x14ac:dyDescent="0.2">
      <c r="B209" s="35" t="s">
        <v>237</v>
      </c>
      <c r="C209" s="35">
        <v>8</v>
      </c>
      <c r="D209" s="35">
        <v>20</v>
      </c>
      <c r="E209">
        <f t="shared" si="2"/>
        <v>50496.199000000001</v>
      </c>
      <c r="F209" s="64" t="s">
        <v>65</v>
      </c>
      <c r="G209" s="65">
        <v>4.950004950005E-3</v>
      </c>
      <c r="K209" s="65">
        <v>4.950004950005E-3</v>
      </c>
      <c r="Q209" s="56">
        <v>404</v>
      </c>
      <c r="S209" s="35">
        <v>40404</v>
      </c>
      <c r="T209" s="57">
        <v>9.9995049995050007E-3</v>
      </c>
    </row>
    <row r="210" spans="2:20" x14ac:dyDescent="0.2">
      <c r="B210" s="35" t="s">
        <v>238</v>
      </c>
      <c r="C210" s="35">
        <v>8</v>
      </c>
      <c r="D210" s="35">
        <v>21</v>
      </c>
      <c r="E210">
        <f t="shared" si="2"/>
        <v>93278.616999999998</v>
      </c>
      <c r="F210" s="66" t="s">
        <v>68</v>
      </c>
      <c r="G210" s="67">
        <v>4.950004950005E-3</v>
      </c>
      <c r="L210" s="67">
        <v>4.950004950005E-3</v>
      </c>
      <c r="Q210" s="56">
        <v>404</v>
      </c>
      <c r="S210" s="35">
        <v>40404</v>
      </c>
      <c r="T210" s="57">
        <v>9.9995049995050007E-3</v>
      </c>
    </row>
    <row r="211" spans="2:20" x14ac:dyDescent="0.2">
      <c r="B211" s="35" t="s">
        <v>239</v>
      </c>
      <c r="C211" s="35">
        <v>8</v>
      </c>
      <c r="D211" s="35">
        <v>22</v>
      </c>
      <c r="E211">
        <f t="shared" si="2"/>
        <v>63243.781000000003</v>
      </c>
      <c r="F211" s="66" t="s">
        <v>68</v>
      </c>
      <c r="G211" s="67">
        <v>4.950004950005E-3</v>
      </c>
      <c r="L211" s="67">
        <v>4.950004950005E-3</v>
      </c>
      <c r="Q211" s="56">
        <v>404</v>
      </c>
      <c r="S211" s="35">
        <v>40404</v>
      </c>
      <c r="T211" s="57">
        <v>9.9995049995050007E-3</v>
      </c>
    </row>
    <row r="212" spans="2:20" x14ac:dyDescent="0.2">
      <c r="B212" s="35" t="s">
        <v>240</v>
      </c>
      <c r="C212" s="35">
        <v>8</v>
      </c>
      <c r="D212" s="35">
        <v>23</v>
      </c>
      <c r="E212">
        <f t="shared" si="2"/>
        <v>67513.258000000002</v>
      </c>
      <c r="F212" t="s">
        <v>71</v>
      </c>
      <c r="K212" s="65">
        <v>0.17325017325020001</v>
      </c>
      <c r="L212" s="67">
        <v>0.17325017325020001</v>
      </c>
      <c r="P212" s="68">
        <v>4.950004950005E-3</v>
      </c>
      <c r="Q212" s="56">
        <v>402.4</v>
      </c>
      <c r="S212" s="35">
        <v>40404</v>
      </c>
      <c r="T212" s="57">
        <v>9.9945549945550001E-3</v>
      </c>
    </row>
    <row r="213" spans="2:20" x14ac:dyDescent="0.2">
      <c r="B213" s="35" t="s">
        <v>241</v>
      </c>
      <c r="C213" s="35">
        <v>8</v>
      </c>
      <c r="D213" s="35">
        <v>24</v>
      </c>
      <c r="E213">
        <f t="shared" si="2"/>
        <v>34581.805</v>
      </c>
      <c r="F213" t="s">
        <v>71</v>
      </c>
      <c r="K213" s="65">
        <v>0.17325017325020001</v>
      </c>
      <c r="L213" s="67">
        <v>0.17325017325020001</v>
      </c>
      <c r="P213" s="68">
        <v>4.950004950005E-3</v>
      </c>
      <c r="Q213" s="56">
        <v>402.4</v>
      </c>
      <c r="S213" s="35">
        <v>40404</v>
      </c>
      <c r="T213" s="57">
        <v>9.9945549945550001E-3</v>
      </c>
    </row>
    <row r="214" spans="2:20" x14ac:dyDescent="0.2">
      <c r="B214" s="35" t="s">
        <v>242</v>
      </c>
      <c r="C214" s="35">
        <v>9</v>
      </c>
      <c r="D214" s="35">
        <v>1</v>
      </c>
      <c r="E214">
        <f t="shared" si="2"/>
        <v>28038.84</v>
      </c>
      <c r="F214" t="s">
        <v>55</v>
      </c>
      <c r="K214" s="65">
        <v>19.998019998019998</v>
      </c>
      <c r="L214" s="67">
        <v>19.998019998019998</v>
      </c>
      <c r="Q214" s="56">
        <v>242.4</v>
      </c>
      <c r="S214" s="35">
        <v>40404</v>
      </c>
      <c r="T214" s="57">
        <v>9.9990099990099994E-3</v>
      </c>
    </row>
    <row r="215" spans="2:20" x14ac:dyDescent="0.2">
      <c r="B215" s="35" t="s">
        <v>243</v>
      </c>
      <c r="C215" s="35">
        <v>9</v>
      </c>
      <c r="D215" s="35">
        <v>2</v>
      </c>
      <c r="E215">
        <f t="shared" ref="E215:E278" si="3">INDEX($A$1:$Y$17,MATCH(C215,$A$1:$A$17,0),MATCH(D215,$A$1:$Y$1,0))</f>
        <v>43001.487999999998</v>
      </c>
      <c r="F215" t="s">
        <v>55</v>
      </c>
      <c r="K215" s="65">
        <v>19.998019998019998</v>
      </c>
      <c r="L215" s="67">
        <v>19.998019998019998</v>
      </c>
      <c r="Q215" s="56">
        <v>242.4</v>
      </c>
      <c r="S215" s="35">
        <v>40404</v>
      </c>
      <c r="T215" s="57">
        <v>9.9990099990099994E-3</v>
      </c>
    </row>
    <row r="216" spans="2:20" x14ac:dyDescent="0.2">
      <c r="B216" s="35" t="s">
        <v>244</v>
      </c>
      <c r="C216" s="35">
        <v>9</v>
      </c>
      <c r="D216" s="35">
        <v>3</v>
      </c>
      <c r="E216">
        <f t="shared" si="3"/>
        <v>443.01299999999998</v>
      </c>
      <c r="F216" t="s">
        <v>55</v>
      </c>
      <c r="K216" s="65">
        <v>19.998019998019998</v>
      </c>
      <c r="M216" s="69">
        <v>19.998019998019998</v>
      </c>
      <c r="Q216" s="56">
        <v>242.4</v>
      </c>
      <c r="S216" s="35">
        <v>40404</v>
      </c>
      <c r="T216" s="57">
        <v>9.9990099990099994E-3</v>
      </c>
    </row>
    <row r="217" spans="2:20" x14ac:dyDescent="0.2">
      <c r="B217" s="35" t="s">
        <v>245</v>
      </c>
      <c r="C217" s="35">
        <v>9</v>
      </c>
      <c r="D217" s="35">
        <v>4</v>
      </c>
      <c r="E217">
        <f t="shared" si="3"/>
        <v>593.92999999999995</v>
      </c>
      <c r="F217" t="s">
        <v>55</v>
      </c>
      <c r="K217" s="65">
        <v>19.998019998019998</v>
      </c>
      <c r="M217" s="69">
        <v>19.998019998019998</v>
      </c>
      <c r="Q217" s="56">
        <v>242.4</v>
      </c>
      <c r="S217" s="35">
        <v>40404</v>
      </c>
      <c r="T217" s="57">
        <v>9.9990099990099994E-3</v>
      </c>
    </row>
    <row r="218" spans="2:20" x14ac:dyDescent="0.2">
      <c r="B218" s="35" t="s">
        <v>246</v>
      </c>
      <c r="C218" s="35">
        <v>9</v>
      </c>
      <c r="D218" s="35">
        <v>5</v>
      </c>
      <c r="E218">
        <f t="shared" si="3"/>
        <v>17228.830000000002</v>
      </c>
      <c r="F218" s="70" t="s">
        <v>247</v>
      </c>
      <c r="G218" s="69">
        <v>19.998019998019998</v>
      </c>
      <c r="M218" s="69">
        <v>19.998019998019998</v>
      </c>
      <c r="Q218" s="56">
        <v>323.2</v>
      </c>
      <c r="S218" s="35">
        <v>40404</v>
      </c>
      <c r="T218" s="57">
        <v>9.9990099990099994E-3</v>
      </c>
    </row>
    <row r="219" spans="2:20" x14ac:dyDescent="0.2">
      <c r="B219" s="35" t="s">
        <v>248</v>
      </c>
      <c r="C219" s="35">
        <v>9</v>
      </c>
      <c r="D219" s="35">
        <v>6</v>
      </c>
      <c r="E219">
        <f t="shared" si="3"/>
        <v>19232.127</v>
      </c>
      <c r="F219" s="70" t="s">
        <v>247</v>
      </c>
      <c r="G219" s="69">
        <v>19.998019998019998</v>
      </c>
      <c r="M219" s="69">
        <v>19.998019998019998</v>
      </c>
      <c r="Q219" s="56">
        <v>323.2</v>
      </c>
      <c r="S219" s="35">
        <v>40404</v>
      </c>
      <c r="T219" s="57">
        <v>9.9990099990099994E-3</v>
      </c>
    </row>
    <row r="220" spans="2:20" x14ac:dyDescent="0.2">
      <c r="B220" s="35" t="s">
        <v>249</v>
      </c>
      <c r="C220" s="35">
        <v>9</v>
      </c>
      <c r="D220" s="35">
        <v>7</v>
      </c>
      <c r="E220">
        <f t="shared" si="3"/>
        <v>2385.4560000000001</v>
      </c>
      <c r="F220" t="s">
        <v>55</v>
      </c>
      <c r="L220" s="67">
        <v>19.998019998019998</v>
      </c>
      <c r="M220" s="69">
        <v>19.998019998019998</v>
      </c>
      <c r="Q220" s="56">
        <v>242.4</v>
      </c>
      <c r="S220" s="35">
        <v>40404</v>
      </c>
      <c r="T220" s="57">
        <v>9.9990099990099994E-3</v>
      </c>
    </row>
    <row r="221" spans="2:20" x14ac:dyDescent="0.2">
      <c r="B221" s="35" t="s">
        <v>250</v>
      </c>
      <c r="C221" s="35">
        <v>9</v>
      </c>
      <c r="D221" s="35">
        <v>8</v>
      </c>
      <c r="E221">
        <f t="shared" si="3"/>
        <v>2302.6950000000002</v>
      </c>
      <c r="F221" t="s">
        <v>55</v>
      </c>
      <c r="L221" s="67">
        <v>19.998019998019998</v>
      </c>
      <c r="M221" s="69">
        <v>19.998019998019998</v>
      </c>
      <c r="Q221" s="56">
        <v>242.4</v>
      </c>
      <c r="S221" s="35">
        <v>40404</v>
      </c>
      <c r="T221" s="57">
        <v>9.9990099990099994E-3</v>
      </c>
    </row>
    <row r="222" spans="2:20" x14ac:dyDescent="0.2">
      <c r="B222" s="35" t="s">
        <v>251</v>
      </c>
      <c r="C222" s="35">
        <v>9</v>
      </c>
      <c r="D222" s="35">
        <v>9</v>
      </c>
      <c r="E222">
        <f t="shared" si="3"/>
        <v>19439.028999999999</v>
      </c>
      <c r="F222" s="71" t="s">
        <v>252</v>
      </c>
      <c r="G222" s="72">
        <v>19.998019998019998</v>
      </c>
      <c r="N222" s="72">
        <v>19.998019998019998</v>
      </c>
      <c r="Q222" s="56">
        <v>323.2</v>
      </c>
      <c r="S222" s="35">
        <v>40404</v>
      </c>
      <c r="T222" s="57">
        <v>9.9990099990099994E-3</v>
      </c>
    </row>
    <row r="223" spans="2:20" x14ac:dyDescent="0.2">
      <c r="B223" s="35" t="s">
        <v>253</v>
      </c>
      <c r="C223" s="35">
        <v>9</v>
      </c>
      <c r="D223" s="35">
        <v>10</v>
      </c>
      <c r="E223">
        <f t="shared" si="3"/>
        <v>51946.945</v>
      </c>
      <c r="F223" s="71" t="s">
        <v>252</v>
      </c>
      <c r="G223" s="72">
        <v>19.998019998019998</v>
      </c>
      <c r="N223" s="72">
        <v>19.998019998019998</v>
      </c>
      <c r="Q223" s="56">
        <v>323.2</v>
      </c>
      <c r="S223" s="35">
        <v>40404</v>
      </c>
      <c r="T223" s="57">
        <v>9.9990099990099994E-3</v>
      </c>
    </row>
    <row r="224" spans="2:20" x14ac:dyDescent="0.2">
      <c r="B224" s="35" t="s">
        <v>254</v>
      </c>
      <c r="C224" s="35">
        <v>9</v>
      </c>
      <c r="D224" s="35">
        <v>11</v>
      </c>
      <c r="E224">
        <f t="shared" si="3"/>
        <v>1594.3610000000001</v>
      </c>
      <c r="F224" t="s">
        <v>55</v>
      </c>
      <c r="J224" s="61">
        <v>1.999801999802</v>
      </c>
      <c r="N224" s="72">
        <v>19.998019998019998</v>
      </c>
      <c r="Q224" s="56">
        <v>282.8</v>
      </c>
      <c r="S224" s="35">
        <v>40404</v>
      </c>
      <c r="T224" s="57">
        <v>9.9990099990099994E-3</v>
      </c>
    </row>
    <row r="225" spans="2:20" x14ac:dyDescent="0.2">
      <c r="B225" s="35" t="s">
        <v>255</v>
      </c>
      <c r="C225" s="35">
        <v>9</v>
      </c>
      <c r="D225" s="35">
        <v>12</v>
      </c>
      <c r="E225">
        <f t="shared" si="3"/>
        <v>2168.817</v>
      </c>
      <c r="F225" t="s">
        <v>55</v>
      </c>
      <c r="J225" s="61">
        <v>1.999801999802</v>
      </c>
      <c r="N225" s="72">
        <v>19.998019998019998</v>
      </c>
      <c r="Q225" s="56">
        <v>282.8</v>
      </c>
      <c r="S225" s="35">
        <v>40404</v>
      </c>
      <c r="T225" s="57">
        <v>9.9990099990099994E-3</v>
      </c>
    </row>
    <row r="226" spans="2:20" x14ac:dyDescent="0.2">
      <c r="B226" s="35" t="s">
        <v>256</v>
      </c>
      <c r="C226" s="35">
        <v>9</v>
      </c>
      <c r="D226" s="35">
        <v>13</v>
      </c>
      <c r="E226">
        <f t="shared" si="3"/>
        <v>9658.6610000000001</v>
      </c>
      <c r="F226" t="s">
        <v>55</v>
      </c>
      <c r="H226" s="55">
        <v>1000.005</v>
      </c>
      <c r="N226" s="72">
        <v>19.9512</v>
      </c>
      <c r="S226" s="35">
        <v>40899.795501020002</v>
      </c>
      <c r="T226" s="57">
        <v>2.1995219999999999E-2</v>
      </c>
    </row>
    <row r="227" spans="2:20" x14ac:dyDescent="0.2">
      <c r="B227" s="35" t="s">
        <v>257</v>
      </c>
      <c r="C227" s="35">
        <v>9</v>
      </c>
      <c r="D227" s="35">
        <v>14</v>
      </c>
      <c r="E227">
        <f t="shared" si="3"/>
        <v>10225.815000000001</v>
      </c>
      <c r="F227" t="s">
        <v>55</v>
      </c>
      <c r="H227" s="55">
        <v>1000.005</v>
      </c>
      <c r="N227" s="72">
        <v>19.9512</v>
      </c>
      <c r="S227" s="35">
        <v>40899.795501020002</v>
      </c>
      <c r="T227" s="57">
        <v>2.1995219999999999E-2</v>
      </c>
    </row>
    <row r="228" spans="2:20" x14ac:dyDescent="0.2">
      <c r="B228" s="35" t="s">
        <v>258</v>
      </c>
      <c r="C228" s="35">
        <v>9</v>
      </c>
      <c r="D228" s="35">
        <v>15</v>
      </c>
      <c r="E228">
        <f t="shared" si="3"/>
        <v>255.58500000000001</v>
      </c>
      <c r="F228" s="62" t="s">
        <v>60</v>
      </c>
      <c r="G228" s="63">
        <v>19.998019998019998</v>
      </c>
      <c r="O228" s="63">
        <v>19.998019998019998</v>
      </c>
      <c r="Q228" s="56">
        <v>323.2</v>
      </c>
      <c r="S228" s="35">
        <v>40404</v>
      </c>
      <c r="T228" s="57">
        <v>9.9990099990099994E-3</v>
      </c>
    </row>
    <row r="229" spans="2:20" x14ac:dyDescent="0.2">
      <c r="B229" s="35" t="s">
        <v>259</v>
      </c>
      <c r="C229" s="35">
        <v>9</v>
      </c>
      <c r="D229" s="35">
        <v>16</v>
      </c>
      <c r="E229">
        <f t="shared" si="3"/>
        <v>199.59899999999999</v>
      </c>
      <c r="F229" s="62" t="s">
        <v>60</v>
      </c>
      <c r="G229" s="63">
        <v>19.998019998019998</v>
      </c>
      <c r="O229" s="63">
        <v>19.998019998019998</v>
      </c>
      <c r="Q229" s="56">
        <v>323.2</v>
      </c>
      <c r="S229" s="35">
        <v>40404</v>
      </c>
      <c r="T229" s="57">
        <v>9.9990099990099994E-3</v>
      </c>
    </row>
    <row r="230" spans="2:20" x14ac:dyDescent="0.2">
      <c r="B230" s="35" t="s">
        <v>260</v>
      </c>
      <c r="C230" s="35">
        <v>9</v>
      </c>
      <c r="D230" s="35">
        <v>17</v>
      </c>
      <c r="E230">
        <f t="shared" si="3"/>
        <v>321.30599999999998</v>
      </c>
      <c r="F230" t="s">
        <v>55</v>
      </c>
      <c r="M230" s="69">
        <v>19.998019998019998</v>
      </c>
      <c r="O230" s="63">
        <v>19.998019998019998</v>
      </c>
      <c r="Q230" s="56">
        <v>242.4</v>
      </c>
      <c r="S230" s="35">
        <v>40404</v>
      </c>
      <c r="T230" s="57">
        <v>9.9990099990099994E-3</v>
      </c>
    </row>
    <row r="231" spans="2:20" x14ac:dyDescent="0.2">
      <c r="B231" s="35" t="s">
        <v>261</v>
      </c>
      <c r="C231" s="35">
        <v>9</v>
      </c>
      <c r="D231" s="35">
        <v>18</v>
      </c>
      <c r="E231">
        <f t="shared" si="3"/>
        <v>299.399</v>
      </c>
      <c r="F231" t="s">
        <v>55</v>
      </c>
      <c r="M231" s="69">
        <v>19.998019998019998</v>
      </c>
      <c r="O231" s="63">
        <v>19.998019998019998</v>
      </c>
      <c r="Q231" s="56">
        <v>242.4</v>
      </c>
      <c r="S231" s="35">
        <v>40404</v>
      </c>
      <c r="T231" s="57">
        <v>9.9990099990099994E-3</v>
      </c>
    </row>
    <row r="232" spans="2:20" x14ac:dyDescent="0.2">
      <c r="B232" s="35" t="s">
        <v>262</v>
      </c>
      <c r="C232" s="35">
        <v>9</v>
      </c>
      <c r="D232" s="35">
        <v>19</v>
      </c>
      <c r="E232">
        <f t="shared" si="3"/>
        <v>2100.6610000000001</v>
      </c>
      <c r="F232" t="s">
        <v>55</v>
      </c>
      <c r="O232" s="63">
        <v>19.998019998019998</v>
      </c>
      <c r="P232" s="68">
        <v>19.998019998019998</v>
      </c>
      <c r="Q232" s="56">
        <v>242.4</v>
      </c>
      <c r="S232" s="35">
        <v>40404</v>
      </c>
      <c r="T232" s="57">
        <v>9.9990099990099994E-3</v>
      </c>
    </row>
    <row r="233" spans="2:20" x14ac:dyDescent="0.2">
      <c r="B233" s="35" t="s">
        <v>263</v>
      </c>
      <c r="C233" s="35">
        <v>9</v>
      </c>
      <c r="D233" s="35">
        <v>20</v>
      </c>
      <c r="E233">
        <f t="shared" si="3"/>
        <v>2188.29</v>
      </c>
      <c r="F233" t="s">
        <v>55</v>
      </c>
      <c r="O233" s="63">
        <v>19.998019998019998</v>
      </c>
      <c r="P233" s="68">
        <v>19.998019998019998</v>
      </c>
      <c r="Q233" s="56">
        <v>242.4</v>
      </c>
      <c r="S233" s="35">
        <v>40404</v>
      </c>
      <c r="T233" s="57">
        <v>9.9990099990099994E-3</v>
      </c>
    </row>
    <row r="234" spans="2:20" x14ac:dyDescent="0.2">
      <c r="B234" s="35" t="s">
        <v>264</v>
      </c>
      <c r="C234" s="35">
        <v>9</v>
      </c>
      <c r="D234" s="35">
        <v>21</v>
      </c>
      <c r="E234">
        <f t="shared" si="3"/>
        <v>11162.958000000001</v>
      </c>
      <c r="F234" s="73" t="s">
        <v>265</v>
      </c>
      <c r="G234" s="68">
        <v>19.998019998019998</v>
      </c>
      <c r="P234" s="68">
        <v>19.998019998019998</v>
      </c>
      <c r="Q234" s="56">
        <v>323.2</v>
      </c>
      <c r="S234" s="35">
        <v>40404</v>
      </c>
      <c r="T234" s="57">
        <v>9.9990099990099994E-3</v>
      </c>
    </row>
    <row r="235" spans="2:20" x14ac:dyDescent="0.2">
      <c r="B235" s="35" t="s">
        <v>266</v>
      </c>
      <c r="C235" s="35">
        <v>9</v>
      </c>
      <c r="D235" s="35">
        <v>22</v>
      </c>
      <c r="E235">
        <f t="shared" si="3"/>
        <v>10530.082</v>
      </c>
      <c r="F235" s="73" t="s">
        <v>265</v>
      </c>
      <c r="G235" s="68">
        <v>19.998019998019998</v>
      </c>
      <c r="P235" s="68">
        <v>19.998019998019998</v>
      </c>
      <c r="Q235" s="56">
        <v>323.2</v>
      </c>
      <c r="S235" s="35">
        <v>40404</v>
      </c>
      <c r="T235" s="57">
        <v>9.9990099990099994E-3</v>
      </c>
    </row>
    <row r="236" spans="2:20" x14ac:dyDescent="0.2">
      <c r="B236" s="35" t="s">
        <v>267</v>
      </c>
      <c r="C236" s="35">
        <v>9</v>
      </c>
      <c r="D236" s="35">
        <v>23</v>
      </c>
      <c r="E236">
        <f t="shared" si="3"/>
        <v>1382.5909999999999</v>
      </c>
      <c r="F236" t="s">
        <v>55</v>
      </c>
      <c r="M236" s="69">
        <v>19.998019998019998</v>
      </c>
      <c r="P236" s="68">
        <v>19.998019998019998</v>
      </c>
      <c r="Q236" s="56">
        <v>242.4</v>
      </c>
      <c r="S236" s="35">
        <v>40404</v>
      </c>
      <c r="T236" s="57">
        <v>9.9990099990099994E-3</v>
      </c>
    </row>
    <row r="237" spans="2:20" x14ac:dyDescent="0.2">
      <c r="B237" s="35" t="s">
        <v>268</v>
      </c>
      <c r="C237" s="35">
        <v>9</v>
      </c>
      <c r="D237" s="35">
        <v>24</v>
      </c>
      <c r="E237">
        <f t="shared" si="3"/>
        <v>995.56299999999999</v>
      </c>
      <c r="F237" t="s">
        <v>55</v>
      </c>
      <c r="M237" s="69">
        <v>19.998019998019998</v>
      </c>
      <c r="P237" s="68">
        <v>19.998019998019998</v>
      </c>
      <c r="Q237" s="56">
        <v>242.4</v>
      </c>
      <c r="S237" s="35">
        <v>40404</v>
      </c>
      <c r="T237" s="57">
        <v>9.9990099990099994E-3</v>
      </c>
    </row>
    <row r="238" spans="2:20" x14ac:dyDescent="0.2">
      <c r="B238" s="35" t="s">
        <v>269</v>
      </c>
      <c r="C238" s="35">
        <v>10</v>
      </c>
      <c r="D238" s="35">
        <v>1</v>
      </c>
      <c r="E238">
        <f t="shared" si="3"/>
        <v>55522.695</v>
      </c>
      <c r="F238" t="s">
        <v>55</v>
      </c>
      <c r="K238" s="65">
        <v>6.1380061380060003</v>
      </c>
      <c r="L238" s="67">
        <v>6.1380061380060003</v>
      </c>
      <c r="Q238" s="56">
        <v>354.4</v>
      </c>
      <c r="S238" s="35">
        <v>40404</v>
      </c>
      <c r="T238" s="57">
        <v>9.9990099990099994E-3</v>
      </c>
    </row>
    <row r="239" spans="2:20" x14ac:dyDescent="0.2">
      <c r="B239" s="35" t="s">
        <v>270</v>
      </c>
      <c r="C239" s="35">
        <v>10</v>
      </c>
      <c r="D239" s="35">
        <v>2</v>
      </c>
      <c r="E239">
        <f t="shared" si="3"/>
        <v>58502.078000000001</v>
      </c>
      <c r="F239" t="s">
        <v>55</v>
      </c>
      <c r="K239" s="65">
        <v>6.1380061380060003</v>
      </c>
      <c r="L239" s="67">
        <v>6.1380061380060003</v>
      </c>
      <c r="Q239" s="56">
        <v>354.4</v>
      </c>
      <c r="S239" s="35">
        <v>40404</v>
      </c>
      <c r="T239" s="57">
        <v>9.9990099990099994E-3</v>
      </c>
    </row>
    <row r="240" spans="2:20" x14ac:dyDescent="0.2">
      <c r="B240" s="35" t="s">
        <v>271</v>
      </c>
      <c r="C240" s="35">
        <v>10</v>
      </c>
      <c r="D240" s="35">
        <v>3</v>
      </c>
      <c r="E240">
        <f t="shared" si="3"/>
        <v>42298.02</v>
      </c>
      <c r="F240" t="s">
        <v>55</v>
      </c>
      <c r="K240" s="65">
        <v>6.1380061380060003</v>
      </c>
      <c r="M240" s="69">
        <v>6.1380061380060003</v>
      </c>
      <c r="Q240" s="56">
        <v>354.4</v>
      </c>
      <c r="S240" s="35">
        <v>40404</v>
      </c>
      <c r="T240" s="57">
        <v>9.9990099990099994E-3</v>
      </c>
    </row>
    <row r="241" spans="2:20" x14ac:dyDescent="0.2">
      <c r="B241" s="35" t="s">
        <v>272</v>
      </c>
      <c r="C241" s="35">
        <v>10</v>
      </c>
      <c r="D241" s="35">
        <v>4</v>
      </c>
      <c r="E241">
        <f t="shared" si="3"/>
        <v>56024.129000000001</v>
      </c>
      <c r="F241" t="s">
        <v>55</v>
      </c>
      <c r="K241" s="65">
        <v>6.1380061380060003</v>
      </c>
      <c r="M241" s="69">
        <v>6.1380061380060003</v>
      </c>
      <c r="Q241" s="56">
        <v>354.4</v>
      </c>
      <c r="S241" s="35">
        <v>40404</v>
      </c>
      <c r="T241" s="57">
        <v>9.9990099990099994E-3</v>
      </c>
    </row>
    <row r="242" spans="2:20" x14ac:dyDescent="0.2">
      <c r="B242" s="35" t="s">
        <v>273</v>
      </c>
      <c r="C242" s="35">
        <v>10</v>
      </c>
      <c r="D242" s="35">
        <v>5</v>
      </c>
      <c r="E242">
        <f t="shared" si="3"/>
        <v>58784.440999999999</v>
      </c>
      <c r="F242" s="70" t="s">
        <v>247</v>
      </c>
      <c r="G242" s="69">
        <v>6.1380061380060003</v>
      </c>
      <c r="M242" s="69">
        <v>6.1380061380060003</v>
      </c>
      <c r="Q242" s="56">
        <v>379.2</v>
      </c>
      <c r="S242" s="35">
        <v>40404</v>
      </c>
      <c r="T242" s="57">
        <v>9.9990099990099994E-3</v>
      </c>
    </row>
    <row r="243" spans="2:20" x14ac:dyDescent="0.2">
      <c r="B243" s="35" t="s">
        <v>274</v>
      </c>
      <c r="C243" s="35">
        <v>10</v>
      </c>
      <c r="D243" s="35">
        <v>6</v>
      </c>
      <c r="E243">
        <f t="shared" si="3"/>
        <v>42057.042999999998</v>
      </c>
      <c r="F243" s="70" t="s">
        <v>247</v>
      </c>
      <c r="G243" s="69">
        <v>6.1380061380060003</v>
      </c>
      <c r="M243" s="69">
        <v>6.1380061380060003</v>
      </c>
      <c r="Q243" s="56">
        <v>379.2</v>
      </c>
      <c r="S243" s="35">
        <v>40404</v>
      </c>
      <c r="T243" s="57">
        <v>9.9990099990099994E-3</v>
      </c>
    </row>
    <row r="244" spans="2:20" x14ac:dyDescent="0.2">
      <c r="B244" s="35" t="s">
        <v>275</v>
      </c>
      <c r="C244" s="35">
        <v>10</v>
      </c>
      <c r="D244" s="35">
        <v>7</v>
      </c>
      <c r="E244">
        <f t="shared" si="3"/>
        <v>28584.085999999999</v>
      </c>
      <c r="F244" t="s">
        <v>55</v>
      </c>
      <c r="L244" s="67">
        <v>6.1380061380060003</v>
      </c>
      <c r="M244" s="69">
        <v>6.1380061380060003</v>
      </c>
      <c r="Q244" s="56">
        <v>354.4</v>
      </c>
      <c r="S244" s="35">
        <v>40404</v>
      </c>
      <c r="T244" s="57">
        <v>9.9990099990099994E-3</v>
      </c>
    </row>
    <row r="245" spans="2:20" x14ac:dyDescent="0.2">
      <c r="B245" s="35" t="s">
        <v>276</v>
      </c>
      <c r="C245" s="35">
        <v>10</v>
      </c>
      <c r="D245" s="35">
        <v>8</v>
      </c>
      <c r="E245">
        <f t="shared" si="3"/>
        <v>27478.986000000001</v>
      </c>
      <c r="F245" t="s">
        <v>55</v>
      </c>
      <c r="L245" s="67">
        <v>6.1380061380060003</v>
      </c>
      <c r="M245" s="69">
        <v>6.1380061380060003</v>
      </c>
      <c r="Q245" s="56">
        <v>354.4</v>
      </c>
      <c r="S245" s="35">
        <v>40404</v>
      </c>
      <c r="T245" s="57">
        <v>9.9990099990099994E-3</v>
      </c>
    </row>
    <row r="246" spans="2:20" x14ac:dyDescent="0.2">
      <c r="B246" s="35" t="s">
        <v>277</v>
      </c>
      <c r="C246" s="35">
        <v>10</v>
      </c>
      <c r="D246" s="35">
        <v>9</v>
      </c>
      <c r="E246">
        <f t="shared" si="3"/>
        <v>14429.572</v>
      </c>
      <c r="F246" s="71" t="s">
        <v>252</v>
      </c>
      <c r="G246" s="72">
        <v>6.1380061380060003</v>
      </c>
      <c r="N246" s="72">
        <v>6.1380061380060003</v>
      </c>
      <c r="Q246" s="56">
        <v>379.2</v>
      </c>
      <c r="S246" s="35">
        <v>40404</v>
      </c>
      <c r="T246" s="57">
        <v>9.9990099990099994E-3</v>
      </c>
    </row>
    <row r="247" spans="2:20" x14ac:dyDescent="0.2">
      <c r="B247" s="35" t="s">
        <v>278</v>
      </c>
      <c r="C247" s="35">
        <v>10</v>
      </c>
      <c r="D247" s="35">
        <v>10</v>
      </c>
      <c r="E247">
        <f t="shared" si="3"/>
        <v>26982.423999999999</v>
      </c>
      <c r="F247" s="71" t="s">
        <v>252</v>
      </c>
      <c r="G247" s="72">
        <v>6.1380061380060003</v>
      </c>
      <c r="N247" s="72">
        <v>6.1380061380060003</v>
      </c>
      <c r="Q247" s="56">
        <v>379.2</v>
      </c>
      <c r="S247" s="35">
        <v>40404</v>
      </c>
      <c r="T247" s="57">
        <v>9.9990099990099994E-3</v>
      </c>
    </row>
    <row r="248" spans="2:20" x14ac:dyDescent="0.2">
      <c r="B248" s="35" t="s">
        <v>279</v>
      </c>
      <c r="C248" s="35">
        <v>10</v>
      </c>
      <c r="D248" s="35">
        <v>11</v>
      </c>
      <c r="E248">
        <f t="shared" si="3"/>
        <v>12455.485000000001</v>
      </c>
      <c r="F248" t="s">
        <v>55</v>
      </c>
      <c r="J248" s="61">
        <v>0.63360063360060004</v>
      </c>
      <c r="N248" s="72">
        <v>6.1380061380060003</v>
      </c>
      <c r="Q248" s="56">
        <v>366.4</v>
      </c>
      <c r="S248" s="35">
        <v>40404</v>
      </c>
      <c r="T248" s="57">
        <v>9.9990099990099994E-3</v>
      </c>
    </row>
    <row r="249" spans="2:20" x14ac:dyDescent="0.2">
      <c r="B249" s="35" t="s">
        <v>280</v>
      </c>
      <c r="C249" s="35">
        <v>10</v>
      </c>
      <c r="D249" s="35">
        <v>12</v>
      </c>
      <c r="E249">
        <f t="shared" si="3"/>
        <v>10398.638999999999</v>
      </c>
      <c r="F249" t="s">
        <v>55</v>
      </c>
      <c r="J249" s="61">
        <v>0.63360063360060004</v>
      </c>
      <c r="N249" s="72">
        <v>6.1380061380060003</v>
      </c>
      <c r="Q249" s="56">
        <v>366.4</v>
      </c>
      <c r="S249" s="35">
        <v>40404</v>
      </c>
      <c r="T249" s="57">
        <v>9.9990099990099994E-3</v>
      </c>
    </row>
    <row r="250" spans="2:20" x14ac:dyDescent="0.2">
      <c r="B250" s="35" t="s">
        <v>281</v>
      </c>
      <c r="C250" s="35">
        <v>10</v>
      </c>
      <c r="D250" s="35">
        <v>13</v>
      </c>
      <c r="E250">
        <f t="shared" si="3"/>
        <v>22776.232</v>
      </c>
      <c r="F250" t="s">
        <v>55</v>
      </c>
      <c r="H250" s="55">
        <v>221.26522126520001</v>
      </c>
      <c r="N250" s="72">
        <v>6.1380061380060003</v>
      </c>
      <c r="Q250" s="56">
        <v>200.4</v>
      </c>
      <c r="S250" s="35">
        <v>40404</v>
      </c>
      <c r="T250" s="57">
        <v>9.9990099990099907E-3</v>
      </c>
    </row>
    <row r="251" spans="2:20" x14ac:dyDescent="0.2">
      <c r="B251" s="35" t="s">
        <v>282</v>
      </c>
      <c r="C251" s="35">
        <v>10</v>
      </c>
      <c r="D251" s="35">
        <v>14</v>
      </c>
      <c r="E251">
        <f t="shared" si="3"/>
        <v>16026.366</v>
      </c>
      <c r="F251" t="s">
        <v>55</v>
      </c>
      <c r="H251" s="55">
        <v>221.26522126520001</v>
      </c>
      <c r="N251" s="72">
        <v>6.1380061380060003</v>
      </c>
      <c r="Q251" s="56">
        <v>200.4</v>
      </c>
      <c r="S251" s="35">
        <v>40404</v>
      </c>
      <c r="T251" s="57">
        <v>9.9990099990099907E-3</v>
      </c>
    </row>
    <row r="252" spans="2:20" x14ac:dyDescent="0.2">
      <c r="B252" s="35" t="s">
        <v>283</v>
      </c>
      <c r="C252" s="35">
        <v>10</v>
      </c>
      <c r="D252" s="35">
        <v>15</v>
      </c>
      <c r="E252">
        <f t="shared" si="3"/>
        <v>11683.864</v>
      </c>
      <c r="F252" s="62" t="s">
        <v>60</v>
      </c>
      <c r="G252" s="63">
        <v>6.1380061380060003</v>
      </c>
      <c r="O252" s="63">
        <v>6.1380061380060003</v>
      </c>
      <c r="Q252" s="56">
        <v>379.2</v>
      </c>
      <c r="S252" s="35">
        <v>40404</v>
      </c>
      <c r="T252" s="57">
        <v>9.9990099990099994E-3</v>
      </c>
    </row>
    <row r="253" spans="2:20" x14ac:dyDescent="0.2">
      <c r="B253" s="35" t="s">
        <v>284</v>
      </c>
      <c r="C253" s="35">
        <v>10</v>
      </c>
      <c r="D253" s="35">
        <v>16</v>
      </c>
      <c r="E253">
        <f t="shared" si="3"/>
        <v>8626.5859999999993</v>
      </c>
      <c r="F253" s="62" t="s">
        <v>60</v>
      </c>
      <c r="G253" s="63">
        <v>6.1380061380060003</v>
      </c>
      <c r="O253" s="63">
        <v>6.1380061380060003</v>
      </c>
      <c r="Q253" s="56">
        <v>379.2</v>
      </c>
      <c r="S253" s="35">
        <v>40404</v>
      </c>
      <c r="T253" s="57">
        <v>9.9990099990099994E-3</v>
      </c>
    </row>
    <row r="254" spans="2:20" x14ac:dyDescent="0.2">
      <c r="B254" s="35" t="s">
        <v>285</v>
      </c>
      <c r="C254" s="35">
        <v>10</v>
      </c>
      <c r="D254" s="35">
        <v>17</v>
      </c>
      <c r="E254">
        <f t="shared" si="3"/>
        <v>859.25099999999998</v>
      </c>
      <c r="F254" t="s">
        <v>55</v>
      </c>
      <c r="M254" s="69">
        <v>6.1380061380060003</v>
      </c>
      <c r="O254" s="63">
        <v>6.1380061380060003</v>
      </c>
      <c r="Q254" s="56">
        <v>354.4</v>
      </c>
      <c r="S254" s="35">
        <v>40404</v>
      </c>
      <c r="T254" s="57">
        <v>9.9990099990099994E-3</v>
      </c>
    </row>
    <row r="255" spans="2:20" x14ac:dyDescent="0.2">
      <c r="B255" s="35" t="s">
        <v>286</v>
      </c>
      <c r="C255" s="35">
        <v>10</v>
      </c>
      <c r="D255" s="35">
        <v>18</v>
      </c>
      <c r="E255">
        <f t="shared" si="3"/>
        <v>1862.116</v>
      </c>
      <c r="F255" t="s">
        <v>55</v>
      </c>
      <c r="M255" s="69">
        <v>6.1380061380060003</v>
      </c>
      <c r="O255" s="63">
        <v>6.1380061380060003</v>
      </c>
      <c r="Q255" s="56">
        <v>354.4</v>
      </c>
      <c r="S255" s="35">
        <v>40404</v>
      </c>
      <c r="T255" s="57">
        <v>9.9990099990099994E-3</v>
      </c>
    </row>
    <row r="256" spans="2:20" x14ac:dyDescent="0.2">
      <c r="B256" s="35" t="s">
        <v>287</v>
      </c>
      <c r="C256" s="35">
        <v>10</v>
      </c>
      <c r="D256" s="35">
        <v>19</v>
      </c>
      <c r="E256">
        <f t="shared" si="3"/>
        <v>11649.786</v>
      </c>
      <c r="F256" t="s">
        <v>55</v>
      </c>
      <c r="O256" s="63">
        <v>6.1380061380060003</v>
      </c>
      <c r="P256" s="68">
        <v>6.1380061380060003</v>
      </c>
      <c r="Q256" s="56">
        <v>354.4</v>
      </c>
      <c r="S256" s="35">
        <v>40404</v>
      </c>
      <c r="T256" s="57">
        <v>9.9990099990099994E-3</v>
      </c>
    </row>
    <row r="257" spans="2:20" x14ac:dyDescent="0.2">
      <c r="B257" s="35" t="s">
        <v>288</v>
      </c>
      <c r="C257" s="35">
        <v>10</v>
      </c>
      <c r="D257" s="35">
        <v>20</v>
      </c>
      <c r="E257">
        <f t="shared" si="3"/>
        <v>6258.1689999999999</v>
      </c>
      <c r="F257" t="s">
        <v>55</v>
      </c>
      <c r="O257" s="63">
        <v>6.1380061380060003</v>
      </c>
      <c r="P257" s="68">
        <v>6.1380061380060003</v>
      </c>
      <c r="Q257" s="56">
        <v>354.4</v>
      </c>
      <c r="S257" s="35">
        <v>40404</v>
      </c>
      <c r="T257" s="57">
        <v>9.9990099990099994E-3</v>
      </c>
    </row>
    <row r="258" spans="2:20" x14ac:dyDescent="0.2">
      <c r="B258" s="35" t="s">
        <v>289</v>
      </c>
      <c r="C258" s="35">
        <v>10</v>
      </c>
      <c r="D258" s="35">
        <v>21</v>
      </c>
      <c r="E258">
        <f t="shared" si="3"/>
        <v>27607.995999999999</v>
      </c>
      <c r="F258" s="73" t="s">
        <v>265</v>
      </c>
      <c r="G258" s="68">
        <v>6.1380061380060003</v>
      </c>
      <c r="P258" s="68">
        <v>6.1380061380060003</v>
      </c>
      <c r="Q258" s="56">
        <v>379.2</v>
      </c>
      <c r="S258" s="35">
        <v>40404</v>
      </c>
      <c r="T258" s="57">
        <v>9.9990099990099994E-3</v>
      </c>
    </row>
    <row r="259" spans="2:20" x14ac:dyDescent="0.2">
      <c r="B259" s="35" t="s">
        <v>290</v>
      </c>
      <c r="C259" s="35">
        <v>10</v>
      </c>
      <c r="D259" s="35">
        <v>22</v>
      </c>
      <c r="E259">
        <f t="shared" si="3"/>
        <v>15765.914000000001</v>
      </c>
      <c r="F259" s="73" t="s">
        <v>265</v>
      </c>
      <c r="G259" s="68">
        <v>6.1380061380060003</v>
      </c>
      <c r="P259" s="68">
        <v>6.1380061380060003</v>
      </c>
      <c r="Q259" s="56">
        <v>379.2</v>
      </c>
      <c r="S259" s="35">
        <v>40404</v>
      </c>
      <c r="T259" s="57">
        <v>9.9990099990099994E-3</v>
      </c>
    </row>
    <row r="260" spans="2:20" x14ac:dyDescent="0.2">
      <c r="B260" s="35" t="s">
        <v>291</v>
      </c>
      <c r="C260" s="35">
        <v>10</v>
      </c>
      <c r="D260" s="35">
        <v>23</v>
      </c>
      <c r="E260">
        <f t="shared" si="3"/>
        <v>4600.5209999999997</v>
      </c>
      <c r="F260" t="s">
        <v>55</v>
      </c>
      <c r="M260" s="69">
        <v>6.1380061380060003</v>
      </c>
      <c r="P260" s="68">
        <v>6.1380061380060003</v>
      </c>
      <c r="Q260" s="56">
        <v>354.4</v>
      </c>
      <c r="S260" s="35">
        <v>40404</v>
      </c>
      <c r="T260" s="57">
        <v>9.9990099990099994E-3</v>
      </c>
    </row>
    <row r="261" spans="2:20" x14ac:dyDescent="0.2">
      <c r="B261" s="35" t="s">
        <v>292</v>
      </c>
      <c r="C261" s="35">
        <v>10</v>
      </c>
      <c r="D261" s="35">
        <v>24</v>
      </c>
      <c r="E261">
        <f t="shared" si="3"/>
        <v>3327.4670000000001</v>
      </c>
      <c r="F261" t="s">
        <v>55</v>
      </c>
      <c r="M261" s="69">
        <v>6.1380061380060003</v>
      </c>
      <c r="P261" s="68">
        <v>6.1380061380060003</v>
      </c>
      <c r="Q261" s="56">
        <v>354.4</v>
      </c>
      <c r="S261" s="35">
        <v>40404</v>
      </c>
      <c r="T261" s="57">
        <v>9.9990099990099994E-3</v>
      </c>
    </row>
    <row r="262" spans="2:20" x14ac:dyDescent="0.2">
      <c r="B262" s="35" t="s">
        <v>293</v>
      </c>
      <c r="C262" s="35">
        <v>11</v>
      </c>
      <c r="D262" s="35">
        <v>1</v>
      </c>
      <c r="E262">
        <f t="shared" si="3"/>
        <v>86623.679999999993</v>
      </c>
      <c r="F262" t="s">
        <v>55</v>
      </c>
      <c r="K262" s="65">
        <v>1.8810018810019999</v>
      </c>
      <c r="L262" s="67">
        <v>1.8810018810019999</v>
      </c>
      <c r="Q262" s="56">
        <v>388.8</v>
      </c>
      <c r="S262" s="35">
        <v>40404</v>
      </c>
      <c r="T262" s="57">
        <v>9.9990099990099994E-3</v>
      </c>
    </row>
    <row r="263" spans="2:20" x14ac:dyDescent="0.2">
      <c r="B263" s="35" t="s">
        <v>294</v>
      </c>
      <c r="C263" s="35">
        <v>11</v>
      </c>
      <c r="D263" s="35">
        <v>2</v>
      </c>
      <c r="E263">
        <f t="shared" si="3"/>
        <v>71232.625</v>
      </c>
      <c r="F263" t="s">
        <v>55</v>
      </c>
      <c r="K263" s="65">
        <v>1.8810018810019999</v>
      </c>
      <c r="L263" s="67">
        <v>1.8810018810019999</v>
      </c>
      <c r="Q263" s="56">
        <v>388.8</v>
      </c>
      <c r="S263" s="35">
        <v>40404</v>
      </c>
      <c r="T263" s="57">
        <v>9.9990099990099994E-3</v>
      </c>
    </row>
    <row r="264" spans="2:20" x14ac:dyDescent="0.2">
      <c r="B264" s="35" t="s">
        <v>295</v>
      </c>
      <c r="C264" s="35">
        <v>11</v>
      </c>
      <c r="D264" s="35">
        <v>3</v>
      </c>
      <c r="E264">
        <f t="shared" si="3"/>
        <v>75898.866999999998</v>
      </c>
      <c r="F264" t="s">
        <v>55</v>
      </c>
      <c r="K264" s="65">
        <v>1.8810018810019999</v>
      </c>
      <c r="M264" s="69">
        <v>1.8810018810019999</v>
      </c>
      <c r="Q264" s="56">
        <v>388.8</v>
      </c>
      <c r="S264" s="35">
        <v>40404</v>
      </c>
      <c r="T264" s="57">
        <v>9.9990099990099994E-3</v>
      </c>
    </row>
    <row r="265" spans="2:20" x14ac:dyDescent="0.2">
      <c r="B265" s="35" t="s">
        <v>296</v>
      </c>
      <c r="C265" s="35">
        <v>11</v>
      </c>
      <c r="D265" s="35">
        <v>4</v>
      </c>
      <c r="E265">
        <f t="shared" si="3"/>
        <v>77140.273000000001</v>
      </c>
      <c r="F265" t="s">
        <v>55</v>
      </c>
      <c r="K265" s="65">
        <v>1.8810018810019999</v>
      </c>
      <c r="M265" s="69">
        <v>1.8810018810019999</v>
      </c>
      <c r="Q265" s="56">
        <v>388.8</v>
      </c>
      <c r="S265" s="35">
        <v>40404</v>
      </c>
      <c r="T265" s="57">
        <v>9.9990099990099994E-3</v>
      </c>
    </row>
    <row r="266" spans="2:20" x14ac:dyDescent="0.2">
      <c r="B266" s="35" t="s">
        <v>297</v>
      </c>
      <c r="C266" s="35">
        <v>11</v>
      </c>
      <c r="D266" s="35">
        <v>5</v>
      </c>
      <c r="E266">
        <f t="shared" si="3"/>
        <v>85153.460999999996</v>
      </c>
      <c r="F266" s="70" t="s">
        <v>247</v>
      </c>
      <c r="G266" s="69">
        <v>1.8810018810019999</v>
      </c>
      <c r="M266" s="69">
        <v>1.8810018810019999</v>
      </c>
      <c r="Q266" s="56">
        <v>396.4</v>
      </c>
      <c r="S266" s="35">
        <v>40404</v>
      </c>
      <c r="T266" s="57">
        <v>9.9990099990099994E-3</v>
      </c>
    </row>
    <row r="267" spans="2:20" x14ac:dyDescent="0.2">
      <c r="B267" s="35" t="s">
        <v>298</v>
      </c>
      <c r="C267" s="35">
        <v>11</v>
      </c>
      <c r="D267" s="35">
        <v>6</v>
      </c>
      <c r="E267">
        <f t="shared" si="3"/>
        <v>86428.945000000007</v>
      </c>
      <c r="F267" s="70" t="s">
        <v>247</v>
      </c>
      <c r="G267" s="69">
        <v>1.8810018810019999</v>
      </c>
      <c r="M267" s="69">
        <v>1.8810018810019999</v>
      </c>
      <c r="Q267" s="56">
        <v>396.4</v>
      </c>
      <c r="S267" s="35">
        <v>40404</v>
      </c>
      <c r="T267" s="57">
        <v>9.9990099990099994E-3</v>
      </c>
    </row>
    <row r="268" spans="2:20" x14ac:dyDescent="0.2">
      <c r="B268" s="35" t="s">
        <v>299</v>
      </c>
      <c r="C268" s="35">
        <v>11</v>
      </c>
      <c r="D268" s="35">
        <v>7</v>
      </c>
      <c r="E268">
        <f t="shared" si="3"/>
        <v>68046.335999999996</v>
      </c>
      <c r="F268" t="s">
        <v>55</v>
      </c>
      <c r="L268" s="67">
        <v>1.8810018810019999</v>
      </c>
      <c r="M268" s="69">
        <v>1.8810018810019999</v>
      </c>
      <c r="Q268" s="56">
        <v>388.8</v>
      </c>
      <c r="S268" s="35">
        <v>40404</v>
      </c>
      <c r="T268" s="57">
        <v>9.9990099990099994E-3</v>
      </c>
    </row>
    <row r="269" spans="2:20" x14ac:dyDescent="0.2">
      <c r="B269" s="35" t="s">
        <v>300</v>
      </c>
      <c r="C269" s="35">
        <v>11</v>
      </c>
      <c r="D269" s="35">
        <v>8</v>
      </c>
      <c r="E269">
        <f t="shared" si="3"/>
        <v>50802.902000000002</v>
      </c>
      <c r="F269" t="s">
        <v>55</v>
      </c>
      <c r="L269" s="67">
        <v>1.8810018810019999</v>
      </c>
      <c r="M269" s="69">
        <v>1.8810018810019999</v>
      </c>
      <c r="Q269" s="56">
        <v>388.8</v>
      </c>
      <c r="S269" s="35">
        <v>40404</v>
      </c>
      <c r="T269" s="57">
        <v>9.9990099990099994E-3</v>
      </c>
    </row>
    <row r="270" spans="2:20" x14ac:dyDescent="0.2">
      <c r="B270" s="35" t="s">
        <v>301</v>
      </c>
      <c r="C270" s="35">
        <v>11</v>
      </c>
      <c r="D270" s="35">
        <v>9</v>
      </c>
      <c r="E270">
        <f t="shared" si="3"/>
        <v>12694.031000000001</v>
      </c>
      <c r="F270" s="71" t="s">
        <v>252</v>
      </c>
      <c r="G270" s="72">
        <v>1.8810018810019999</v>
      </c>
      <c r="N270" s="72">
        <v>1.8810018810019999</v>
      </c>
      <c r="Q270" s="56">
        <v>396.4</v>
      </c>
      <c r="S270" s="35">
        <v>40404</v>
      </c>
      <c r="T270" s="57">
        <v>9.9990099990099994E-3</v>
      </c>
    </row>
    <row r="271" spans="2:20" x14ac:dyDescent="0.2">
      <c r="B271" s="35" t="s">
        <v>302</v>
      </c>
      <c r="C271" s="35">
        <v>11</v>
      </c>
      <c r="D271" s="35">
        <v>10</v>
      </c>
      <c r="E271">
        <f t="shared" si="3"/>
        <v>8088.6419999999998</v>
      </c>
      <c r="F271" s="71" t="s">
        <v>252</v>
      </c>
      <c r="G271" s="72">
        <v>1.8810018810019999</v>
      </c>
      <c r="N271" s="72">
        <v>1.8810018810019999</v>
      </c>
      <c r="Q271" s="56">
        <v>396.4</v>
      </c>
      <c r="S271" s="35">
        <v>40404</v>
      </c>
      <c r="T271" s="57">
        <v>9.9990099990099994E-3</v>
      </c>
    </row>
    <row r="272" spans="2:20" x14ac:dyDescent="0.2">
      <c r="B272" s="35" t="s">
        <v>303</v>
      </c>
      <c r="C272" s="35">
        <v>11</v>
      </c>
      <c r="D272" s="35">
        <v>11</v>
      </c>
      <c r="E272">
        <f t="shared" si="3"/>
        <v>9683.0020000000004</v>
      </c>
      <c r="F272" t="s">
        <v>55</v>
      </c>
      <c r="J272" s="61">
        <v>0.1980001980002</v>
      </c>
      <c r="N272" s="72">
        <v>1.8810018810019999</v>
      </c>
      <c r="Q272" s="56">
        <v>392.4</v>
      </c>
      <c r="S272" s="35">
        <v>40404</v>
      </c>
      <c r="T272" s="57">
        <v>9.9990099990099994E-3</v>
      </c>
    </row>
    <row r="273" spans="2:20" x14ac:dyDescent="0.2">
      <c r="B273" s="35" t="s">
        <v>304</v>
      </c>
      <c r="C273" s="35">
        <v>11</v>
      </c>
      <c r="D273" s="35">
        <v>12</v>
      </c>
      <c r="E273">
        <f t="shared" si="3"/>
        <v>9627.0169999999998</v>
      </c>
      <c r="F273" t="s">
        <v>55</v>
      </c>
      <c r="J273" s="61">
        <v>0.1980001980002</v>
      </c>
      <c r="N273" s="72">
        <v>1.8810018810019999</v>
      </c>
      <c r="Q273" s="56">
        <v>392.4</v>
      </c>
      <c r="S273" s="35">
        <v>40404</v>
      </c>
      <c r="T273" s="57">
        <v>9.9990099990099994E-3</v>
      </c>
    </row>
    <row r="274" spans="2:20" x14ac:dyDescent="0.2">
      <c r="B274" s="35" t="s">
        <v>305</v>
      </c>
      <c r="C274" s="35">
        <v>11</v>
      </c>
      <c r="D274" s="35">
        <v>13</v>
      </c>
      <c r="E274">
        <f t="shared" si="3"/>
        <v>23061.025000000001</v>
      </c>
      <c r="F274" t="s">
        <v>55</v>
      </c>
      <c r="H274" s="55">
        <v>49.005049005049997</v>
      </c>
      <c r="N274" s="72">
        <v>1.8810018810019999</v>
      </c>
      <c r="Q274" s="56">
        <v>356.8</v>
      </c>
      <c r="S274" s="35">
        <v>40404</v>
      </c>
      <c r="T274" s="57">
        <v>9.9990099990099994E-3</v>
      </c>
    </row>
    <row r="275" spans="2:20" x14ac:dyDescent="0.2">
      <c r="B275" s="35" t="s">
        <v>306</v>
      </c>
      <c r="C275" s="35">
        <v>11</v>
      </c>
      <c r="D275" s="35">
        <v>14</v>
      </c>
      <c r="E275">
        <f t="shared" si="3"/>
        <v>18324.192999999999</v>
      </c>
      <c r="F275" t="s">
        <v>55</v>
      </c>
      <c r="H275" s="55">
        <v>49.005049005049997</v>
      </c>
      <c r="N275" s="72">
        <v>1.8810018810019999</v>
      </c>
      <c r="Q275" s="56">
        <v>356.8</v>
      </c>
      <c r="S275" s="35">
        <v>40404</v>
      </c>
      <c r="T275" s="57">
        <v>9.9990099990099994E-3</v>
      </c>
    </row>
    <row r="276" spans="2:20" x14ac:dyDescent="0.2">
      <c r="B276" s="35" t="s">
        <v>307</v>
      </c>
      <c r="C276" s="35">
        <v>11</v>
      </c>
      <c r="D276" s="35">
        <v>15</v>
      </c>
      <c r="E276">
        <f t="shared" si="3"/>
        <v>64942.809000000001</v>
      </c>
      <c r="F276" s="62" t="s">
        <v>60</v>
      </c>
      <c r="G276" s="63">
        <v>1.8810018810019999</v>
      </c>
      <c r="O276" s="63">
        <v>1.8810018810019999</v>
      </c>
      <c r="Q276" s="56">
        <v>396.4</v>
      </c>
      <c r="S276" s="35">
        <v>40404</v>
      </c>
      <c r="T276" s="57">
        <v>9.9990099990099994E-3</v>
      </c>
    </row>
    <row r="277" spans="2:20" x14ac:dyDescent="0.2">
      <c r="B277" s="35" t="s">
        <v>308</v>
      </c>
      <c r="C277" s="35">
        <v>11</v>
      </c>
      <c r="D277" s="35">
        <v>16</v>
      </c>
      <c r="E277">
        <f t="shared" si="3"/>
        <v>49967.991999999998</v>
      </c>
      <c r="F277" s="62" t="s">
        <v>60</v>
      </c>
      <c r="G277" s="63">
        <v>1.8810018810019999</v>
      </c>
      <c r="O277" s="63">
        <v>1.8810018810019999</v>
      </c>
      <c r="Q277" s="56">
        <v>396.4</v>
      </c>
      <c r="S277" s="35">
        <v>40404</v>
      </c>
      <c r="T277" s="57">
        <v>9.9990099990099994E-3</v>
      </c>
    </row>
    <row r="278" spans="2:20" x14ac:dyDescent="0.2">
      <c r="B278" s="35" t="s">
        <v>309</v>
      </c>
      <c r="C278" s="35">
        <v>11</v>
      </c>
      <c r="D278" s="35">
        <v>17</v>
      </c>
      <c r="E278">
        <f t="shared" si="3"/>
        <v>21408.245999999999</v>
      </c>
      <c r="F278" t="s">
        <v>55</v>
      </c>
      <c r="M278" s="69">
        <v>1.8810018810019999</v>
      </c>
      <c r="O278" s="63">
        <v>1.8810018810019999</v>
      </c>
      <c r="Q278" s="56">
        <v>388.8</v>
      </c>
      <c r="S278" s="35">
        <v>40404</v>
      </c>
      <c r="T278" s="57">
        <v>9.9990099990099994E-3</v>
      </c>
    </row>
    <row r="279" spans="2:20" x14ac:dyDescent="0.2">
      <c r="B279" s="35" t="s">
        <v>310</v>
      </c>
      <c r="C279" s="35">
        <v>11</v>
      </c>
      <c r="D279" s="35">
        <v>18</v>
      </c>
      <c r="E279">
        <f t="shared" ref="E279:E342" si="4">INDEX($A$1:$Y$17,MATCH(C279,$A$1:$A$17,0),MATCH(D279,$A$1:$Y$1,0))</f>
        <v>24684.596000000001</v>
      </c>
      <c r="F279" t="s">
        <v>55</v>
      </c>
      <c r="M279" s="69">
        <v>1.8810018810019999</v>
      </c>
      <c r="O279" s="63">
        <v>1.8810018810019999</v>
      </c>
      <c r="Q279" s="56">
        <v>388.8</v>
      </c>
      <c r="S279" s="35">
        <v>40404</v>
      </c>
      <c r="T279" s="57">
        <v>9.9990099990099994E-3</v>
      </c>
    </row>
    <row r="280" spans="2:20" x14ac:dyDescent="0.2">
      <c r="B280" s="35" t="s">
        <v>311</v>
      </c>
      <c r="C280" s="35">
        <v>11</v>
      </c>
      <c r="D280" s="35">
        <v>19</v>
      </c>
      <c r="E280">
        <f t="shared" si="4"/>
        <v>21055.296999999999</v>
      </c>
      <c r="F280" t="s">
        <v>55</v>
      </c>
      <c r="O280" s="63">
        <v>1.8810018810019999</v>
      </c>
      <c r="P280" s="68">
        <v>1.8810018810019999</v>
      </c>
      <c r="Q280" s="56">
        <v>388.8</v>
      </c>
      <c r="S280" s="35">
        <v>40404</v>
      </c>
      <c r="T280" s="57">
        <v>9.9990099990099994E-3</v>
      </c>
    </row>
    <row r="281" spans="2:20" x14ac:dyDescent="0.2">
      <c r="B281" s="35" t="s">
        <v>312</v>
      </c>
      <c r="C281" s="35">
        <v>11</v>
      </c>
      <c r="D281" s="35">
        <v>20</v>
      </c>
      <c r="E281">
        <f t="shared" si="4"/>
        <v>12180.428</v>
      </c>
      <c r="F281" t="s">
        <v>55</v>
      </c>
      <c r="O281" s="63">
        <v>1.8810018810019999</v>
      </c>
      <c r="P281" s="68">
        <v>1.8810018810019999</v>
      </c>
      <c r="Q281" s="56">
        <v>388.8</v>
      </c>
      <c r="S281" s="35">
        <v>40404</v>
      </c>
      <c r="T281" s="57">
        <v>9.9990099990099994E-3</v>
      </c>
    </row>
    <row r="282" spans="2:20" x14ac:dyDescent="0.2">
      <c r="B282" s="35" t="s">
        <v>313</v>
      </c>
      <c r="C282" s="35">
        <v>11</v>
      </c>
      <c r="D282" s="35">
        <v>21</v>
      </c>
      <c r="E282">
        <f t="shared" si="4"/>
        <v>20288.543000000001</v>
      </c>
      <c r="F282" s="73" t="s">
        <v>265</v>
      </c>
      <c r="G282" s="68">
        <v>1.8810018810019999</v>
      </c>
      <c r="P282" s="68">
        <v>1.8810018810019999</v>
      </c>
      <c r="Q282" s="56">
        <v>396.4</v>
      </c>
      <c r="S282" s="35">
        <v>40404</v>
      </c>
      <c r="T282" s="57">
        <v>9.9990099990099994E-3</v>
      </c>
    </row>
    <row r="283" spans="2:20" x14ac:dyDescent="0.2">
      <c r="B283" s="35" t="s">
        <v>314</v>
      </c>
      <c r="C283" s="35">
        <v>11</v>
      </c>
      <c r="D283" s="35">
        <v>22</v>
      </c>
      <c r="E283">
        <f t="shared" si="4"/>
        <v>24733.278999999999</v>
      </c>
      <c r="F283" s="73" t="s">
        <v>265</v>
      </c>
      <c r="G283" s="68">
        <v>1.8810018810019999</v>
      </c>
      <c r="P283" s="68">
        <v>1.8810018810019999</v>
      </c>
      <c r="Q283" s="56">
        <v>396.4</v>
      </c>
      <c r="S283" s="35">
        <v>40404</v>
      </c>
      <c r="T283" s="57">
        <v>9.9990099990099994E-3</v>
      </c>
    </row>
    <row r="284" spans="2:20" x14ac:dyDescent="0.2">
      <c r="B284" s="35" t="s">
        <v>315</v>
      </c>
      <c r="C284" s="35">
        <v>11</v>
      </c>
      <c r="D284" s="35">
        <v>23</v>
      </c>
      <c r="E284">
        <f t="shared" si="4"/>
        <v>12375.159</v>
      </c>
      <c r="F284" t="s">
        <v>55</v>
      </c>
      <c r="M284" s="69">
        <v>1.8810018810019999</v>
      </c>
      <c r="P284" s="68">
        <v>1.8810018810019999</v>
      </c>
      <c r="Q284" s="56">
        <v>388.8</v>
      </c>
      <c r="S284" s="35">
        <v>40404</v>
      </c>
      <c r="T284" s="57">
        <v>9.9990099990099994E-3</v>
      </c>
    </row>
    <row r="285" spans="2:20" x14ac:dyDescent="0.2">
      <c r="B285" s="35" t="s">
        <v>316</v>
      </c>
      <c r="C285" s="35">
        <v>11</v>
      </c>
      <c r="D285" s="35">
        <v>24</v>
      </c>
      <c r="E285">
        <f t="shared" si="4"/>
        <v>10875.728999999999</v>
      </c>
      <c r="F285" t="s">
        <v>55</v>
      </c>
      <c r="M285" s="69">
        <v>1.8810018810019999</v>
      </c>
      <c r="P285" s="68">
        <v>1.8810018810019999</v>
      </c>
      <c r="Q285" s="56">
        <v>388.8</v>
      </c>
      <c r="S285" s="35">
        <v>40404</v>
      </c>
      <c r="T285" s="57">
        <v>9.9990099990099994E-3</v>
      </c>
    </row>
    <row r="286" spans="2:20" x14ac:dyDescent="0.2">
      <c r="B286" s="35" t="s">
        <v>317</v>
      </c>
      <c r="C286" s="35">
        <v>12</v>
      </c>
      <c r="D286" s="35">
        <v>1</v>
      </c>
      <c r="E286">
        <f t="shared" si="4"/>
        <v>73562.093999999997</v>
      </c>
      <c r="F286" t="s">
        <v>55</v>
      </c>
      <c r="K286" s="65">
        <v>0.5742005742006</v>
      </c>
      <c r="L286" s="67">
        <v>0.5742005742006</v>
      </c>
      <c r="Q286" s="56">
        <v>399.2</v>
      </c>
      <c r="S286" s="35">
        <v>40404</v>
      </c>
      <c r="T286" s="57">
        <v>9.9950499950499996E-3</v>
      </c>
    </row>
    <row r="287" spans="2:20" x14ac:dyDescent="0.2">
      <c r="B287" s="35" t="s">
        <v>318</v>
      </c>
      <c r="C287" s="35">
        <v>12</v>
      </c>
      <c r="D287" s="35">
        <v>2</v>
      </c>
      <c r="E287">
        <f t="shared" si="4"/>
        <v>58918.315999999999</v>
      </c>
      <c r="F287" t="s">
        <v>55</v>
      </c>
      <c r="K287" s="65">
        <v>0.5742005742006</v>
      </c>
      <c r="L287" s="67">
        <v>0.5742005742006</v>
      </c>
      <c r="Q287" s="56">
        <v>399.2</v>
      </c>
      <c r="S287" s="35">
        <v>40404</v>
      </c>
      <c r="T287" s="57">
        <v>9.9950499950499996E-3</v>
      </c>
    </row>
    <row r="288" spans="2:20" x14ac:dyDescent="0.2">
      <c r="B288" s="35" t="s">
        <v>319</v>
      </c>
      <c r="C288" s="35">
        <v>12</v>
      </c>
      <c r="D288" s="35">
        <v>3</v>
      </c>
      <c r="E288">
        <f t="shared" si="4"/>
        <v>82193.547000000006</v>
      </c>
      <c r="F288" t="s">
        <v>55</v>
      </c>
      <c r="K288" s="65">
        <v>0.5742005742006</v>
      </c>
      <c r="M288" s="69">
        <v>0.5742005742006</v>
      </c>
      <c r="Q288" s="56">
        <v>399.2</v>
      </c>
      <c r="S288" s="35">
        <v>40404</v>
      </c>
      <c r="T288" s="57">
        <v>9.9950499950499996E-3</v>
      </c>
    </row>
    <row r="289" spans="2:20" x14ac:dyDescent="0.2">
      <c r="B289" s="35" t="s">
        <v>320</v>
      </c>
      <c r="C289" s="35">
        <v>12</v>
      </c>
      <c r="D289" s="35">
        <v>4</v>
      </c>
      <c r="E289">
        <f t="shared" si="4"/>
        <v>65965.148000000001</v>
      </c>
      <c r="F289" t="s">
        <v>55</v>
      </c>
      <c r="K289" s="65">
        <v>0.5742005742006</v>
      </c>
      <c r="M289" s="69">
        <v>0.5742005742006</v>
      </c>
      <c r="Q289" s="56">
        <v>399.2</v>
      </c>
      <c r="S289" s="35">
        <v>40404</v>
      </c>
      <c r="T289" s="57">
        <v>9.9950499950499996E-3</v>
      </c>
    </row>
    <row r="290" spans="2:20" x14ac:dyDescent="0.2">
      <c r="B290" s="35" t="s">
        <v>321</v>
      </c>
      <c r="C290" s="35">
        <v>12</v>
      </c>
      <c r="D290" s="35">
        <v>5</v>
      </c>
      <c r="E290">
        <f t="shared" si="4"/>
        <v>72780.733999999997</v>
      </c>
      <c r="F290" s="70" t="s">
        <v>247</v>
      </c>
      <c r="G290" s="69">
        <v>0.5742005742006</v>
      </c>
      <c r="M290" s="69">
        <v>0.5742005742006</v>
      </c>
      <c r="Q290" s="56">
        <v>401.6</v>
      </c>
      <c r="S290" s="35">
        <v>40404</v>
      </c>
      <c r="T290" s="57">
        <v>9.9970299970299995E-3</v>
      </c>
    </row>
    <row r="291" spans="2:20" x14ac:dyDescent="0.2">
      <c r="B291" s="35" t="s">
        <v>322</v>
      </c>
      <c r="C291" s="35">
        <v>12</v>
      </c>
      <c r="D291" s="35">
        <v>6</v>
      </c>
      <c r="E291">
        <f t="shared" si="4"/>
        <v>73722.75</v>
      </c>
      <c r="F291" s="70" t="s">
        <v>247</v>
      </c>
      <c r="G291" s="69">
        <v>0.5742005742006</v>
      </c>
      <c r="M291" s="69">
        <v>0.5742005742006</v>
      </c>
      <c r="Q291" s="56">
        <v>401.6</v>
      </c>
      <c r="S291" s="35">
        <v>40404</v>
      </c>
      <c r="T291" s="57">
        <v>9.9970299970299995E-3</v>
      </c>
    </row>
    <row r="292" spans="2:20" x14ac:dyDescent="0.2">
      <c r="B292" s="35" t="s">
        <v>323</v>
      </c>
      <c r="C292" s="35">
        <v>12</v>
      </c>
      <c r="D292" s="35">
        <v>7</v>
      </c>
      <c r="E292">
        <f t="shared" si="4"/>
        <v>67299.054999999993</v>
      </c>
      <c r="F292" t="s">
        <v>55</v>
      </c>
      <c r="L292" s="67">
        <v>0.5742005742006</v>
      </c>
      <c r="M292" s="69">
        <v>0.5742005742006</v>
      </c>
      <c r="Q292" s="56">
        <v>399.2</v>
      </c>
      <c r="S292" s="35">
        <v>40404</v>
      </c>
      <c r="T292" s="57">
        <v>9.9950499950499996E-3</v>
      </c>
    </row>
    <row r="293" spans="2:20" x14ac:dyDescent="0.2">
      <c r="B293" s="35" t="s">
        <v>324</v>
      </c>
      <c r="C293" s="35">
        <v>12</v>
      </c>
      <c r="D293" s="35">
        <v>8</v>
      </c>
      <c r="E293">
        <f t="shared" si="4"/>
        <v>77115.937000000005</v>
      </c>
      <c r="F293" t="s">
        <v>55</v>
      </c>
      <c r="L293" s="67">
        <v>0.5742005742006</v>
      </c>
      <c r="M293" s="69">
        <v>0.5742005742006</v>
      </c>
      <c r="Q293" s="56">
        <v>399.2</v>
      </c>
      <c r="S293" s="35">
        <v>40404</v>
      </c>
      <c r="T293" s="57">
        <v>9.9950499950499996E-3</v>
      </c>
    </row>
    <row r="294" spans="2:20" x14ac:dyDescent="0.2">
      <c r="B294" s="35" t="s">
        <v>325</v>
      </c>
      <c r="C294" s="35">
        <v>12</v>
      </c>
      <c r="D294" s="35">
        <v>9</v>
      </c>
      <c r="E294">
        <f t="shared" si="4"/>
        <v>11737.415000000001</v>
      </c>
      <c r="F294" s="71" t="s">
        <v>252</v>
      </c>
      <c r="G294" s="72">
        <v>0.5742005742006</v>
      </c>
      <c r="N294" s="72">
        <v>0.5742005742006</v>
      </c>
      <c r="Q294" s="56">
        <v>401.6</v>
      </c>
      <c r="S294" s="35">
        <v>40404</v>
      </c>
      <c r="T294" s="57">
        <v>9.9970299970299995E-3</v>
      </c>
    </row>
    <row r="295" spans="2:20" x14ac:dyDescent="0.2">
      <c r="B295" s="35" t="s">
        <v>326</v>
      </c>
      <c r="C295" s="35">
        <v>12</v>
      </c>
      <c r="D295" s="35">
        <v>10</v>
      </c>
      <c r="E295">
        <f t="shared" si="4"/>
        <v>11240.851000000001</v>
      </c>
      <c r="F295" s="71" t="s">
        <v>252</v>
      </c>
      <c r="G295" s="72">
        <v>0.5742005742006</v>
      </c>
      <c r="N295" s="72">
        <v>0.5742005742006</v>
      </c>
      <c r="Q295" s="56">
        <v>401.6</v>
      </c>
      <c r="S295" s="35">
        <v>40404</v>
      </c>
      <c r="T295" s="57">
        <v>9.9970299970299995E-3</v>
      </c>
    </row>
    <row r="296" spans="2:20" x14ac:dyDescent="0.2">
      <c r="B296" s="35" t="s">
        <v>327</v>
      </c>
      <c r="C296" s="35">
        <v>12</v>
      </c>
      <c r="D296" s="35">
        <v>11</v>
      </c>
      <c r="E296">
        <f t="shared" si="4"/>
        <v>10325.614</v>
      </c>
      <c r="F296" t="s">
        <v>55</v>
      </c>
      <c r="J296" s="61">
        <v>6.4350064350059993E-2</v>
      </c>
      <c r="N296" s="72">
        <v>0.5742005742006</v>
      </c>
      <c r="Q296" s="56">
        <v>400.4</v>
      </c>
      <c r="S296" s="35">
        <v>40404</v>
      </c>
      <c r="T296" s="57">
        <v>9.9995049995050007E-3</v>
      </c>
    </row>
    <row r="297" spans="2:20" x14ac:dyDescent="0.2">
      <c r="B297" s="35" t="s">
        <v>328</v>
      </c>
      <c r="C297" s="35">
        <v>12</v>
      </c>
      <c r="D297" s="35">
        <v>12</v>
      </c>
      <c r="E297">
        <f t="shared" si="4"/>
        <v>8551.1280000000006</v>
      </c>
      <c r="F297" t="s">
        <v>55</v>
      </c>
      <c r="J297" s="61">
        <v>6.4350064350059993E-2</v>
      </c>
      <c r="N297" s="72">
        <v>0.5742005742006</v>
      </c>
      <c r="Q297" s="56">
        <v>400.4</v>
      </c>
      <c r="S297" s="35">
        <v>40404</v>
      </c>
      <c r="T297" s="57">
        <v>9.9995049995050007E-3</v>
      </c>
    </row>
    <row r="298" spans="2:20" x14ac:dyDescent="0.2">
      <c r="B298" s="35" t="s">
        <v>329</v>
      </c>
      <c r="C298" s="35">
        <v>12</v>
      </c>
      <c r="D298" s="35">
        <v>13</v>
      </c>
      <c r="E298">
        <f t="shared" si="4"/>
        <v>17192.317999999999</v>
      </c>
      <c r="F298" t="s">
        <v>55</v>
      </c>
      <c r="H298" s="55">
        <v>10.89001089001</v>
      </c>
      <c r="N298" s="72">
        <v>0.5742005742006</v>
      </c>
      <c r="Q298" s="56">
        <v>392.8</v>
      </c>
      <c r="S298" s="35">
        <v>40404</v>
      </c>
      <c r="T298" s="57">
        <v>9.9970299970299995E-3</v>
      </c>
    </row>
    <row r="299" spans="2:20" x14ac:dyDescent="0.2">
      <c r="B299" s="35" t="s">
        <v>330</v>
      </c>
      <c r="C299" s="35">
        <v>12</v>
      </c>
      <c r="D299" s="35">
        <v>14</v>
      </c>
      <c r="E299">
        <f t="shared" si="4"/>
        <v>13730.975</v>
      </c>
      <c r="F299" t="s">
        <v>55</v>
      </c>
      <c r="H299" s="55">
        <v>10.89001089001</v>
      </c>
      <c r="N299" s="72">
        <v>0.5742005742006</v>
      </c>
      <c r="Q299" s="56">
        <v>392.8</v>
      </c>
      <c r="S299" s="35">
        <v>40404</v>
      </c>
      <c r="T299" s="57">
        <v>9.9970299970299995E-3</v>
      </c>
    </row>
    <row r="300" spans="2:20" x14ac:dyDescent="0.2">
      <c r="B300" s="35" t="s">
        <v>331</v>
      </c>
      <c r="C300" s="35">
        <v>12</v>
      </c>
      <c r="D300" s="35">
        <v>15</v>
      </c>
      <c r="E300">
        <f t="shared" si="4"/>
        <v>83929.085999999996</v>
      </c>
      <c r="F300" s="62" t="s">
        <v>60</v>
      </c>
      <c r="G300" s="63">
        <v>0.5742005742006</v>
      </c>
      <c r="O300" s="63">
        <v>0.5742005742006</v>
      </c>
      <c r="Q300" s="56">
        <v>401.6</v>
      </c>
      <c r="S300" s="35">
        <v>40404</v>
      </c>
      <c r="T300" s="57">
        <v>9.9970299970299995E-3</v>
      </c>
    </row>
    <row r="301" spans="2:20" x14ac:dyDescent="0.2">
      <c r="B301" s="35" t="s">
        <v>332</v>
      </c>
      <c r="C301" s="35">
        <v>12</v>
      </c>
      <c r="D301" s="35">
        <v>16</v>
      </c>
      <c r="E301">
        <f t="shared" si="4"/>
        <v>72330.422000000006</v>
      </c>
      <c r="F301" s="62" t="s">
        <v>60</v>
      </c>
      <c r="G301" s="63">
        <v>0.5742005742006</v>
      </c>
      <c r="O301" s="63">
        <v>0.5742005742006</v>
      </c>
      <c r="Q301" s="56">
        <v>401.6</v>
      </c>
      <c r="S301" s="35">
        <v>40404</v>
      </c>
      <c r="T301" s="57">
        <v>9.9970299970299995E-3</v>
      </c>
    </row>
    <row r="302" spans="2:20" x14ac:dyDescent="0.2">
      <c r="B302" s="35" t="s">
        <v>333</v>
      </c>
      <c r="C302" s="35">
        <v>12</v>
      </c>
      <c r="D302" s="35">
        <v>17</v>
      </c>
      <c r="E302">
        <f t="shared" si="4"/>
        <v>68696.25</v>
      </c>
      <c r="F302" t="s">
        <v>55</v>
      </c>
      <c r="M302" s="69">
        <v>0.5742005742006</v>
      </c>
      <c r="O302" s="63">
        <v>0.5742005742006</v>
      </c>
      <c r="Q302" s="56">
        <v>399.2</v>
      </c>
      <c r="S302" s="35">
        <v>40404</v>
      </c>
      <c r="T302" s="57">
        <v>9.9950499950499996E-3</v>
      </c>
    </row>
    <row r="303" spans="2:20" x14ac:dyDescent="0.2">
      <c r="B303" s="35" t="s">
        <v>334</v>
      </c>
      <c r="C303" s="35">
        <v>12</v>
      </c>
      <c r="D303" s="35">
        <v>18</v>
      </c>
      <c r="E303">
        <f t="shared" si="4"/>
        <v>72593.304999999993</v>
      </c>
      <c r="F303" t="s">
        <v>55</v>
      </c>
      <c r="M303" s="69">
        <v>0.5742005742006</v>
      </c>
      <c r="O303" s="63">
        <v>0.5742005742006</v>
      </c>
      <c r="Q303" s="56">
        <v>399.2</v>
      </c>
      <c r="S303" s="35">
        <v>40404</v>
      </c>
      <c r="T303" s="57">
        <v>9.9950499950499996E-3</v>
      </c>
    </row>
    <row r="304" spans="2:20" x14ac:dyDescent="0.2">
      <c r="B304" s="35" t="s">
        <v>335</v>
      </c>
      <c r="C304" s="35">
        <v>12</v>
      </c>
      <c r="D304" s="35">
        <v>19</v>
      </c>
      <c r="E304">
        <f t="shared" si="4"/>
        <v>16995.153999999999</v>
      </c>
      <c r="F304" t="s">
        <v>55</v>
      </c>
      <c r="O304" s="63">
        <v>0.5742005742006</v>
      </c>
      <c r="P304" s="68">
        <v>0.5742005742006</v>
      </c>
      <c r="Q304" s="56">
        <v>399.2</v>
      </c>
      <c r="S304" s="35">
        <v>40404</v>
      </c>
      <c r="T304" s="57">
        <v>9.9950499950499996E-3</v>
      </c>
    </row>
    <row r="305" spans="2:20" x14ac:dyDescent="0.2">
      <c r="B305" s="35" t="s">
        <v>336</v>
      </c>
      <c r="C305" s="35">
        <v>12</v>
      </c>
      <c r="D305" s="35">
        <v>20</v>
      </c>
      <c r="E305">
        <f t="shared" si="4"/>
        <v>16734.701000000001</v>
      </c>
      <c r="F305" t="s">
        <v>55</v>
      </c>
      <c r="O305" s="63">
        <v>0.5742005742006</v>
      </c>
      <c r="P305" s="68">
        <v>0.5742005742006</v>
      </c>
      <c r="Q305" s="56">
        <v>399.2</v>
      </c>
      <c r="S305" s="35">
        <v>40404</v>
      </c>
      <c r="T305" s="57">
        <v>9.9950499950499996E-3</v>
      </c>
    </row>
    <row r="306" spans="2:20" x14ac:dyDescent="0.2">
      <c r="B306" s="35" t="s">
        <v>337</v>
      </c>
      <c r="C306" s="35">
        <v>12</v>
      </c>
      <c r="D306" s="35">
        <v>21</v>
      </c>
      <c r="E306">
        <f t="shared" si="4"/>
        <v>29528.530999999999</v>
      </c>
      <c r="F306" s="73" t="s">
        <v>265</v>
      </c>
      <c r="G306" s="68">
        <v>0.5742005742006</v>
      </c>
      <c r="P306" s="68">
        <v>0.5742005742006</v>
      </c>
      <c r="Q306" s="56">
        <v>401.6</v>
      </c>
      <c r="S306" s="35">
        <v>40404</v>
      </c>
      <c r="T306" s="57">
        <v>9.9970299970299995E-3</v>
      </c>
    </row>
    <row r="307" spans="2:20" x14ac:dyDescent="0.2">
      <c r="B307" s="35" t="s">
        <v>338</v>
      </c>
      <c r="C307" s="35">
        <v>12</v>
      </c>
      <c r="D307" s="35">
        <v>22</v>
      </c>
      <c r="E307">
        <f t="shared" si="4"/>
        <v>29506.625</v>
      </c>
      <c r="F307" s="73" t="s">
        <v>265</v>
      </c>
      <c r="G307" s="68">
        <v>0.5742005742006</v>
      </c>
      <c r="P307" s="68">
        <v>0.5742005742006</v>
      </c>
      <c r="Q307" s="56">
        <v>401.6</v>
      </c>
      <c r="S307" s="35">
        <v>40404</v>
      </c>
      <c r="T307" s="57">
        <v>9.9970299970299995E-3</v>
      </c>
    </row>
    <row r="308" spans="2:20" x14ac:dyDescent="0.2">
      <c r="B308" s="35" t="s">
        <v>339</v>
      </c>
      <c r="C308" s="35">
        <v>12</v>
      </c>
      <c r="D308" s="35">
        <v>23</v>
      </c>
      <c r="E308">
        <f t="shared" si="4"/>
        <v>19962.368999999999</v>
      </c>
      <c r="F308" t="s">
        <v>55</v>
      </c>
      <c r="M308" s="69">
        <v>0.5742005742006</v>
      </c>
      <c r="P308" s="68">
        <v>0.5742005742006</v>
      </c>
      <c r="Q308" s="56">
        <v>399.2</v>
      </c>
      <c r="S308" s="35">
        <v>40404</v>
      </c>
      <c r="T308" s="57">
        <v>9.9950499950499996E-3</v>
      </c>
    </row>
    <row r="309" spans="2:20" x14ac:dyDescent="0.2">
      <c r="B309" s="35" t="s">
        <v>340</v>
      </c>
      <c r="C309" s="35">
        <v>12</v>
      </c>
      <c r="D309" s="35">
        <v>24</v>
      </c>
      <c r="E309">
        <f t="shared" si="4"/>
        <v>21676.002</v>
      </c>
      <c r="F309" t="s">
        <v>55</v>
      </c>
      <c r="M309" s="69">
        <v>0.5742005742006</v>
      </c>
      <c r="P309" s="68">
        <v>0.5742005742006</v>
      </c>
      <c r="Q309" s="56">
        <v>399.2</v>
      </c>
      <c r="S309" s="35">
        <v>40404</v>
      </c>
      <c r="T309" s="57">
        <v>9.9950499950499996E-3</v>
      </c>
    </row>
    <row r="310" spans="2:20" x14ac:dyDescent="0.2">
      <c r="B310" s="35" t="s">
        <v>341</v>
      </c>
      <c r="C310" s="35">
        <v>13</v>
      </c>
      <c r="D310" s="35">
        <v>1</v>
      </c>
      <c r="E310">
        <f t="shared" si="4"/>
        <v>60756.093999999997</v>
      </c>
      <c r="F310" t="s">
        <v>55</v>
      </c>
      <c r="K310" s="65">
        <v>0.17325017325020001</v>
      </c>
      <c r="L310" s="67">
        <v>0.17325017325020001</v>
      </c>
      <c r="Q310" s="56">
        <v>402.4</v>
      </c>
      <c r="S310" s="35">
        <v>40404</v>
      </c>
      <c r="T310" s="57">
        <v>9.9940599940599902E-3</v>
      </c>
    </row>
    <row r="311" spans="2:20" x14ac:dyDescent="0.2">
      <c r="B311" s="35" t="s">
        <v>342</v>
      </c>
      <c r="C311" s="35">
        <v>13</v>
      </c>
      <c r="D311" s="35">
        <v>2</v>
      </c>
      <c r="E311">
        <f t="shared" si="4"/>
        <v>57418.887000000002</v>
      </c>
      <c r="F311" t="s">
        <v>55</v>
      </c>
      <c r="K311" s="65">
        <v>0.17325017325020001</v>
      </c>
      <c r="L311" s="67">
        <v>0.17325017325020001</v>
      </c>
      <c r="Q311" s="56">
        <v>402.4</v>
      </c>
      <c r="S311" s="35">
        <v>40404</v>
      </c>
      <c r="T311" s="57">
        <v>9.9940599940599902E-3</v>
      </c>
    </row>
    <row r="312" spans="2:20" x14ac:dyDescent="0.2">
      <c r="B312" s="35" t="s">
        <v>343</v>
      </c>
      <c r="C312" s="35">
        <v>13</v>
      </c>
      <c r="D312" s="35">
        <v>3</v>
      </c>
      <c r="E312">
        <f t="shared" si="4"/>
        <v>51430.906000000003</v>
      </c>
      <c r="F312" t="s">
        <v>55</v>
      </c>
      <c r="K312" s="65">
        <v>0.17325017325020001</v>
      </c>
      <c r="M312" s="69">
        <v>0.17325017325020001</v>
      </c>
      <c r="Q312" s="56">
        <v>402.4</v>
      </c>
      <c r="S312" s="35">
        <v>40404</v>
      </c>
      <c r="T312" s="57">
        <v>9.9940599940599902E-3</v>
      </c>
    </row>
    <row r="313" spans="2:20" x14ac:dyDescent="0.2">
      <c r="B313" s="35" t="s">
        <v>344</v>
      </c>
      <c r="C313" s="35">
        <v>13</v>
      </c>
      <c r="D313" s="35">
        <v>4</v>
      </c>
      <c r="E313">
        <f t="shared" si="4"/>
        <v>43347.137000000002</v>
      </c>
      <c r="F313" t="s">
        <v>55</v>
      </c>
      <c r="K313" s="65">
        <v>0.17325017325020001</v>
      </c>
      <c r="M313" s="69">
        <v>0.17325017325020001</v>
      </c>
      <c r="Q313" s="56">
        <v>402.4</v>
      </c>
      <c r="S313" s="35">
        <v>40404</v>
      </c>
      <c r="T313" s="57">
        <v>9.9940599940599902E-3</v>
      </c>
    </row>
    <row r="314" spans="2:20" x14ac:dyDescent="0.2">
      <c r="B314" s="35" t="s">
        <v>345</v>
      </c>
      <c r="C314" s="35">
        <v>13</v>
      </c>
      <c r="D314" s="35">
        <v>5</v>
      </c>
      <c r="E314">
        <f t="shared" si="4"/>
        <v>52589.559000000001</v>
      </c>
      <c r="F314" s="70" t="s">
        <v>247</v>
      </c>
      <c r="G314" s="69">
        <v>0.17325017325020001</v>
      </c>
      <c r="M314" s="69">
        <v>0.17325017325020001</v>
      </c>
      <c r="Q314" s="56">
        <v>403.2</v>
      </c>
      <c r="S314" s="35">
        <v>40404</v>
      </c>
      <c r="T314" s="57">
        <v>9.996534996535E-3</v>
      </c>
    </row>
    <row r="315" spans="2:20" x14ac:dyDescent="0.2">
      <c r="B315" s="35" t="s">
        <v>346</v>
      </c>
      <c r="C315" s="35">
        <v>13</v>
      </c>
      <c r="D315" s="35">
        <v>6</v>
      </c>
      <c r="E315">
        <f t="shared" si="4"/>
        <v>47884.366999999998</v>
      </c>
      <c r="F315" s="70" t="s">
        <v>247</v>
      </c>
      <c r="G315" s="69">
        <v>0.17325017325020001</v>
      </c>
      <c r="M315" s="69">
        <v>0.17325017325020001</v>
      </c>
      <c r="Q315" s="56">
        <v>403.2</v>
      </c>
      <c r="S315" s="35">
        <v>40404</v>
      </c>
      <c r="T315" s="57">
        <v>9.996534996535E-3</v>
      </c>
    </row>
    <row r="316" spans="2:20" x14ac:dyDescent="0.2">
      <c r="B316" s="35" t="s">
        <v>347</v>
      </c>
      <c r="C316" s="35">
        <v>13</v>
      </c>
      <c r="D316" s="35">
        <v>7</v>
      </c>
      <c r="E316">
        <f t="shared" si="4"/>
        <v>49322.945</v>
      </c>
      <c r="F316" t="s">
        <v>55</v>
      </c>
      <c r="L316" s="67">
        <v>0.17325017325020001</v>
      </c>
      <c r="M316" s="69">
        <v>0.17325017325020001</v>
      </c>
      <c r="Q316" s="56">
        <v>402.4</v>
      </c>
      <c r="S316" s="35">
        <v>40404</v>
      </c>
      <c r="T316" s="57">
        <v>9.9940599940599902E-3</v>
      </c>
    </row>
    <row r="317" spans="2:20" x14ac:dyDescent="0.2">
      <c r="B317" s="35" t="s">
        <v>348</v>
      </c>
      <c r="C317" s="35">
        <v>13</v>
      </c>
      <c r="D317" s="35">
        <v>8</v>
      </c>
      <c r="E317">
        <f t="shared" si="4"/>
        <v>47504.644999999997</v>
      </c>
      <c r="F317" t="s">
        <v>55</v>
      </c>
      <c r="L317" s="67">
        <v>0.17325017325020001</v>
      </c>
      <c r="M317" s="69">
        <v>0.17325017325020001</v>
      </c>
      <c r="Q317" s="56">
        <v>402.4</v>
      </c>
      <c r="S317" s="35">
        <v>40404</v>
      </c>
      <c r="T317" s="57">
        <v>9.9940599940599902E-3</v>
      </c>
    </row>
    <row r="318" spans="2:20" x14ac:dyDescent="0.2">
      <c r="B318" s="35" t="s">
        <v>349</v>
      </c>
      <c r="C318" s="35">
        <v>13</v>
      </c>
      <c r="D318" s="35">
        <v>9</v>
      </c>
      <c r="E318">
        <f t="shared" si="4"/>
        <v>10620.146000000001</v>
      </c>
      <c r="F318" s="71" t="s">
        <v>252</v>
      </c>
      <c r="G318" s="72">
        <v>0.17325017325020001</v>
      </c>
      <c r="N318" s="72">
        <v>0.17325017325020001</v>
      </c>
      <c r="Q318" s="56">
        <v>403.2</v>
      </c>
      <c r="S318" s="35">
        <v>40404</v>
      </c>
      <c r="T318" s="57">
        <v>9.996534996535E-3</v>
      </c>
    </row>
    <row r="319" spans="2:20" x14ac:dyDescent="0.2">
      <c r="B319" s="35" t="s">
        <v>350</v>
      </c>
      <c r="C319" s="35">
        <v>13</v>
      </c>
      <c r="D319" s="35">
        <v>10</v>
      </c>
      <c r="E319">
        <f t="shared" si="4"/>
        <v>9376.3009999999995</v>
      </c>
      <c r="F319" s="71" t="s">
        <v>252</v>
      </c>
      <c r="G319" s="72">
        <v>0.17325017325020001</v>
      </c>
      <c r="N319" s="72">
        <v>0.17325017325020001</v>
      </c>
      <c r="Q319" s="56">
        <v>403.2</v>
      </c>
      <c r="S319" s="35">
        <v>40404</v>
      </c>
      <c r="T319" s="57">
        <v>9.996534996535E-3</v>
      </c>
    </row>
    <row r="320" spans="2:20" x14ac:dyDescent="0.2">
      <c r="B320" s="35" t="s">
        <v>351</v>
      </c>
      <c r="C320" s="35">
        <v>13</v>
      </c>
      <c r="D320" s="35">
        <v>11</v>
      </c>
      <c r="E320">
        <f t="shared" si="4"/>
        <v>7635.8919999999998</v>
      </c>
      <c r="F320" t="s">
        <v>55</v>
      </c>
      <c r="J320" s="61">
        <v>2.079002079002E-2</v>
      </c>
      <c r="N320" s="72">
        <v>0.17325017325020001</v>
      </c>
      <c r="Q320" s="56">
        <v>402.8</v>
      </c>
      <c r="S320" s="35">
        <v>40404</v>
      </c>
      <c r="T320" s="57">
        <v>9.9970299970299995E-3</v>
      </c>
    </row>
    <row r="321" spans="2:20" x14ac:dyDescent="0.2">
      <c r="B321" s="35" t="s">
        <v>352</v>
      </c>
      <c r="C321" s="35">
        <v>13</v>
      </c>
      <c r="D321" s="35">
        <v>12</v>
      </c>
      <c r="E321">
        <f t="shared" si="4"/>
        <v>9035.5210000000006</v>
      </c>
      <c r="F321" t="s">
        <v>55</v>
      </c>
      <c r="J321" s="61">
        <v>2.079002079002E-2</v>
      </c>
      <c r="N321" s="72">
        <v>0.17325017325020001</v>
      </c>
      <c r="Q321" s="56">
        <v>402.8</v>
      </c>
      <c r="S321" s="35">
        <v>40404</v>
      </c>
      <c r="T321" s="57">
        <v>9.9970299970299995E-3</v>
      </c>
    </row>
    <row r="322" spans="2:20" x14ac:dyDescent="0.2">
      <c r="B322" s="35" t="s">
        <v>353</v>
      </c>
      <c r="C322" s="35">
        <v>13</v>
      </c>
      <c r="D322" s="35">
        <v>13</v>
      </c>
      <c r="E322">
        <f t="shared" si="4"/>
        <v>11837.215</v>
      </c>
      <c r="F322" t="s">
        <v>55</v>
      </c>
      <c r="H322" s="55">
        <v>2.4007524007519998</v>
      </c>
      <c r="N322" s="72">
        <v>0.17325017325020001</v>
      </c>
      <c r="Q322" s="56">
        <v>401.2</v>
      </c>
      <c r="S322" s="35">
        <v>40404</v>
      </c>
      <c r="T322" s="57">
        <v>9.9950499950499892E-3</v>
      </c>
    </row>
    <row r="323" spans="2:20" x14ac:dyDescent="0.2">
      <c r="B323" s="35" t="s">
        <v>354</v>
      </c>
      <c r="C323" s="35">
        <v>13</v>
      </c>
      <c r="D323" s="35">
        <v>14</v>
      </c>
      <c r="E323">
        <f t="shared" si="4"/>
        <v>10980.397000000001</v>
      </c>
      <c r="F323" t="s">
        <v>55</v>
      </c>
      <c r="H323" s="55">
        <v>2.4007524007519998</v>
      </c>
      <c r="N323" s="72">
        <v>0.17325017325020001</v>
      </c>
      <c r="Q323" s="56">
        <v>401.2</v>
      </c>
      <c r="S323" s="35">
        <v>40404</v>
      </c>
      <c r="T323" s="57">
        <v>9.9950499950499892E-3</v>
      </c>
    </row>
    <row r="324" spans="2:20" x14ac:dyDescent="0.2">
      <c r="B324" s="35" t="s">
        <v>355</v>
      </c>
      <c r="C324" s="35">
        <v>13</v>
      </c>
      <c r="D324" s="35">
        <v>15</v>
      </c>
      <c r="E324">
        <f t="shared" si="4"/>
        <v>64998.796999999999</v>
      </c>
      <c r="F324" s="62" t="s">
        <v>60</v>
      </c>
      <c r="G324" s="63">
        <v>0.17325017325020001</v>
      </c>
      <c r="O324" s="63">
        <v>0.17325017325020001</v>
      </c>
      <c r="Q324" s="56">
        <v>403.2</v>
      </c>
      <c r="S324" s="35">
        <v>40404</v>
      </c>
      <c r="T324" s="57">
        <v>9.996534996535E-3</v>
      </c>
    </row>
    <row r="325" spans="2:20" x14ac:dyDescent="0.2">
      <c r="B325" s="35" t="s">
        <v>356</v>
      </c>
      <c r="C325" s="35">
        <v>13</v>
      </c>
      <c r="D325" s="35">
        <v>16</v>
      </c>
      <c r="E325">
        <f t="shared" si="4"/>
        <v>61634.815999999999</v>
      </c>
      <c r="F325" s="62" t="s">
        <v>60</v>
      </c>
      <c r="G325" s="63">
        <v>0.17325017325020001</v>
      </c>
      <c r="O325" s="63">
        <v>0.17325017325020001</v>
      </c>
      <c r="Q325" s="56">
        <v>403.2</v>
      </c>
      <c r="S325" s="35">
        <v>40404</v>
      </c>
      <c r="T325" s="57">
        <v>9.996534996535E-3</v>
      </c>
    </row>
    <row r="326" spans="2:20" x14ac:dyDescent="0.2">
      <c r="B326" s="35" t="s">
        <v>357</v>
      </c>
      <c r="C326" s="35">
        <v>13</v>
      </c>
      <c r="D326" s="35">
        <v>17</v>
      </c>
      <c r="E326">
        <f t="shared" si="4"/>
        <v>51087.695</v>
      </c>
      <c r="F326" t="s">
        <v>55</v>
      </c>
      <c r="M326" s="69">
        <v>0.17325017325020001</v>
      </c>
      <c r="O326" s="63">
        <v>0.17325017325020001</v>
      </c>
      <c r="Q326" s="56">
        <v>402.4</v>
      </c>
      <c r="S326" s="35">
        <v>40404</v>
      </c>
      <c r="T326" s="57">
        <v>9.9940599940599902E-3</v>
      </c>
    </row>
    <row r="327" spans="2:20" x14ac:dyDescent="0.2">
      <c r="B327" s="35" t="s">
        <v>358</v>
      </c>
      <c r="C327" s="35">
        <v>13</v>
      </c>
      <c r="D327" s="35">
        <v>18</v>
      </c>
      <c r="E327">
        <f t="shared" si="4"/>
        <v>45581.671999999999</v>
      </c>
      <c r="F327" t="s">
        <v>55</v>
      </c>
      <c r="M327" s="69">
        <v>0.17325017325020001</v>
      </c>
      <c r="O327" s="63">
        <v>0.17325017325020001</v>
      </c>
      <c r="Q327" s="56">
        <v>402.4</v>
      </c>
      <c r="S327" s="35">
        <v>40404</v>
      </c>
      <c r="T327" s="57">
        <v>9.9940599940599902E-3</v>
      </c>
    </row>
    <row r="328" spans="2:20" x14ac:dyDescent="0.2">
      <c r="B328" s="35" t="s">
        <v>359</v>
      </c>
      <c r="C328" s="35">
        <v>13</v>
      </c>
      <c r="D328" s="35">
        <v>19</v>
      </c>
      <c r="E328">
        <f t="shared" si="4"/>
        <v>17255.605</v>
      </c>
      <c r="F328" t="s">
        <v>55</v>
      </c>
      <c r="O328" s="63">
        <v>0.17325017325020001</v>
      </c>
      <c r="P328" s="68">
        <v>0.17325017325020001</v>
      </c>
      <c r="Q328" s="56">
        <v>402.4</v>
      </c>
      <c r="S328" s="35">
        <v>40404</v>
      </c>
      <c r="T328" s="57">
        <v>9.9940599940599902E-3</v>
      </c>
    </row>
    <row r="329" spans="2:20" x14ac:dyDescent="0.2">
      <c r="B329" s="35" t="s">
        <v>360</v>
      </c>
      <c r="C329" s="35">
        <v>13</v>
      </c>
      <c r="D329" s="35">
        <v>20</v>
      </c>
      <c r="E329">
        <f t="shared" si="4"/>
        <v>13000.732</v>
      </c>
      <c r="F329" t="s">
        <v>55</v>
      </c>
      <c r="O329" s="63">
        <v>0.17325017325020001</v>
      </c>
      <c r="P329" s="68">
        <v>0.17325017325020001</v>
      </c>
      <c r="Q329" s="56">
        <v>402.4</v>
      </c>
      <c r="S329" s="35">
        <v>40404</v>
      </c>
      <c r="T329" s="57">
        <v>9.9940599940599902E-3</v>
      </c>
    </row>
    <row r="330" spans="2:20" x14ac:dyDescent="0.2">
      <c r="B330" s="35" t="s">
        <v>361</v>
      </c>
      <c r="C330" s="35">
        <v>13</v>
      </c>
      <c r="D330" s="35">
        <v>21</v>
      </c>
      <c r="E330">
        <f t="shared" si="4"/>
        <v>26198.631000000001</v>
      </c>
      <c r="F330" s="73" t="s">
        <v>265</v>
      </c>
      <c r="G330" s="68">
        <v>0.17325017325020001</v>
      </c>
      <c r="P330" s="68">
        <v>0.17325017325020001</v>
      </c>
      <c r="Q330" s="56">
        <v>403.2</v>
      </c>
      <c r="S330" s="35">
        <v>40404</v>
      </c>
      <c r="T330" s="57">
        <v>9.996534996535E-3</v>
      </c>
    </row>
    <row r="331" spans="2:20" x14ac:dyDescent="0.2">
      <c r="B331" s="35" t="s">
        <v>362</v>
      </c>
      <c r="C331" s="35">
        <v>13</v>
      </c>
      <c r="D331" s="35">
        <v>22</v>
      </c>
      <c r="E331">
        <f t="shared" si="4"/>
        <v>22101.976999999999</v>
      </c>
      <c r="F331" s="73" t="s">
        <v>265</v>
      </c>
      <c r="G331" s="68">
        <v>0.17325017325020001</v>
      </c>
      <c r="P331" s="68">
        <v>0.17325017325020001</v>
      </c>
      <c r="Q331" s="56">
        <v>403.2</v>
      </c>
      <c r="S331" s="35">
        <v>40404</v>
      </c>
      <c r="T331" s="57">
        <v>9.996534996535E-3</v>
      </c>
    </row>
    <row r="332" spans="2:20" x14ac:dyDescent="0.2">
      <c r="B332" s="35" t="s">
        <v>363</v>
      </c>
      <c r="C332" s="35">
        <v>13</v>
      </c>
      <c r="D332" s="35">
        <v>23</v>
      </c>
      <c r="E332">
        <f t="shared" si="4"/>
        <v>18959.504000000001</v>
      </c>
      <c r="F332" t="s">
        <v>55</v>
      </c>
      <c r="M332" s="69">
        <v>0.17325017325020001</v>
      </c>
      <c r="P332" s="68">
        <v>0.17325017325020001</v>
      </c>
      <c r="Q332" s="56">
        <v>402.4</v>
      </c>
      <c r="S332" s="35">
        <v>40404</v>
      </c>
      <c r="T332" s="57">
        <v>9.9940599940599902E-3</v>
      </c>
    </row>
    <row r="333" spans="2:20" x14ac:dyDescent="0.2">
      <c r="B333" s="35" t="s">
        <v>364</v>
      </c>
      <c r="C333" s="35">
        <v>13</v>
      </c>
      <c r="D333" s="35">
        <v>24</v>
      </c>
      <c r="E333">
        <f t="shared" si="4"/>
        <v>16605.690999999999</v>
      </c>
      <c r="F333" t="s">
        <v>55</v>
      </c>
      <c r="M333" s="69">
        <v>0.17325017325020001</v>
      </c>
      <c r="P333" s="68">
        <v>0.17325017325020001</v>
      </c>
      <c r="Q333" s="56">
        <v>402.4</v>
      </c>
      <c r="S333" s="35">
        <v>40404</v>
      </c>
      <c r="T333" s="57">
        <v>9.9940599940599902E-3</v>
      </c>
    </row>
    <row r="334" spans="2:20" x14ac:dyDescent="0.2">
      <c r="B334" s="35" t="s">
        <v>365</v>
      </c>
      <c r="C334" s="35">
        <v>14</v>
      </c>
      <c r="D334" s="35">
        <v>1</v>
      </c>
      <c r="E334">
        <f t="shared" si="4"/>
        <v>63129.375</v>
      </c>
      <c r="F334" t="s">
        <v>55</v>
      </c>
      <c r="K334" s="65">
        <v>5.4450054450050002E-2</v>
      </c>
      <c r="L334" s="67">
        <v>5.4450054450050002E-2</v>
      </c>
      <c r="Q334" s="56">
        <v>403.6</v>
      </c>
      <c r="S334" s="35">
        <v>40404</v>
      </c>
      <c r="T334" s="57">
        <v>0.01</v>
      </c>
    </row>
    <row r="335" spans="2:20" x14ac:dyDescent="0.2">
      <c r="B335" s="35" t="s">
        <v>366</v>
      </c>
      <c r="C335" s="35">
        <v>14</v>
      </c>
      <c r="D335" s="35">
        <v>2</v>
      </c>
      <c r="E335">
        <f t="shared" si="4"/>
        <v>67318.531000000003</v>
      </c>
      <c r="F335" t="s">
        <v>55</v>
      </c>
      <c r="K335" s="65">
        <v>5.4450054450050002E-2</v>
      </c>
      <c r="L335" s="67">
        <v>5.4450054450050002E-2</v>
      </c>
      <c r="Q335" s="56">
        <v>403.6</v>
      </c>
      <c r="S335" s="35">
        <v>40404</v>
      </c>
      <c r="T335" s="57">
        <v>0.01</v>
      </c>
    </row>
    <row r="336" spans="2:20" x14ac:dyDescent="0.2">
      <c r="B336" s="35" t="s">
        <v>367</v>
      </c>
      <c r="C336" s="35">
        <v>14</v>
      </c>
      <c r="D336" s="35">
        <v>3</v>
      </c>
      <c r="E336">
        <f t="shared" si="4"/>
        <v>50819.936999999998</v>
      </c>
      <c r="F336" t="s">
        <v>55</v>
      </c>
      <c r="K336" s="65">
        <v>5.4450054450050002E-2</v>
      </c>
      <c r="M336" s="69">
        <v>5.4450054450050002E-2</v>
      </c>
      <c r="Q336" s="56">
        <v>403.6</v>
      </c>
      <c r="S336" s="35">
        <v>40404</v>
      </c>
      <c r="T336" s="57">
        <v>0.01</v>
      </c>
    </row>
    <row r="337" spans="2:20" x14ac:dyDescent="0.2">
      <c r="B337" s="35" t="s">
        <v>368</v>
      </c>
      <c r="C337" s="35">
        <v>14</v>
      </c>
      <c r="D337" s="35">
        <v>4</v>
      </c>
      <c r="E337">
        <f t="shared" si="4"/>
        <v>49975.292999999998</v>
      </c>
      <c r="F337" t="s">
        <v>55</v>
      </c>
      <c r="K337" s="65">
        <v>5.4450054450050002E-2</v>
      </c>
      <c r="M337" s="69">
        <v>5.4450054450050002E-2</v>
      </c>
      <c r="Q337" s="56">
        <v>403.6</v>
      </c>
      <c r="S337" s="35">
        <v>40404</v>
      </c>
      <c r="T337" s="57">
        <v>0.01</v>
      </c>
    </row>
    <row r="338" spans="2:20" x14ac:dyDescent="0.2">
      <c r="B338" s="35" t="s">
        <v>369</v>
      </c>
      <c r="C338" s="35">
        <v>14</v>
      </c>
      <c r="D338" s="35">
        <v>5</v>
      </c>
      <c r="E338">
        <f t="shared" si="4"/>
        <v>73418.476999999999</v>
      </c>
      <c r="F338" s="70" t="s">
        <v>247</v>
      </c>
      <c r="G338" s="69">
        <v>5.4450054450050002E-2</v>
      </c>
      <c r="M338" s="69">
        <v>5.4450054450050002E-2</v>
      </c>
      <c r="Q338" s="56">
        <v>403.6</v>
      </c>
      <c r="S338" s="35">
        <v>40404</v>
      </c>
      <c r="T338" s="57">
        <v>9.9945549945550001E-3</v>
      </c>
    </row>
    <row r="339" spans="2:20" x14ac:dyDescent="0.2">
      <c r="B339" s="35" t="s">
        <v>370</v>
      </c>
      <c r="C339" s="35">
        <v>14</v>
      </c>
      <c r="D339" s="35">
        <v>6</v>
      </c>
      <c r="E339">
        <f t="shared" si="4"/>
        <v>47548.457000000002</v>
      </c>
      <c r="F339" s="70" t="s">
        <v>247</v>
      </c>
      <c r="G339" s="69">
        <v>5.4450054450050002E-2</v>
      </c>
      <c r="M339" s="69">
        <v>5.4450054450050002E-2</v>
      </c>
      <c r="Q339" s="56">
        <v>403.6</v>
      </c>
      <c r="S339" s="35">
        <v>40404</v>
      </c>
      <c r="T339" s="57">
        <v>9.9945549945550001E-3</v>
      </c>
    </row>
    <row r="340" spans="2:20" x14ac:dyDescent="0.2">
      <c r="B340" s="35" t="s">
        <v>371</v>
      </c>
      <c r="C340" s="35">
        <v>14</v>
      </c>
      <c r="D340" s="35">
        <v>7</v>
      </c>
      <c r="E340">
        <f t="shared" si="4"/>
        <v>68292.187000000005</v>
      </c>
      <c r="F340" t="s">
        <v>55</v>
      </c>
      <c r="L340" s="67">
        <v>5.4450054450050002E-2</v>
      </c>
      <c r="M340" s="69">
        <v>5.4450054450050002E-2</v>
      </c>
      <c r="Q340" s="56">
        <v>403.6</v>
      </c>
      <c r="S340" s="35">
        <v>40404</v>
      </c>
      <c r="T340" s="57">
        <v>0.01</v>
      </c>
    </row>
    <row r="341" spans="2:20" x14ac:dyDescent="0.2">
      <c r="B341" s="35" t="s">
        <v>372</v>
      </c>
      <c r="C341" s="35">
        <v>14</v>
      </c>
      <c r="D341" s="35">
        <v>8</v>
      </c>
      <c r="E341">
        <f t="shared" si="4"/>
        <v>62333.413999999997</v>
      </c>
      <c r="F341" t="s">
        <v>55</v>
      </c>
      <c r="L341" s="67">
        <v>5.4450054450050002E-2</v>
      </c>
      <c r="M341" s="69">
        <v>5.4450054450050002E-2</v>
      </c>
      <c r="Q341" s="56">
        <v>403.6</v>
      </c>
      <c r="S341" s="35">
        <v>40404</v>
      </c>
      <c r="T341" s="57">
        <v>0.01</v>
      </c>
    </row>
    <row r="342" spans="2:20" x14ac:dyDescent="0.2">
      <c r="B342" s="35" t="s">
        <v>373</v>
      </c>
      <c r="C342" s="35">
        <v>14</v>
      </c>
      <c r="D342" s="35">
        <v>9</v>
      </c>
      <c r="E342">
        <f t="shared" si="4"/>
        <v>26008.768</v>
      </c>
      <c r="F342" s="71" t="s">
        <v>252</v>
      </c>
      <c r="G342" s="72">
        <v>5.4450054450050002E-2</v>
      </c>
      <c r="N342" s="72">
        <v>5.4450054450050002E-2</v>
      </c>
      <c r="Q342" s="56">
        <v>403.6</v>
      </c>
      <c r="S342" s="35">
        <v>40404</v>
      </c>
      <c r="T342" s="57">
        <v>9.9945549945550001E-3</v>
      </c>
    </row>
    <row r="343" spans="2:20" x14ac:dyDescent="0.2">
      <c r="B343" s="35" t="s">
        <v>374</v>
      </c>
      <c r="C343" s="35">
        <v>14</v>
      </c>
      <c r="D343" s="35">
        <v>10</v>
      </c>
      <c r="E343">
        <f t="shared" ref="E343:E405" si="5">INDEX($A$1:$Y$17,MATCH(C343,$A$1:$A$17,0),MATCH(D343,$A$1:$Y$1,0))</f>
        <v>29457.940999999999</v>
      </c>
      <c r="F343" s="71" t="s">
        <v>252</v>
      </c>
      <c r="G343" s="72">
        <v>5.4450054450050002E-2</v>
      </c>
      <c r="N343" s="72">
        <v>5.4450054450050002E-2</v>
      </c>
      <c r="Q343" s="56">
        <v>403.6</v>
      </c>
      <c r="S343" s="35">
        <v>40404</v>
      </c>
      <c r="T343" s="57">
        <v>9.9945549945550001E-3</v>
      </c>
    </row>
    <row r="344" spans="2:20" x14ac:dyDescent="0.2">
      <c r="B344" s="35" t="s">
        <v>375</v>
      </c>
      <c r="C344" s="35">
        <v>14</v>
      </c>
      <c r="D344" s="35">
        <v>11</v>
      </c>
      <c r="E344">
        <f t="shared" si="5"/>
        <v>13290.396000000001</v>
      </c>
      <c r="F344" t="s">
        <v>55</v>
      </c>
      <c r="J344" s="61">
        <v>6.9300069300070001E-3</v>
      </c>
      <c r="N344" s="72">
        <v>5.4450054450050002E-2</v>
      </c>
      <c r="Q344" s="56">
        <v>403.6</v>
      </c>
      <c r="S344" s="35">
        <v>40404</v>
      </c>
      <c r="T344" s="57">
        <v>9.9980199980200003E-3</v>
      </c>
    </row>
    <row r="345" spans="2:20" x14ac:dyDescent="0.2">
      <c r="B345" s="35" t="s">
        <v>376</v>
      </c>
      <c r="C345" s="35">
        <v>14</v>
      </c>
      <c r="D345" s="35">
        <v>12</v>
      </c>
      <c r="E345">
        <f t="shared" si="5"/>
        <v>12406.803</v>
      </c>
      <c r="F345" t="s">
        <v>55</v>
      </c>
      <c r="J345" s="61">
        <v>6.9300069300070001E-3</v>
      </c>
      <c r="N345" s="72">
        <v>5.4450054450050002E-2</v>
      </c>
      <c r="Q345" s="56">
        <v>403.6</v>
      </c>
      <c r="S345" s="35">
        <v>40404</v>
      </c>
      <c r="T345" s="57">
        <v>9.9980199980200003E-3</v>
      </c>
    </row>
    <row r="346" spans="2:20" x14ac:dyDescent="0.2">
      <c r="B346" s="35" t="s">
        <v>377</v>
      </c>
      <c r="C346" s="35">
        <v>14</v>
      </c>
      <c r="D346" s="35">
        <v>13</v>
      </c>
      <c r="E346">
        <f t="shared" si="5"/>
        <v>23905.671999999999</v>
      </c>
      <c r="F346" t="s">
        <v>55</v>
      </c>
      <c r="H346" s="55">
        <v>0.51975051975050002</v>
      </c>
      <c r="N346" s="72">
        <v>5.4450054450050002E-2</v>
      </c>
      <c r="Q346" s="56">
        <v>403.2</v>
      </c>
      <c r="S346" s="35">
        <v>40404</v>
      </c>
      <c r="T346" s="57">
        <v>9.9950499950499892E-3</v>
      </c>
    </row>
    <row r="347" spans="2:20" x14ac:dyDescent="0.2">
      <c r="B347" s="35" t="s">
        <v>378</v>
      </c>
      <c r="C347" s="35">
        <v>14</v>
      </c>
      <c r="D347" s="35">
        <v>14</v>
      </c>
      <c r="E347">
        <f t="shared" si="5"/>
        <v>34104.711000000003</v>
      </c>
      <c r="F347" t="s">
        <v>55</v>
      </c>
      <c r="H347" s="55">
        <v>0.51975051975050002</v>
      </c>
      <c r="N347" s="72">
        <v>5.4450054450050002E-2</v>
      </c>
      <c r="Q347" s="56">
        <v>403.2</v>
      </c>
      <c r="S347" s="35">
        <v>40404</v>
      </c>
      <c r="T347" s="57">
        <v>9.9950499950499892E-3</v>
      </c>
    </row>
    <row r="348" spans="2:20" x14ac:dyDescent="0.2">
      <c r="B348" s="35" t="s">
        <v>379</v>
      </c>
      <c r="C348" s="35">
        <v>14</v>
      </c>
      <c r="D348" s="35">
        <v>15</v>
      </c>
      <c r="E348">
        <f t="shared" si="5"/>
        <v>85623.25</v>
      </c>
      <c r="F348" s="62" t="s">
        <v>60</v>
      </c>
      <c r="G348" s="63">
        <v>5.4450054450050002E-2</v>
      </c>
      <c r="O348" s="63">
        <v>5.4450054450050002E-2</v>
      </c>
      <c r="Q348" s="56">
        <v>403.6</v>
      </c>
      <c r="S348" s="35">
        <v>40404</v>
      </c>
      <c r="T348" s="57">
        <v>9.9945549945550001E-3</v>
      </c>
    </row>
    <row r="349" spans="2:20" x14ac:dyDescent="0.2">
      <c r="B349" s="35" t="s">
        <v>380</v>
      </c>
      <c r="C349" s="35">
        <v>14</v>
      </c>
      <c r="D349" s="35">
        <v>16</v>
      </c>
      <c r="E349">
        <f t="shared" si="5"/>
        <v>54159.578000000001</v>
      </c>
      <c r="F349" s="62" t="s">
        <v>60</v>
      </c>
      <c r="G349" s="63">
        <v>5.4450054450050002E-2</v>
      </c>
      <c r="O349" s="63">
        <v>5.4450054450050002E-2</v>
      </c>
      <c r="Q349" s="56">
        <v>403.6</v>
      </c>
      <c r="S349" s="35">
        <v>40404</v>
      </c>
      <c r="T349" s="57">
        <v>9.9945549945550001E-3</v>
      </c>
    </row>
    <row r="350" spans="2:20" x14ac:dyDescent="0.2">
      <c r="B350" s="35" t="s">
        <v>381</v>
      </c>
      <c r="C350" s="35">
        <v>14</v>
      </c>
      <c r="D350" s="35">
        <v>17</v>
      </c>
      <c r="E350">
        <f t="shared" si="5"/>
        <v>101856.516</v>
      </c>
      <c r="F350" t="s">
        <v>55</v>
      </c>
      <c r="M350" s="69">
        <v>5.4450054450050002E-2</v>
      </c>
      <c r="O350" s="63">
        <v>5.4450054450050002E-2</v>
      </c>
      <c r="Q350" s="56">
        <v>403.6</v>
      </c>
      <c r="S350" s="35">
        <v>40404</v>
      </c>
      <c r="T350" s="57">
        <v>0.01</v>
      </c>
    </row>
    <row r="351" spans="2:20" x14ac:dyDescent="0.2">
      <c r="B351" s="35" t="s">
        <v>382</v>
      </c>
      <c r="C351" s="35">
        <v>14</v>
      </c>
      <c r="D351" s="35">
        <v>18</v>
      </c>
      <c r="E351">
        <f t="shared" si="5"/>
        <v>60782.866999999998</v>
      </c>
      <c r="F351" t="s">
        <v>55</v>
      </c>
      <c r="M351" s="69">
        <v>5.4450054450050002E-2</v>
      </c>
      <c r="O351" s="63">
        <v>5.4450054450050002E-2</v>
      </c>
      <c r="Q351" s="56">
        <v>403.6</v>
      </c>
      <c r="S351" s="35">
        <v>40404</v>
      </c>
      <c r="T351" s="57">
        <v>0.01</v>
      </c>
    </row>
    <row r="352" spans="2:20" x14ac:dyDescent="0.2">
      <c r="B352" s="35" t="s">
        <v>383</v>
      </c>
      <c r="C352" s="35">
        <v>14</v>
      </c>
      <c r="D352" s="35">
        <v>19</v>
      </c>
      <c r="E352">
        <f t="shared" si="5"/>
        <v>34657.262000000002</v>
      </c>
      <c r="F352" t="s">
        <v>55</v>
      </c>
      <c r="O352" s="63">
        <v>5.4450054450050002E-2</v>
      </c>
      <c r="P352" s="68">
        <v>5.4450054450050002E-2</v>
      </c>
      <c r="Q352" s="56">
        <v>403.6</v>
      </c>
      <c r="S352" s="35">
        <v>40404</v>
      </c>
      <c r="T352" s="57">
        <v>0.01</v>
      </c>
    </row>
    <row r="353" spans="2:20" x14ac:dyDescent="0.2">
      <c r="B353" s="35" t="s">
        <v>384</v>
      </c>
      <c r="C353" s="35">
        <v>14</v>
      </c>
      <c r="D353" s="35">
        <v>20</v>
      </c>
      <c r="E353">
        <f t="shared" si="5"/>
        <v>21123.453000000001</v>
      </c>
      <c r="F353" t="s">
        <v>55</v>
      </c>
      <c r="O353" s="63">
        <v>5.4450054450050002E-2</v>
      </c>
      <c r="P353" s="68">
        <v>5.4450054450050002E-2</v>
      </c>
      <c r="Q353" s="56">
        <v>403.6</v>
      </c>
      <c r="S353" s="35">
        <v>40404</v>
      </c>
      <c r="T353" s="57">
        <v>0.01</v>
      </c>
    </row>
    <row r="354" spans="2:20" x14ac:dyDescent="0.2">
      <c r="B354" s="35" t="s">
        <v>385</v>
      </c>
      <c r="C354" s="35">
        <v>14</v>
      </c>
      <c r="D354" s="35">
        <v>21</v>
      </c>
      <c r="E354">
        <f t="shared" si="5"/>
        <v>31889.646000000001</v>
      </c>
      <c r="F354" s="73" t="s">
        <v>265</v>
      </c>
      <c r="G354" s="68">
        <v>5.4450054450050002E-2</v>
      </c>
      <c r="P354" s="68">
        <v>5.4450054450050002E-2</v>
      </c>
      <c r="Q354" s="56">
        <v>403.6</v>
      </c>
      <c r="S354" s="35">
        <v>40404</v>
      </c>
      <c r="T354" s="57">
        <v>9.9945549945550001E-3</v>
      </c>
    </row>
    <row r="355" spans="2:20" x14ac:dyDescent="0.2">
      <c r="B355" s="35" t="s">
        <v>386</v>
      </c>
      <c r="C355" s="35">
        <v>14</v>
      </c>
      <c r="D355" s="35">
        <v>22</v>
      </c>
      <c r="E355">
        <f t="shared" si="5"/>
        <v>31653.535</v>
      </c>
      <c r="F355" s="73" t="s">
        <v>265</v>
      </c>
      <c r="G355" s="68">
        <v>5.4450054450050002E-2</v>
      </c>
      <c r="P355" s="68">
        <v>5.4450054450050002E-2</v>
      </c>
      <c r="Q355" s="56">
        <v>403.6</v>
      </c>
      <c r="S355" s="35">
        <v>40404</v>
      </c>
      <c r="T355" s="57">
        <v>9.9945549945550001E-3</v>
      </c>
    </row>
    <row r="356" spans="2:20" x14ac:dyDescent="0.2">
      <c r="B356" s="35" t="s">
        <v>387</v>
      </c>
      <c r="C356" s="35">
        <v>14</v>
      </c>
      <c r="D356" s="35">
        <v>23</v>
      </c>
      <c r="E356">
        <f t="shared" si="5"/>
        <v>45929.754000000001</v>
      </c>
      <c r="F356" t="s">
        <v>55</v>
      </c>
      <c r="M356" s="69">
        <v>5.4450054450050002E-2</v>
      </c>
      <c r="P356" s="68">
        <v>5.4450054450050002E-2</v>
      </c>
      <c r="Q356" s="56">
        <v>403.6</v>
      </c>
      <c r="S356" s="35">
        <v>40404</v>
      </c>
      <c r="T356" s="57">
        <v>0.01</v>
      </c>
    </row>
    <row r="357" spans="2:20" x14ac:dyDescent="0.2">
      <c r="B357" s="35" t="s">
        <v>388</v>
      </c>
      <c r="C357" s="35">
        <v>14</v>
      </c>
      <c r="D357" s="35">
        <v>24</v>
      </c>
      <c r="E357">
        <f t="shared" si="5"/>
        <v>23628.18</v>
      </c>
      <c r="F357" t="s">
        <v>55</v>
      </c>
      <c r="M357" s="69">
        <v>5.4450054450050002E-2</v>
      </c>
      <c r="P357" s="68">
        <v>5.4450054450050002E-2</v>
      </c>
      <c r="Q357" s="56">
        <v>403.6</v>
      </c>
      <c r="S357" s="35">
        <v>40404</v>
      </c>
      <c r="T357" s="57">
        <v>0.01</v>
      </c>
    </row>
    <row r="358" spans="2:20" x14ac:dyDescent="0.2">
      <c r="B358" s="35" t="s">
        <v>389</v>
      </c>
      <c r="C358" s="35">
        <v>15</v>
      </c>
      <c r="D358" s="35">
        <v>1</v>
      </c>
      <c r="E358">
        <f t="shared" si="5"/>
        <v>79194.687999999995</v>
      </c>
      <c r="F358" t="s">
        <v>55</v>
      </c>
      <c r="K358" s="65">
        <v>1.485001485001E-2</v>
      </c>
      <c r="L358" s="67">
        <v>1.485001485001E-2</v>
      </c>
      <c r="Q358" s="56">
        <v>404</v>
      </c>
      <c r="S358" s="35">
        <v>40404</v>
      </c>
      <c r="T358" s="57">
        <v>1.000198000198E-2</v>
      </c>
    </row>
    <row r="359" spans="2:20" x14ac:dyDescent="0.2">
      <c r="B359" s="35" t="s">
        <v>390</v>
      </c>
      <c r="C359" s="35">
        <v>15</v>
      </c>
      <c r="D359" s="35">
        <v>2</v>
      </c>
      <c r="E359">
        <f t="shared" si="5"/>
        <v>76539.047000000006</v>
      </c>
      <c r="F359" t="s">
        <v>55</v>
      </c>
      <c r="K359" s="65">
        <v>1.485001485001E-2</v>
      </c>
      <c r="L359" s="67">
        <v>1.485001485001E-2</v>
      </c>
      <c r="Q359" s="56">
        <v>404</v>
      </c>
      <c r="S359" s="35">
        <v>40404</v>
      </c>
      <c r="T359" s="57">
        <v>1.000198000198E-2</v>
      </c>
    </row>
    <row r="360" spans="2:20" x14ac:dyDescent="0.2">
      <c r="B360" s="35" t="s">
        <v>391</v>
      </c>
      <c r="C360" s="35">
        <v>15</v>
      </c>
      <c r="D360" s="35">
        <v>3</v>
      </c>
      <c r="E360">
        <f t="shared" si="5"/>
        <v>98180.968999999997</v>
      </c>
      <c r="F360" t="s">
        <v>55</v>
      </c>
      <c r="K360" s="65">
        <v>1.485001485001E-2</v>
      </c>
      <c r="M360" s="69">
        <v>1.485001485001E-2</v>
      </c>
      <c r="Q360" s="56">
        <v>404</v>
      </c>
      <c r="S360" s="35">
        <v>40404</v>
      </c>
      <c r="T360" s="57">
        <v>1.000198000198E-2</v>
      </c>
    </row>
    <row r="361" spans="2:20" x14ac:dyDescent="0.2">
      <c r="B361" s="35" t="s">
        <v>392</v>
      </c>
      <c r="C361" s="35">
        <v>15</v>
      </c>
      <c r="D361" s="35">
        <v>4</v>
      </c>
      <c r="E361">
        <f t="shared" si="5"/>
        <v>84576.57</v>
      </c>
      <c r="F361" t="s">
        <v>55</v>
      </c>
      <c r="K361" s="65">
        <v>1.485001485001E-2</v>
      </c>
      <c r="M361" s="69">
        <v>1.485001485001E-2</v>
      </c>
      <c r="Q361" s="56">
        <v>404</v>
      </c>
      <c r="S361" s="35">
        <v>40404</v>
      </c>
      <c r="T361" s="57">
        <v>1.000198000198E-2</v>
      </c>
    </row>
    <row r="362" spans="2:20" x14ac:dyDescent="0.2">
      <c r="B362" s="35" t="s">
        <v>393</v>
      </c>
      <c r="C362" s="35">
        <v>15</v>
      </c>
      <c r="D362" s="35">
        <v>5</v>
      </c>
      <c r="E362">
        <f t="shared" si="5"/>
        <v>87008.273000000001</v>
      </c>
      <c r="F362" s="70" t="s">
        <v>247</v>
      </c>
      <c r="G362" s="69">
        <v>1.485001485001E-2</v>
      </c>
      <c r="M362" s="69">
        <v>1.485001485001E-2</v>
      </c>
      <c r="Q362" s="56">
        <v>404</v>
      </c>
      <c r="S362" s="35">
        <v>40404</v>
      </c>
      <c r="T362" s="57">
        <v>1.0000495000495E-2</v>
      </c>
    </row>
    <row r="363" spans="2:20" x14ac:dyDescent="0.2">
      <c r="B363" s="35" t="s">
        <v>394</v>
      </c>
      <c r="C363" s="35">
        <v>15</v>
      </c>
      <c r="D363" s="35">
        <v>6</v>
      </c>
      <c r="E363">
        <f t="shared" si="5"/>
        <v>96786.202999999994</v>
      </c>
      <c r="F363" s="70" t="s">
        <v>247</v>
      </c>
      <c r="G363" s="69">
        <v>1.485001485001E-2</v>
      </c>
      <c r="M363" s="69">
        <v>1.485001485001E-2</v>
      </c>
      <c r="Q363" s="56">
        <v>404</v>
      </c>
      <c r="S363" s="35">
        <v>40404</v>
      </c>
      <c r="T363" s="57">
        <v>1.0000495000495E-2</v>
      </c>
    </row>
    <row r="364" spans="2:20" x14ac:dyDescent="0.2">
      <c r="B364" s="35" t="s">
        <v>395</v>
      </c>
      <c r="C364" s="35">
        <v>15</v>
      </c>
      <c r="D364" s="35">
        <v>7</v>
      </c>
      <c r="E364">
        <f t="shared" si="5"/>
        <v>76032.741999999998</v>
      </c>
      <c r="F364" t="s">
        <v>55</v>
      </c>
      <c r="L364" s="67">
        <v>1.485001485001E-2</v>
      </c>
      <c r="M364" s="69">
        <v>1.485001485001E-2</v>
      </c>
      <c r="Q364" s="56">
        <v>404</v>
      </c>
      <c r="S364" s="35">
        <v>40404</v>
      </c>
      <c r="T364" s="57">
        <v>1.000198000198E-2</v>
      </c>
    </row>
    <row r="365" spans="2:20" x14ac:dyDescent="0.2">
      <c r="B365" s="35" t="s">
        <v>396</v>
      </c>
      <c r="C365" s="35">
        <v>15</v>
      </c>
      <c r="D365" s="35">
        <v>8</v>
      </c>
      <c r="E365">
        <f t="shared" si="5"/>
        <v>65183.788999999997</v>
      </c>
      <c r="F365" t="s">
        <v>55</v>
      </c>
      <c r="L365" s="67">
        <v>1.485001485001E-2</v>
      </c>
      <c r="M365" s="69">
        <v>1.485001485001E-2</v>
      </c>
      <c r="Q365" s="56">
        <v>404</v>
      </c>
      <c r="S365" s="35">
        <v>40404</v>
      </c>
      <c r="T365" s="57">
        <v>1.000198000198E-2</v>
      </c>
    </row>
    <row r="366" spans="2:20" x14ac:dyDescent="0.2">
      <c r="B366" s="35" t="s">
        <v>397</v>
      </c>
      <c r="C366" s="35">
        <v>15</v>
      </c>
      <c r="D366" s="35">
        <v>9</v>
      </c>
      <c r="E366">
        <f t="shared" si="5"/>
        <v>90569.414000000004</v>
      </c>
      <c r="F366" s="71" t="s">
        <v>252</v>
      </c>
      <c r="G366" s="72">
        <v>1.485001485001E-2</v>
      </c>
      <c r="N366" s="72">
        <v>1.485001485001E-2</v>
      </c>
      <c r="Q366" s="56">
        <v>404</v>
      </c>
      <c r="S366" s="35">
        <v>40404</v>
      </c>
      <c r="T366" s="57">
        <v>1.0000495000495E-2</v>
      </c>
    </row>
    <row r="367" spans="2:20" x14ac:dyDescent="0.2">
      <c r="B367" s="35" t="s">
        <v>398</v>
      </c>
      <c r="C367" s="35">
        <v>15</v>
      </c>
      <c r="D367" s="35">
        <v>10</v>
      </c>
      <c r="E367">
        <f t="shared" si="5"/>
        <v>91635.57</v>
      </c>
      <c r="F367" s="71" t="s">
        <v>252</v>
      </c>
      <c r="G367" s="72">
        <v>1.485001485001E-2</v>
      </c>
      <c r="N367" s="72">
        <v>1.485001485001E-2</v>
      </c>
      <c r="Q367" s="56">
        <v>404</v>
      </c>
      <c r="S367" s="35">
        <v>40404</v>
      </c>
      <c r="T367" s="57">
        <v>1.0000495000495E-2</v>
      </c>
    </row>
    <row r="368" spans="2:20" x14ac:dyDescent="0.2">
      <c r="B368" s="35" t="s">
        <v>399</v>
      </c>
      <c r="C368" s="35">
        <v>15</v>
      </c>
      <c r="D368" s="35">
        <v>11</v>
      </c>
      <c r="E368">
        <f t="shared" si="5"/>
        <v>65429.637000000002</v>
      </c>
      <c r="F368" t="s">
        <v>55</v>
      </c>
      <c r="J368" s="61">
        <v>1.980001980002E-3</v>
      </c>
      <c r="N368" s="72">
        <v>1.485001485001E-2</v>
      </c>
      <c r="Q368" s="56">
        <v>404</v>
      </c>
      <c r="S368" s="35">
        <v>40404</v>
      </c>
      <c r="T368" s="57">
        <v>1.0001485001485001E-2</v>
      </c>
    </row>
    <row r="369" spans="2:20" x14ac:dyDescent="0.2">
      <c r="B369" s="35" t="s">
        <v>400</v>
      </c>
      <c r="C369" s="35">
        <v>15</v>
      </c>
      <c r="D369" s="35">
        <v>12</v>
      </c>
      <c r="E369">
        <f t="shared" si="5"/>
        <v>75923.210999999996</v>
      </c>
      <c r="F369" t="s">
        <v>55</v>
      </c>
      <c r="J369" s="61">
        <v>1.980001980002E-3</v>
      </c>
      <c r="N369" s="72">
        <v>1.485001485001E-2</v>
      </c>
      <c r="Q369" s="56">
        <v>404</v>
      </c>
      <c r="S369" s="35">
        <v>40404</v>
      </c>
      <c r="T369" s="57">
        <v>1.0001485001485001E-2</v>
      </c>
    </row>
    <row r="370" spans="2:20" x14ac:dyDescent="0.2">
      <c r="B370" s="35" t="s">
        <v>401</v>
      </c>
      <c r="C370" s="35">
        <v>15</v>
      </c>
      <c r="D370" s="35">
        <v>13</v>
      </c>
      <c r="E370">
        <f t="shared" si="5"/>
        <v>78999.960999999996</v>
      </c>
      <c r="F370" t="s">
        <v>55</v>
      </c>
      <c r="H370" s="55">
        <v>0.1237501237501</v>
      </c>
      <c r="N370" s="72">
        <v>1.485001485001E-2</v>
      </c>
      <c r="Q370" s="56">
        <v>404</v>
      </c>
      <c r="S370" s="35">
        <v>40404</v>
      </c>
      <c r="T370" s="57">
        <v>1.0002970002969999E-2</v>
      </c>
    </row>
    <row r="371" spans="2:20" x14ac:dyDescent="0.2">
      <c r="B371" s="35" t="s">
        <v>402</v>
      </c>
      <c r="C371" s="35">
        <v>15</v>
      </c>
      <c r="D371" s="35">
        <v>14</v>
      </c>
      <c r="E371">
        <f t="shared" si="5"/>
        <v>63426.34</v>
      </c>
      <c r="F371" t="s">
        <v>55</v>
      </c>
      <c r="H371" s="55">
        <v>0.1237501237501</v>
      </c>
      <c r="N371" s="72">
        <v>1.485001485001E-2</v>
      </c>
      <c r="Q371" s="56">
        <v>404</v>
      </c>
      <c r="S371" s="35">
        <v>40404</v>
      </c>
      <c r="T371" s="57">
        <v>1.0002970002969999E-2</v>
      </c>
    </row>
    <row r="372" spans="2:20" x14ac:dyDescent="0.2">
      <c r="B372" s="35" t="s">
        <v>403</v>
      </c>
      <c r="C372" s="35">
        <v>15</v>
      </c>
      <c r="D372" s="35">
        <v>15</v>
      </c>
      <c r="E372">
        <f t="shared" si="5"/>
        <v>71804.648000000001</v>
      </c>
      <c r="F372" s="62" t="s">
        <v>60</v>
      </c>
      <c r="G372" s="63">
        <v>1.485001485001E-2</v>
      </c>
      <c r="O372" s="63">
        <v>1.485001485001E-2</v>
      </c>
      <c r="Q372" s="56">
        <v>404</v>
      </c>
      <c r="S372" s="35">
        <v>40404</v>
      </c>
      <c r="T372" s="57">
        <v>1.0000495000495E-2</v>
      </c>
    </row>
    <row r="373" spans="2:20" x14ac:dyDescent="0.2">
      <c r="B373" s="35" t="s">
        <v>404</v>
      </c>
      <c r="C373" s="35">
        <v>15</v>
      </c>
      <c r="D373" s="35">
        <v>16</v>
      </c>
      <c r="E373">
        <f t="shared" si="5"/>
        <v>86587.164000000004</v>
      </c>
      <c r="F373" s="62" t="s">
        <v>60</v>
      </c>
      <c r="G373" s="63">
        <v>1.485001485001E-2</v>
      </c>
      <c r="O373" s="63">
        <v>1.485001485001E-2</v>
      </c>
      <c r="Q373" s="56">
        <v>404</v>
      </c>
      <c r="S373" s="35">
        <v>40404</v>
      </c>
      <c r="T373" s="57">
        <v>1.0000495000495E-2</v>
      </c>
    </row>
    <row r="374" spans="2:20" x14ac:dyDescent="0.2">
      <c r="B374" s="35" t="s">
        <v>405</v>
      </c>
      <c r="C374" s="35">
        <v>15</v>
      </c>
      <c r="D374" s="35">
        <v>17</v>
      </c>
      <c r="E374">
        <f t="shared" si="5"/>
        <v>83960.733999999997</v>
      </c>
      <c r="F374" t="s">
        <v>55</v>
      </c>
      <c r="M374" s="69">
        <v>1.485001485001E-2</v>
      </c>
      <c r="O374" s="63">
        <v>1.485001485001E-2</v>
      </c>
      <c r="Q374" s="56">
        <v>404</v>
      </c>
      <c r="S374" s="35">
        <v>40404</v>
      </c>
      <c r="T374" s="57">
        <v>1.000198000198E-2</v>
      </c>
    </row>
    <row r="375" spans="2:20" x14ac:dyDescent="0.2">
      <c r="B375" s="35" t="s">
        <v>406</v>
      </c>
      <c r="C375" s="35">
        <v>15</v>
      </c>
      <c r="D375" s="35">
        <v>18</v>
      </c>
      <c r="E375">
        <f t="shared" si="5"/>
        <v>89561.687000000005</v>
      </c>
      <c r="F375" t="s">
        <v>55</v>
      </c>
      <c r="M375" s="69">
        <v>1.485001485001E-2</v>
      </c>
      <c r="O375" s="63">
        <v>1.485001485001E-2</v>
      </c>
      <c r="Q375" s="56">
        <v>404</v>
      </c>
      <c r="S375" s="35">
        <v>40404</v>
      </c>
      <c r="T375" s="57">
        <v>1.000198000198E-2</v>
      </c>
    </row>
    <row r="376" spans="2:20" x14ac:dyDescent="0.2">
      <c r="B376" s="35" t="s">
        <v>407</v>
      </c>
      <c r="C376" s="35">
        <v>15</v>
      </c>
      <c r="D376" s="35">
        <v>19</v>
      </c>
      <c r="E376">
        <f t="shared" si="5"/>
        <v>35097.839999999997</v>
      </c>
      <c r="F376" t="s">
        <v>55</v>
      </c>
      <c r="O376" s="63">
        <v>1.485001485001E-2</v>
      </c>
      <c r="P376" s="68">
        <v>1.485001485001E-2</v>
      </c>
      <c r="Q376" s="56">
        <v>404</v>
      </c>
      <c r="S376" s="35">
        <v>40404</v>
      </c>
      <c r="T376" s="57">
        <v>1.000198000198E-2</v>
      </c>
    </row>
    <row r="377" spans="2:20" x14ac:dyDescent="0.2">
      <c r="B377" s="35" t="s">
        <v>408</v>
      </c>
      <c r="C377" s="35">
        <v>15</v>
      </c>
      <c r="D377" s="35">
        <v>20</v>
      </c>
      <c r="E377">
        <f t="shared" si="5"/>
        <v>47842.987999999998</v>
      </c>
      <c r="F377" t="s">
        <v>55</v>
      </c>
      <c r="O377" s="63">
        <v>1.485001485001E-2</v>
      </c>
      <c r="P377" s="68">
        <v>1.485001485001E-2</v>
      </c>
      <c r="Q377" s="56">
        <v>404</v>
      </c>
      <c r="S377" s="35">
        <v>40404</v>
      </c>
      <c r="T377" s="57">
        <v>1.000198000198E-2</v>
      </c>
    </row>
    <row r="378" spans="2:20" x14ac:dyDescent="0.2">
      <c r="B378" s="35" t="s">
        <v>409</v>
      </c>
      <c r="C378" s="35">
        <v>15</v>
      </c>
      <c r="D378" s="35">
        <v>21</v>
      </c>
      <c r="E378">
        <f t="shared" si="5"/>
        <v>39279.690999999999</v>
      </c>
      <c r="F378" s="73" t="s">
        <v>265</v>
      </c>
      <c r="G378" s="68">
        <v>1.485001485001E-2</v>
      </c>
      <c r="P378" s="68">
        <v>1.485001485001E-2</v>
      </c>
      <c r="Q378" s="56">
        <v>404</v>
      </c>
      <c r="S378" s="35">
        <v>40404</v>
      </c>
      <c r="T378" s="57">
        <v>1.0000495000495E-2</v>
      </c>
    </row>
    <row r="379" spans="2:20" x14ac:dyDescent="0.2">
      <c r="B379" s="35" t="s">
        <v>410</v>
      </c>
      <c r="C379" s="35">
        <v>15</v>
      </c>
      <c r="D379" s="35">
        <v>22</v>
      </c>
      <c r="E379">
        <f t="shared" si="5"/>
        <v>56700.815999999999</v>
      </c>
      <c r="F379" s="73" t="s">
        <v>265</v>
      </c>
      <c r="G379" s="68">
        <v>1.485001485001E-2</v>
      </c>
      <c r="P379" s="68">
        <v>1.485001485001E-2</v>
      </c>
      <c r="Q379" s="56">
        <v>404</v>
      </c>
      <c r="S379" s="35">
        <v>40404</v>
      </c>
      <c r="T379" s="57">
        <v>1.0000495000495E-2</v>
      </c>
    </row>
    <row r="380" spans="2:20" x14ac:dyDescent="0.2">
      <c r="B380" s="35" t="s">
        <v>411</v>
      </c>
      <c r="C380" s="35">
        <v>15</v>
      </c>
      <c r="D380" s="35">
        <v>23</v>
      </c>
      <c r="E380">
        <f t="shared" si="5"/>
        <v>55719.858999999997</v>
      </c>
      <c r="F380" t="s">
        <v>55</v>
      </c>
      <c r="M380" s="69">
        <v>1.485001485001E-2</v>
      </c>
      <c r="P380" s="68">
        <v>1.485001485001E-2</v>
      </c>
      <c r="Q380" s="56">
        <v>404</v>
      </c>
      <c r="S380" s="35">
        <v>40404</v>
      </c>
      <c r="T380" s="57">
        <v>1.000198000198E-2</v>
      </c>
    </row>
    <row r="381" spans="2:20" x14ac:dyDescent="0.2">
      <c r="B381" s="35" t="s">
        <v>412</v>
      </c>
      <c r="C381" s="35">
        <v>15</v>
      </c>
      <c r="D381" s="35">
        <v>24</v>
      </c>
      <c r="E381">
        <f t="shared" si="5"/>
        <v>56454.968999999997</v>
      </c>
      <c r="F381" t="s">
        <v>55</v>
      </c>
      <c r="M381" s="69">
        <v>1.485001485001E-2</v>
      </c>
      <c r="P381" s="68">
        <v>1.485001485001E-2</v>
      </c>
      <c r="Q381" s="56">
        <v>404</v>
      </c>
      <c r="S381" s="35">
        <v>40404</v>
      </c>
      <c r="T381" s="57">
        <v>1.000198000198E-2</v>
      </c>
    </row>
    <row r="382" spans="2:20" x14ac:dyDescent="0.2">
      <c r="B382" s="35" t="s">
        <v>413</v>
      </c>
      <c r="C382" s="35">
        <v>16</v>
      </c>
      <c r="D382" s="35">
        <v>1</v>
      </c>
      <c r="E382">
        <f t="shared" si="5"/>
        <v>84739.656000000003</v>
      </c>
      <c r="F382" t="s">
        <v>55</v>
      </c>
      <c r="K382" s="65">
        <v>4.950004950005E-3</v>
      </c>
      <c r="L382" s="67">
        <v>4.950004950005E-3</v>
      </c>
      <c r="Q382" s="56">
        <v>404</v>
      </c>
      <c r="S382" s="35">
        <v>40404</v>
      </c>
      <c r="T382" s="57">
        <v>0.01</v>
      </c>
    </row>
    <row r="383" spans="2:20" x14ac:dyDescent="0.2">
      <c r="B383" s="35" t="s">
        <v>414</v>
      </c>
      <c r="C383" s="35">
        <v>16</v>
      </c>
      <c r="D383" s="35">
        <v>2</v>
      </c>
      <c r="E383">
        <f t="shared" si="5"/>
        <v>84428.085999999996</v>
      </c>
      <c r="F383" t="s">
        <v>55</v>
      </c>
      <c r="K383" s="65">
        <v>4.950004950005E-3</v>
      </c>
      <c r="L383" s="67">
        <v>4.950004950005E-3</v>
      </c>
      <c r="Q383" s="56">
        <v>404</v>
      </c>
      <c r="S383" s="35">
        <v>40404</v>
      </c>
      <c r="T383" s="57">
        <v>0.01</v>
      </c>
    </row>
    <row r="384" spans="2:20" x14ac:dyDescent="0.2">
      <c r="B384" s="35" t="s">
        <v>415</v>
      </c>
      <c r="C384" s="35">
        <v>16</v>
      </c>
      <c r="D384" s="35">
        <v>3</v>
      </c>
      <c r="E384">
        <f t="shared" si="5"/>
        <v>79136.273000000001</v>
      </c>
      <c r="F384" t="s">
        <v>55</v>
      </c>
      <c r="K384" s="65">
        <v>4.950004950005E-3</v>
      </c>
      <c r="M384" s="69">
        <v>4.950004950005E-3</v>
      </c>
      <c r="Q384" s="56">
        <v>404</v>
      </c>
      <c r="S384" s="35">
        <v>40404</v>
      </c>
      <c r="T384" s="57">
        <v>0.01</v>
      </c>
    </row>
    <row r="385" spans="2:20" x14ac:dyDescent="0.2">
      <c r="B385" s="35" t="s">
        <v>416</v>
      </c>
      <c r="C385" s="35">
        <v>16</v>
      </c>
      <c r="D385" s="35">
        <v>4</v>
      </c>
      <c r="E385">
        <f t="shared" si="5"/>
        <v>90820.133000000002</v>
      </c>
      <c r="F385" t="s">
        <v>55</v>
      </c>
      <c r="K385" s="65">
        <v>4.950004950005E-3</v>
      </c>
      <c r="M385" s="69">
        <v>4.950004950005E-3</v>
      </c>
      <c r="Q385" s="56">
        <v>404</v>
      </c>
      <c r="S385" s="35">
        <v>40404</v>
      </c>
      <c r="T385" s="57">
        <v>0.01</v>
      </c>
    </row>
    <row r="386" spans="2:20" x14ac:dyDescent="0.2">
      <c r="B386" s="35" t="s">
        <v>417</v>
      </c>
      <c r="C386" s="35">
        <v>16</v>
      </c>
      <c r="D386" s="35">
        <v>5</v>
      </c>
      <c r="E386">
        <f t="shared" si="5"/>
        <v>76556.085999999996</v>
      </c>
      <c r="F386" s="70" t="s">
        <v>247</v>
      </c>
      <c r="G386" s="69">
        <v>4.950004950005E-3</v>
      </c>
      <c r="M386" s="69">
        <v>4.950004950005E-3</v>
      </c>
      <c r="Q386" s="56">
        <v>404</v>
      </c>
      <c r="S386" s="35">
        <v>40404</v>
      </c>
      <c r="T386" s="57">
        <v>9.9995049995050007E-3</v>
      </c>
    </row>
    <row r="387" spans="2:20" x14ac:dyDescent="0.2">
      <c r="B387" s="35" t="s">
        <v>418</v>
      </c>
      <c r="C387" s="35">
        <v>16</v>
      </c>
      <c r="D387" s="35">
        <v>6</v>
      </c>
      <c r="E387">
        <f t="shared" si="5"/>
        <v>67688.516000000003</v>
      </c>
      <c r="F387" s="70" t="s">
        <v>247</v>
      </c>
      <c r="G387" s="69">
        <v>4.950004950005E-3</v>
      </c>
      <c r="M387" s="69">
        <v>4.950004950005E-3</v>
      </c>
      <c r="Q387" s="56">
        <v>404</v>
      </c>
      <c r="S387" s="35">
        <v>40404</v>
      </c>
      <c r="T387" s="57">
        <v>9.9995049995050007E-3</v>
      </c>
    </row>
    <row r="388" spans="2:20" x14ac:dyDescent="0.2">
      <c r="B388" s="35" t="s">
        <v>419</v>
      </c>
      <c r="C388" s="35">
        <v>16</v>
      </c>
      <c r="D388" s="35">
        <v>7</v>
      </c>
      <c r="E388">
        <f t="shared" si="5"/>
        <v>90063.116999999998</v>
      </c>
      <c r="F388" t="s">
        <v>55</v>
      </c>
      <c r="L388" s="67">
        <v>4.950004950005E-3</v>
      </c>
      <c r="M388" s="69">
        <v>4.950004950005E-3</v>
      </c>
      <c r="Q388" s="56">
        <v>404</v>
      </c>
      <c r="S388" s="35">
        <v>40404</v>
      </c>
      <c r="T388" s="57">
        <v>0.01</v>
      </c>
    </row>
    <row r="389" spans="2:20" x14ac:dyDescent="0.2">
      <c r="B389" s="35" t="s">
        <v>420</v>
      </c>
      <c r="C389" s="35">
        <v>16</v>
      </c>
      <c r="D389" s="35">
        <v>8</v>
      </c>
      <c r="E389">
        <f t="shared" si="5"/>
        <v>89357.218999999997</v>
      </c>
      <c r="F389" t="s">
        <v>55</v>
      </c>
      <c r="L389" s="67">
        <v>4.950004950005E-3</v>
      </c>
      <c r="M389" s="69">
        <v>4.950004950005E-3</v>
      </c>
      <c r="Q389" s="56">
        <v>404</v>
      </c>
      <c r="S389" s="35">
        <v>40404</v>
      </c>
      <c r="T389" s="57">
        <v>0.01</v>
      </c>
    </row>
    <row r="390" spans="2:20" x14ac:dyDescent="0.2">
      <c r="B390" s="35" t="s">
        <v>421</v>
      </c>
      <c r="C390" s="35">
        <v>16</v>
      </c>
      <c r="D390" s="35">
        <v>9</v>
      </c>
      <c r="E390">
        <f t="shared" si="5"/>
        <v>81714.023000000001</v>
      </c>
      <c r="F390" s="71" t="s">
        <v>252</v>
      </c>
      <c r="G390" s="72">
        <v>4.950004950005E-3</v>
      </c>
      <c r="N390" s="72">
        <v>4.950004950005E-3</v>
      </c>
      <c r="Q390" s="56">
        <v>404</v>
      </c>
      <c r="S390" s="35">
        <v>40404</v>
      </c>
      <c r="T390" s="57">
        <v>9.9995049995050007E-3</v>
      </c>
    </row>
    <row r="391" spans="2:20" x14ac:dyDescent="0.2">
      <c r="B391" s="35" t="s">
        <v>422</v>
      </c>
      <c r="C391" s="35">
        <v>16</v>
      </c>
      <c r="D391" s="35">
        <v>10</v>
      </c>
      <c r="E391">
        <f t="shared" si="5"/>
        <v>82084.008000000002</v>
      </c>
      <c r="F391" s="71" t="s">
        <v>252</v>
      </c>
      <c r="G391" s="72">
        <v>4.950004950005E-3</v>
      </c>
      <c r="N391" s="72">
        <v>4.950004950005E-3</v>
      </c>
      <c r="Q391" s="56">
        <v>404</v>
      </c>
      <c r="S391" s="35">
        <v>40404</v>
      </c>
      <c r="T391" s="57">
        <v>9.9995049995050007E-3</v>
      </c>
    </row>
    <row r="392" spans="2:20" x14ac:dyDescent="0.2">
      <c r="B392" s="35" t="s">
        <v>423</v>
      </c>
      <c r="C392" s="35">
        <v>16</v>
      </c>
      <c r="D392" s="35">
        <v>11</v>
      </c>
      <c r="E392">
        <f t="shared" si="5"/>
        <v>90734.937999999995</v>
      </c>
      <c r="F392" t="s">
        <v>55</v>
      </c>
      <c r="J392" s="61">
        <v>6.435006435006E-4</v>
      </c>
      <c r="N392" s="72">
        <v>4.950004950005E-3</v>
      </c>
      <c r="Q392" s="56">
        <v>404</v>
      </c>
      <c r="S392" s="35">
        <v>40404</v>
      </c>
      <c r="T392" s="57">
        <v>9.9998267498267492E-3</v>
      </c>
    </row>
    <row r="393" spans="2:20" x14ac:dyDescent="0.2">
      <c r="B393" s="35" t="s">
        <v>424</v>
      </c>
      <c r="C393" s="35">
        <v>16</v>
      </c>
      <c r="D393" s="35">
        <v>12</v>
      </c>
      <c r="E393">
        <f t="shared" si="5"/>
        <v>76027.875</v>
      </c>
      <c r="F393" t="s">
        <v>55</v>
      </c>
      <c r="J393" s="61">
        <v>6.435006435006E-4</v>
      </c>
      <c r="N393" s="72">
        <v>4.950004950005E-3</v>
      </c>
      <c r="Q393" s="56">
        <v>404</v>
      </c>
      <c r="S393" s="35">
        <v>40404</v>
      </c>
      <c r="T393" s="57">
        <v>9.9998267498267492E-3</v>
      </c>
    </row>
    <row r="394" spans="2:20" x14ac:dyDescent="0.2">
      <c r="B394" s="35" t="s">
        <v>425</v>
      </c>
      <c r="C394" s="35">
        <v>16</v>
      </c>
      <c r="D394" s="35">
        <v>13</v>
      </c>
      <c r="E394">
        <f t="shared" si="5"/>
        <v>83719.75</v>
      </c>
      <c r="F394" t="s">
        <v>55</v>
      </c>
      <c r="H394" s="55">
        <v>2.475002475002E-2</v>
      </c>
      <c r="N394" s="72">
        <v>4.950004950005E-3</v>
      </c>
      <c r="Q394" s="56">
        <v>404</v>
      </c>
      <c r="S394" s="35">
        <v>40404</v>
      </c>
      <c r="T394" s="57">
        <v>0.01</v>
      </c>
    </row>
    <row r="395" spans="2:20" x14ac:dyDescent="0.2">
      <c r="B395" s="35" t="s">
        <v>426</v>
      </c>
      <c r="C395" s="35">
        <v>16</v>
      </c>
      <c r="D395" s="35">
        <v>14</v>
      </c>
      <c r="E395">
        <f t="shared" si="5"/>
        <v>81789.483999999997</v>
      </c>
      <c r="F395" t="s">
        <v>55</v>
      </c>
      <c r="H395" s="55">
        <v>2.475002475002E-2</v>
      </c>
      <c r="N395" s="72">
        <v>4.950004950005E-3</v>
      </c>
      <c r="Q395" s="56">
        <v>404</v>
      </c>
      <c r="S395" s="35">
        <v>40404</v>
      </c>
      <c r="T395" s="57">
        <v>0.01</v>
      </c>
    </row>
    <row r="396" spans="2:20" x14ac:dyDescent="0.2">
      <c r="B396" s="35" t="s">
        <v>427</v>
      </c>
      <c r="C396" s="35">
        <v>16</v>
      </c>
      <c r="D396" s="35">
        <v>15</v>
      </c>
      <c r="E396">
        <f t="shared" si="5"/>
        <v>86280.468999999997</v>
      </c>
      <c r="F396" s="62" t="s">
        <v>60</v>
      </c>
      <c r="G396" s="63">
        <v>4.950004950005E-3</v>
      </c>
      <c r="O396" s="63">
        <v>4.950004950005E-3</v>
      </c>
      <c r="Q396" s="56">
        <v>404</v>
      </c>
      <c r="S396" s="35">
        <v>40404</v>
      </c>
      <c r="T396" s="57">
        <v>9.9995049995050007E-3</v>
      </c>
    </row>
    <row r="397" spans="2:20" x14ac:dyDescent="0.2">
      <c r="B397" s="35" t="s">
        <v>428</v>
      </c>
      <c r="C397" s="35">
        <v>16</v>
      </c>
      <c r="D397" s="35">
        <v>16</v>
      </c>
      <c r="E397">
        <f t="shared" si="5"/>
        <v>88444.414000000004</v>
      </c>
      <c r="F397" s="62" t="s">
        <v>60</v>
      </c>
      <c r="G397" s="63">
        <v>4.950004950005E-3</v>
      </c>
      <c r="O397" s="63">
        <v>4.950004950005E-3</v>
      </c>
      <c r="Q397" s="56">
        <v>404</v>
      </c>
      <c r="S397" s="35">
        <v>40404</v>
      </c>
      <c r="T397" s="57">
        <v>9.9995049995050007E-3</v>
      </c>
    </row>
    <row r="398" spans="2:20" x14ac:dyDescent="0.2">
      <c r="B398" s="35" t="s">
        <v>429</v>
      </c>
      <c r="C398" s="35">
        <v>16</v>
      </c>
      <c r="D398" s="35">
        <v>17</v>
      </c>
      <c r="E398">
        <f t="shared" si="5"/>
        <v>88169.358999999997</v>
      </c>
      <c r="F398" t="s">
        <v>55</v>
      </c>
      <c r="M398" s="69">
        <v>4.950004950005E-3</v>
      </c>
      <c r="O398" s="63">
        <v>4.950004950005E-3</v>
      </c>
      <c r="Q398" s="56">
        <v>404</v>
      </c>
      <c r="S398" s="35">
        <v>40404</v>
      </c>
      <c r="T398" s="57">
        <v>0.01</v>
      </c>
    </row>
    <row r="399" spans="2:20" x14ac:dyDescent="0.2">
      <c r="B399" s="35" t="s">
        <v>430</v>
      </c>
      <c r="C399" s="35">
        <v>16</v>
      </c>
      <c r="D399" s="35">
        <v>18</v>
      </c>
      <c r="E399">
        <f t="shared" si="5"/>
        <v>90598.625</v>
      </c>
      <c r="F399" t="s">
        <v>55</v>
      </c>
      <c r="M399" s="69">
        <v>4.950004950005E-3</v>
      </c>
      <c r="O399" s="63">
        <v>4.950004950005E-3</v>
      </c>
      <c r="Q399" s="56">
        <v>404</v>
      </c>
      <c r="S399" s="35">
        <v>40404</v>
      </c>
      <c r="T399" s="57">
        <v>0.01</v>
      </c>
    </row>
    <row r="400" spans="2:20" x14ac:dyDescent="0.2">
      <c r="B400" s="35" t="s">
        <v>431</v>
      </c>
      <c r="C400" s="35">
        <v>16</v>
      </c>
      <c r="D400" s="35">
        <v>19</v>
      </c>
      <c r="E400">
        <f t="shared" si="5"/>
        <v>81297.781000000003</v>
      </c>
      <c r="F400" t="s">
        <v>55</v>
      </c>
      <c r="O400" s="63">
        <v>4.950004950005E-3</v>
      </c>
      <c r="P400" s="68">
        <v>4.950004950005E-3</v>
      </c>
      <c r="Q400" s="56">
        <v>404</v>
      </c>
      <c r="S400" s="35">
        <v>40404</v>
      </c>
      <c r="T400" s="57">
        <v>0.01</v>
      </c>
    </row>
    <row r="401" spans="2:20" x14ac:dyDescent="0.2">
      <c r="B401" s="35" t="s">
        <v>432</v>
      </c>
      <c r="C401" s="35">
        <v>16</v>
      </c>
      <c r="D401" s="35">
        <v>20</v>
      </c>
      <c r="E401">
        <f t="shared" si="5"/>
        <v>64185.792999999998</v>
      </c>
      <c r="F401" t="s">
        <v>55</v>
      </c>
      <c r="O401" s="63">
        <v>4.950004950005E-3</v>
      </c>
      <c r="P401" s="68">
        <v>4.950004950005E-3</v>
      </c>
      <c r="Q401" s="56">
        <v>404</v>
      </c>
      <c r="S401" s="35">
        <v>40404</v>
      </c>
      <c r="T401" s="57">
        <v>0.01</v>
      </c>
    </row>
    <row r="402" spans="2:20" x14ac:dyDescent="0.2">
      <c r="B402" s="35" t="s">
        <v>433</v>
      </c>
      <c r="C402" s="35">
        <v>16</v>
      </c>
      <c r="D402" s="35">
        <v>21</v>
      </c>
      <c r="E402">
        <f t="shared" si="5"/>
        <v>78973.179999999993</v>
      </c>
      <c r="F402" s="73" t="s">
        <v>265</v>
      </c>
      <c r="G402" s="68">
        <v>4.950004950005E-3</v>
      </c>
      <c r="P402" s="68">
        <v>4.950004950005E-3</v>
      </c>
      <c r="Q402" s="56">
        <v>404</v>
      </c>
      <c r="S402" s="35">
        <v>40404</v>
      </c>
      <c r="T402" s="57">
        <v>9.9995049995050007E-3</v>
      </c>
    </row>
    <row r="403" spans="2:20" x14ac:dyDescent="0.2">
      <c r="B403" s="35" t="s">
        <v>434</v>
      </c>
      <c r="C403" s="35">
        <v>16</v>
      </c>
      <c r="D403" s="35">
        <v>22</v>
      </c>
      <c r="E403">
        <f t="shared" si="5"/>
        <v>79090.023000000001</v>
      </c>
      <c r="F403" s="73" t="s">
        <v>265</v>
      </c>
      <c r="G403" s="68">
        <v>4.950004950005E-3</v>
      </c>
      <c r="P403" s="68">
        <v>4.950004950005E-3</v>
      </c>
      <c r="Q403" s="56">
        <v>404</v>
      </c>
      <c r="S403" s="35">
        <v>40404</v>
      </c>
      <c r="T403" s="57">
        <v>9.9995049995050007E-3</v>
      </c>
    </row>
    <row r="404" spans="2:20" x14ac:dyDescent="0.2">
      <c r="B404" s="35" t="s">
        <v>435</v>
      </c>
      <c r="C404" s="35">
        <v>16</v>
      </c>
      <c r="D404" s="35">
        <v>23</v>
      </c>
      <c r="E404">
        <f t="shared" si="5"/>
        <v>88792.5</v>
      </c>
      <c r="F404" t="s">
        <v>55</v>
      </c>
      <c r="M404" s="69">
        <v>4.950004950005E-3</v>
      </c>
      <c r="P404" s="68">
        <v>4.950004950005E-3</v>
      </c>
      <c r="Q404" s="56">
        <v>404</v>
      </c>
      <c r="S404" s="35">
        <v>40404</v>
      </c>
      <c r="T404" s="57">
        <v>0.01</v>
      </c>
    </row>
    <row r="405" spans="2:20" x14ac:dyDescent="0.2">
      <c r="B405" s="35" t="s">
        <v>436</v>
      </c>
      <c r="C405" s="35">
        <v>16</v>
      </c>
      <c r="D405" s="35">
        <v>24</v>
      </c>
      <c r="E405">
        <f t="shared" si="5"/>
        <v>81609.351999999999</v>
      </c>
      <c r="F405" t="s">
        <v>55</v>
      </c>
      <c r="M405" s="69">
        <v>4.950004950005E-3</v>
      </c>
      <c r="P405" s="68">
        <v>4.950004950005E-3</v>
      </c>
      <c r="Q405" s="56">
        <v>404</v>
      </c>
      <c r="S405" s="35">
        <v>40404</v>
      </c>
      <c r="T405" s="57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6484-625E-3140-9CD6-5E7FBF47334F}">
  <dimension ref="A1:Y405"/>
  <sheetViews>
    <sheetView topLeftCell="A20" workbookViewId="0">
      <selection activeCell="B22" sqref="B22"/>
    </sheetView>
  </sheetViews>
  <sheetFormatPr baseColWidth="10" defaultColWidth="10.6640625" defaultRowHeight="16" x14ac:dyDescent="0.2"/>
  <cols>
    <col min="1" max="1" width="21.83203125" customWidth="1"/>
  </cols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>
        <v>19.391999999999999</v>
      </c>
      <c r="C2">
        <v>867.80899999999997</v>
      </c>
      <c r="D2">
        <v>865.38499999999999</v>
      </c>
      <c r="E2">
        <v>850.84100000000001</v>
      </c>
      <c r="F2">
        <v>32782.82</v>
      </c>
      <c r="G2">
        <v>31309</v>
      </c>
      <c r="H2">
        <v>39778.620999999999</v>
      </c>
      <c r="I2">
        <v>2848.2559999999999</v>
      </c>
      <c r="J2">
        <v>4491.76</v>
      </c>
      <c r="K2">
        <v>4135.4250000000002</v>
      </c>
      <c r="L2">
        <v>753.87900000000002</v>
      </c>
      <c r="M2">
        <v>601.16399999999999</v>
      </c>
      <c r="N2">
        <v>722.36599999999999</v>
      </c>
      <c r="O2">
        <v>715.09400000000005</v>
      </c>
      <c r="P2">
        <v>41.209000000000003</v>
      </c>
      <c r="Q2">
        <v>244.82900000000001</v>
      </c>
      <c r="R2">
        <v>76202.366999999998</v>
      </c>
      <c r="S2">
        <v>67473.366999999998</v>
      </c>
      <c r="T2">
        <v>65383.839999999997</v>
      </c>
      <c r="U2">
        <v>61616.866999999998</v>
      </c>
      <c r="V2">
        <v>45329.690999999999</v>
      </c>
      <c r="W2">
        <v>47193.785000000003</v>
      </c>
      <c r="X2">
        <v>4952.33</v>
      </c>
      <c r="Y2">
        <v>3968.1660000000002</v>
      </c>
    </row>
    <row r="3" spans="1:25" x14ac:dyDescent="0.2">
      <c r="A3" s="2">
        <v>2</v>
      </c>
      <c r="B3">
        <v>135.74700000000001</v>
      </c>
      <c r="C3">
        <v>7097.6120000000001</v>
      </c>
      <c r="D3">
        <v>6144.9610000000002</v>
      </c>
      <c r="E3">
        <v>6758.2449999999999</v>
      </c>
      <c r="F3">
        <v>66864.929999999993</v>
      </c>
      <c r="G3">
        <v>41579.690999999999</v>
      </c>
      <c r="H3">
        <v>52575.171999999999</v>
      </c>
      <c r="I3">
        <v>12811.092000000001</v>
      </c>
      <c r="J3">
        <v>7870.8829999999998</v>
      </c>
      <c r="K3">
        <v>11235.460999999999</v>
      </c>
      <c r="L3">
        <v>4838.3990000000003</v>
      </c>
      <c r="M3">
        <v>2865.2240000000002</v>
      </c>
      <c r="N3">
        <v>1922.27</v>
      </c>
      <c r="O3">
        <v>2169.5230000000001</v>
      </c>
      <c r="P3">
        <v>155.13900000000001</v>
      </c>
      <c r="Q3">
        <v>305.43</v>
      </c>
      <c r="R3">
        <v>65694.116999999998</v>
      </c>
      <c r="S3">
        <v>67383.679999999993</v>
      </c>
      <c r="T3">
        <v>52604.258000000002</v>
      </c>
      <c r="U3">
        <v>66525.562000000005</v>
      </c>
      <c r="V3">
        <v>51864.925999999999</v>
      </c>
      <c r="W3">
        <v>61774.434000000001</v>
      </c>
      <c r="X3">
        <v>11007.601000000001</v>
      </c>
      <c r="Y3">
        <v>6443.1189999999997</v>
      </c>
    </row>
    <row r="4" spans="1:25" x14ac:dyDescent="0.2">
      <c r="A4" s="2">
        <v>3</v>
      </c>
      <c r="B4">
        <v>315.12599999999998</v>
      </c>
      <c r="C4">
        <v>43746.788999999997</v>
      </c>
      <c r="D4">
        <v>59166.156000000003</v>
      </c>
      <c r="E4">
        <v>58773.461000000003</v>
      </c>
      <c r="F4">
        <v>77336.820000000007</v>
      </c>
      <c r="G4">
        <v>63439.754000000001</v>
      </c>
      <c r="H4">
        <v>43705.582000000002</v>
      </c>
      <c r="I4">
        <v>15632.683999999999</v>
      </c>
      <c r="J4">
        <v>12624.44</v>
      </c>
      <c r="K4">
        <v>18088.243999999999</v>
      </c>
      <c r="L4">
        <v>35565.629000000001</v>
      </c>
      <c r="M4">
        <v>27842.611000000001</v>
      </c>
      <c r="N4">
        <v>11654.821</v>
      </c>
      <c r="O4">
        <v>15101.816999999999</v>
      </c>
      <c r="P4">
        <v>213.316</v>
      </c>
      <c r="Q4">
        <v>392.69600000000003</v>
      </c>
      <c r="R4">
        <v>69412.608999999997</v>
      </c>
      <c r="S4">
        <v>62656.785000000003</v>
      </c>
      <c r="T4">
        <v>41223.355000000003</v>
      </c>
      <c r="U4">
        <v>62550.129000000001</v>
      </c>
      <c r="V4">
        <v>22849.074000000001</v>
      </c>
      <c r="W4">
        <v>57142.078000000001</v>
      </c>
      <c r="X4">
        <v>4763.2539999999999</v>
      </c>
      <c r="Y4">
        <v>6452.8149999999996</v>
      </c>
    </row>
    <row r="5" spans="1:25" x14ac:dyDescent="0.2">
      <c r="A5" s="2">
        <v>4</v>
      </c>
      <c r="B5">
        <v>334.51900000000001</v>
      </c>
      <c r="C5">
        <v>54291.398000000001</v>
      </c>
      <c r="D5">
        <v>42905.644999999997</v>
      </c>
      <c r="E5">
        <v>56250.027000000002</v>
      </c>
      <c r="F5">
        <v>40054.964999999997</v>
      </c>
      <c r="G5">
        <v>44156.453000000001</v>
      </c>
      <c r="H5">
        <v>33815.464999999997</v>
      </c>
      <c r="I5">
        <v>18958.476999999999</v>
      </c>
      <c r="J5">
        <v>37895.137000000002</v>
      </c>
      <c r="K5">
        <v>12789.275</v>
      </c>
      <c r="L5">
        <v>43242.586000000003</v>
      </c>
      <c r="M5">
        <v>62996.152000000002</v>
      </c>
      <c r="N5">
        <v>38704.769999999997</v>
      </c>
      <c r="O5">
        <v>22468.498</v>
      </c>
      <c r="P5">
        <v>358.75900000000001</v>
      </c>
      <c r="Q5">
        <v>351.48700000000002</v>
      </c>
      <c r="R5">
        <v>38678.105000000003</v>
      </c>
      <c r="S5">
        <v>41458.487999999998</v>
      </c>
      <c r="T5">
        <v>46536.866999999998</v>
      </c>
      <c r="U5">
        <v>44381.891000000003</v>
      </c>
      <c r="V5">
        <v>35885.601999999999</v>
      </c>
      <c r="W5">
        <v>33919.699000000001</v>
      </c>
      <c r="X5">
        <v>8830.8060000000005</v>
      </c>
      <c r="Y5">
        <v>3619.1030000000001</v>
      </c>
    </row>
    <row r="6" spans="1:25" x14ac:dyDescent="0.2">
      <c r="A6" s="2">
        <v>5</v>
      </c>
      <c r="B6">
        <v>475.113</v>
      </c>
      <c r="C6">
        <v>79542.702999999994</v>
      </c>
      <c r="D6">
        <v>75397.577999999994</v>
      </c>
      <c r="E6">
        <v>88594.093999999997</v>
      </c>
      <c r="F6">
        <v>62407.108999999997</v>
      </c>
      <c r="G6">
        <v>54781.055</v>
      </c>
      <c r="H6">
        <v>66806.758000000002</v>
      </c>
      <c r="I6">
        <v>42287.512000000002</v>
      </c>
      <c r="J6">
        <v>52461.241999999998</v>
      </c>
      <c r="K6">
        <v>52989.684000000001</v>
      </c>
      <c r="L6">
        <v>70966.422000000006</v>
      </c>
      <c r="M6">
        <v>70389.5</v>
      </c>
      <c r="N6">
        <v>57350.542999999998</v>
      </c>
      <c r="O6">
        <v>57229.343999999997</v>
      </c>
      <c r="P6">
        <v>419.36</v>
      </c>
      <c r="Q6">
        <v>49373.004000000001</v>
      </c>
      <c r="R6">
        <v>67306.108999999997</v>
      </c>
      <c r="S6">
        <v>79249.391000000003</v>
      </c>
      <c r="T6">
        <v>46633.828000000001</v>
      </c>
      <c r="U6">
        <v>75281.226999999999</v>
      </c>
      <c r="V6">
        <v>79402.108999999997</v>
      </c>
      <c r="W6">
        <v>78197.351999999999</v>
      </c>
      <c r="X6">
        <v>8387.2049999999999</v>
      </c>
      <c r="Y6">
        <v>9572.5640000000003</v>
      </c>
    </row>
    <row r="7" spans="1:25" x14ac:dyDescent="0.2">
      <c r="A7" s="2">
        <v>6</v>
      </c>
      <c r="B7">
        <v>383</v>
      </c>
      <c r="C7">
        <v>51993.398000000001</v>
      </c>
      <c r="D7">
        <v>63587.620999999999</v>
      </c>
      <c r="E7">
        <v>68624.789000000004</v>
      </c>
      <c r="F7">
        <v>39085.343999999997</v>
      </c>
      <c r="G7">
        <v>39024.741999999998</v>
      </c>
      <c r="H7">
        <v>37393.358999999997</v>
      </c>
      <c r="I7">
        <v>55993.078000000001</v>
      </c>
      <c r="J7">
        <v>60133.351999999999</v>
      </c>
      <c r="K7">
        <v>60320.004000000001</v>
      </c>
      <c r="L7">
        <v>50931.667999999998</v>
      </c>
      <c r="M7">
        <v>45753.902000000002</v>
      </c>
      <c r="N7">
        <v>49593.593999999997</v>
      </c>
      <c r="O7">
        <v>41475.457000000002</v>
      </c>
      <c r="P7">
        <v>315.12599999999998</v>
      </c>
      <c r="Q7">
        <v>47348.925999999999</v>
      </c>
      <c r="R7">
        <v>44258.262000000002</v>
      </c>
      <c r="S7">
        <v>63226.438000000002</v>
      </c>
      <c r="T7">
        <v>45904.190999999999</v>
      </c>
      <c r="U7">
        <v>48381.565999999999</v>
      </c>
      <c r="V7">
        <v>47722.226999999999</v>
      </c>
      <c r="W7">
        <v>61539.300999999999</v>
      </c>
      <c r="X7">
        <v>11732.391</v>
      </c>
      <c r="Y7">
        <v>11802.688</v>
      </c>
    </row>
    <row r="8" spans="1:25" x14ac:dyDescent="0.2">
      <c r="A8" s="2">
        <v>7</v>
      </c>
      <c r="B8">
        <v>293.31</v>
      </c>
      <c r="C8">
        <v>53275.718999999997</v>
      </c>
      <c r="D8">
        <v>87483.883000000002</v>
      </c>
      <c r="E8">
        <v>74663.093999999997</v>
      </c>
      <c r="F8">
        <v>63240.98</v>
      </c>
      <c r="G8">
        <v>50921.968999999997</v>
      </c>
      <c r="H8">
        <v>86448.812000000005</v>
      </c>
      <c r="I8">
        <v>36178.910000000003</v>
      </c>
      <c r="J8">
        <v>77850.718999999997</v>
      </c>
      <c r="K8">
        <v>46883.508000000002</v>
      </c>
      <c r="L8">
        <v>48165.828000000001</v>
      </c>
      <c r="M8">
        <v>46318.703000000001</v>
      </c>
      <c r="N8">
        <v>46895.629000000001</v>
      </c>
      <c r="O8">
        <v>62307.722999999998</v>
      </c>
      <c r="P8">
        <v>591.46799999999996</v>
      </c>
      <c r="Q8">
        <v>46835.027000000002</v>
      </c>
      <c r="R8">
        <v>72360.25</v>
      </c>
      <c r="S8">
        <v>66154.687000000005</v>
      </c>
      <c r="T8">
        <v>64312.41</v>
      </c>
      <c r="U8">
        <v>58431.671999999999</v>
      </c>
      <c r="V8">
        <v>68331.483999999997</v>
      </c>
      <c r="W8">
        <v>74837.625</v>
      </c>
      <c r="X8">
        <v>30569.666000000001</v>
      </c>
      <c r="Y8">
        <v>30523.609</v>
      </c>
    </row>
    <row r="9" spans="1:25" x14ac:dyDescent="0.2">
      <c r="A9" s="2">
        <v>8</v>
      </c>
      <c r="B9">
        <v>421.78399999999999</v>
      </c>
      <c r="C9">
        <v>69451.391000000003</v>
      </c>
      <c r="D9">
        <v>83539.952999999994</v>
      </c>
      <c r="E9">
        <v>57815.961000000003</v>
      </c>
      <c r="F9">
        <v>51147.406000000003</v>
      </c>
      <c r="G9">
        <v>44638.84</v>
      </c>
      <c r="H9">
        <v>35594.714999999997</v>
      </c>
      <c r="I9">
        <v>55527.66</v>
      </c>
      <c r="J9">
        <v>72789.304999999993</v>
      </c>
      <c r="K9">
        <v>33112.491999999998</v>
      </c>
      <c r="L9">
        <v>47933.120999999999</v>
      </c>
      <c r="M9">
        <v>49421.483999999997</v>
      </c>
      <c r="N9">
        <v>62676.175999999999</v>
      </c>
      <c r="O9">
        <v>49002.125</v>
      </c>
      <c r="P9">
        <v>349.06299999999999</v>
      </c>
      <c r="Q9">
        <v>51040.75</v>
      </c>
      <c r="R9">
        <v>58138.358999999997</v>
      </c>
      <c r="S9">
        <v>72479.023000000001</v>
      </c>
      <c r="T9">
        <v>48512.464999999997</v>
      </c>
      <c r="U9">
        <v>48769.413999999997</v>
      </c>
      <c r="V9">
        <v>45479.983999999997</v>
      </c>
      <c r="W9">
        <v>54405.328000000001</v>
      </c>
      <c r="X9">
        <v>35216.565999999999</v>
      </c>
      <c r="Y9">
        <v>43271.675999999999</v>
      </c>
    </row>
    <row r="10" spans="1:25" x14ac:dyDescent="0.2">
      <c r="A10" s="2">
        <v>9</v>
      </c>
      <c r="B10">
        <v>12045.093000000001</v>
      </c>
      <c r="C10">
        <v>19489.344000000001</v>
      </c>
      <c r="D10">
        <v>719.94200000000001</v>
      </c>
      <c r="E10">
        <v>2712.509</v>
      </c>
      <c r="F10">
        <v>35003.25</v>
      </c>
      <c r="G10">
        <v>53818.707000000002</v>
      </c>
      <c r="H10">
        <v>10050.102000000001</v>
      </c>
      <c r="I10">
        <v>10845.189</v>
      </c>
      <c r="J10">
        <v>12168.72</v>
      </c>
      <c r="K10">
        <v>10925.183000000001</v>
      </c>
      <c r="L10">
        <v>1430.1880000000001</v>
      </c>
      <c r="M10">
        <v>952.65099999999995</v>
      </c>
      <c r="N10">
        <v>1085.973</v>
      </c>
      <c r="O10">
        <v>923.56200000000001</v>
      </c>
      <c r="P10">
        <v>106.658</v>
      </c>
      <c r="Q10">
        <v>135.74700000000001</v>
      </c>
      <c r="R10">
        <v>145.44300000000001</v>
      </c>
      <c r="S10">
        <v>121.202</v>
      </c>
      <c r="T10">
        <v>206.04400000000001</v>
      </c>
      <c r="U10">
        <v>191.5</v>
      </c>
      <c r="V10">
        <v>16738.048999999999</v>
      </c>
      <c r="W10">
        <v>19911.127</v>
      </c>
      <c r="X10">
        <v>2019.232</v>
      </c>
      <c r="Y10">
        <v>3917.261</v>
      </c>
    </row>
    <row r="11" spans="1:25" x14ac:dyDescent="0.2">
      <c r="A11" s="2">
        <v>10</v>
      </c>
      <c r="B11">
        <v>49307.555</v>
      </c>
      <c r="C11">
        <v>44680.046999999999</v>
      </c>
      <c r="D11">
        <v>55993.078000000001</v>
      </c>
      <c r="E11">
        <v>29527.324000000001</v>
      </c>
      <c r="F11">
        <v>36896.43</v>
      </c>
      <c r="G11">
        <v>44561.27</v>
      </c>
      <c r="H11">
        <v>32096.815999999999</v>
      </c>
      <c r="I11">
        <v>27944.421999999999</v>
      </c>
      <c r="J11">
        <v>10098.583000000001</v>
      </c>
      <c r="K11">
        <v>12878.966</v>
      </c>
      <c r="L11">
        <v>1825.308</v>
      </c>
      <c r="M11">
        <v>3187.623</v>
      </c>
      <c r="N11">
        <v>4280.8680000000004</v>
      </c>
      <c r="O11">
        <v>3975.4380000000001</v>
      </c>
      <c r="P11">
        <v>4661.4440000000004</v>
      </c>
      <c r="Q11">
        <v>6792.1819999999998</v>
      </c>
      <c r="R11">
        <v>276.34100000000001</v>
      </c>
      <c r="S11">
        <v>193.92400000000001</v>
      </c>
      <c r="T11">
        <v>174.53100000000001</v>
      </c>
      <c r="U11">
        <v>213.316</v>
      </c>
      <c r="V11">
        <v>19305.115000000002</v>
      </c>
      <c r="W11">
        <v>15521.178</v>
      </c>
      <c r="X11">
        <v>11393.023999999999</v>
      </c>
      <c r="Y11">
        <v>8358.116</v>
      </c>
    </row>
    <row r="12" spans="1:25" x14ac:dyDescent="0.2">
      <c r="A12" s="2">
        <v>11</v>
      </c>
      <c r="B12">
        <v>70023.468999999997</v>
      </c>
      <c r="C12">
        <v>57818.387000000002</v>
      </c>
      <c r="D12">
        <v>81038.335999999996</v>
      </c>
      <c r="E12">
        <v>57714.152000000002</v>
      </c>
      <c r="F12">
        <v>78762.156000000003</v>
      </c>
      <c r="G12">
        <v>71269.429999999993</v>
      </c>
      <c r="H12">
        <v>61490.815999999999</v>
      </c>
      <c r="I12">
        <v>44253.413999999997</v>
      </c>
      <c r="J12">
        <v>42401.440999999999</v>
      </c>
      <c r="K12">
        <v>29234.016</v>
      </c>
      <c r="L12">
        <v>2940.37</v>
      </c>
      <c r="M12">
        <v>2033.7760000000001</v>
      </c>
      <c r="N12">
        <v>26872.991999999998</v>
      </c>
      <c r="O12">
        <v>16793.803</v>
      </c>
      <c r="P12">
        <v>57937.163999999997</v>
      </c>
      <c r="Q12">
        <v>53855.065999999999</v>
      </c>
      <c r="R12">
        <v>20325.641</v>
      </c>
      <c r="S12">
        <v>23602.953000000001</v>
      </c>
      <c r="T12">
        <v>312.702</v>
      </c>
      <c r="U12">
        <v>319.97399999999999</v>
      </c>
      <c r="V12">
        <v>23602.953000000001</v>
      </c>
      <c r="W12">
        <v>21743.706999999999</v>
      </c>
      <c r="X12">
        <v>16793.803</v>
      </c>
      <c r="Y12">
        <v>16922.276999999998</v>
      </c>
    </row>
    <row r="13" spans="1:25" x14ac:dyDescent="0.2">
      <c r="A13" s="2">
        <v>12</v>
      </c>
      <c r="B13">
        <v>76042.375</v>
      </c>
      <c r="C13">
        <v>72260.858999999997</v>
      </c>
      <c r="D13">
        <v>55610.078000000001</v>
      </c>
      <c r="E13">
        <v>78716.101999999999</v>
      </c>
      <c r="F13">
        <v>72122.695000000007</v>
      </c>
      <c r="G13">
        <v>70905.820000000007</v>
      </c>
      <c r="H13">
        <v>56693.629000000001</v>
      </c>
      <c r="I13">
        <v>63973.042999999998</v>
      </c>
      <c r="J13">
        <v>31495.651999999998</v>
      </c>
      <c r="K13">
        <v>35841.968999999997</v>
      </c>
      <c r="L13">
        <v>4210.5709999999999</v>
      </c>
      <c r="M13">
        <v>4232.3869999999997</v>
      </c>
      <c r="N13">
        <v>26962.684000000001</v>
      </c>
      <c r="O13">
        <v>30169.697</v>
      </c>
      <c r="P13">
        <v>65480.800999999999</v>
      </c>
      <c r="Q13">
        <v>59507.945</v>
      </c>
      <c r="R13">
        <v>64164.542999999998</v>
      </c>
      <c r="S13">
        <v>48960.913999999997</v>
      </c>
      <c r="T13">
        <v>1396.251</v>
      </c>
      <c r="U13">
        <v>1102.942</v>
      </c>
      <c r="V13">
        <v>30443.615000000002</v>
      </c>
      <c r="W13">
        <v>30795.101999999999</v>
      </c>
      <c r="X13">
        <v>25614.912</v>
      </c>
      <c r="Y13">
        <v>24509.546999999999</v>
      </c>
    </row>
    <row r="14" spans="1:25" x14ac:dyDescent="0.2">
      <c r="A14" s="2">
        <v>13</v>
      </c>
      <c r="B14">
        <v>41533.633000000002</v>
      </c>
      <c r="C14">
        <v>51690.394999999997</v>
      </c>
      <c r="D14">
        <v>55275.559000000001</v>
      </c>
      <c r="E14">
        <v>44120.093999999997</v>
      </c>
      <c r="F14">
        <v>64554.815999999999</v>
      </c>
      <c r="G14">
        <v>45169.703000000001</v>
      </c>
      <c r="H14">
        <v>55050.125</v>
      </c>
      <c r="I14">
        <v>41797.855000000003</v>
      </c>
      <c r="J14">
        <v>29003.73</v>
      </c>
      <c r="K14">
        <v>41485.152000000002</v>
      </c>
      <c r="L14">
        <v>4457.8239999999996</v>
      </c>
      <c r="M14">
        <v>4208.1469999999999</v>
      </c>
      <c r="N14">
        <v>14095.838</v>
      </c>
      <c r="O14">
        <v>17758.574000000001</v>
      </c>
      <c r="P14">
        <v>47276.203000000001</v>
      </c>
      <c r="Q14">
        <v>30904.184000000001</v>
      </c>
      <c r="R14">
        <v>64937.811999999998</v>
      </c>
      <c r="S14">
        <v>36074.68</v>
      </c>
      <c r="T14">
        <v>3837.268</v>
      </c>
      <c r="U14">
        <v>7761.8010000000004</v>
      </c>
      <c r="V14">
        <v>19191.186000000002</v>
      </c>
      <c r="W14">
        <v>22017.625</v>
      </c>
      <c r="X14">
        <v>10576.12</v>
      </c>
      <c r="Y14">
        <v>22919.370999999999</v>
      </c>
    </row>
    <row r="15" spans="1:25" x14ac:dyDescent="0.2">
      <c r="A15" s="2">
        <v>14</v>
      </c>
      <c r="B15">
        <v>54378.663999999997</v>
      </c>
      <c r="C15">
        <v>65856.531000000003</v>
      </c>
      <c r="D15">
        <v>72304.491999999998</v>
      </c>
      <c r="E15">
        <v>80919.562999999995</v>
      </c>
      <c r="F15">
        <v>55253.741999999998</v>
      </c>
      <c r="G15">
        <v>67182.483999999997</v>
      </c>
      <c r="H15">
        <v>65155.976999999999</v>
      </c>
      <c r="I15">
        <v>55561.597999999998</v>
      </c>
      <c r="J15">
        <v>45838.741999999998</v>
      </c>
      <c r="K15">
        <v>41943.296999999999</v>
      </c>
      <c r="L15">
        <v>8842.9259999999995</v>
      </c>
      <c r="M15">
        <v>20269.886999999999</v>
      </c>
      <c r="N15">
        <v>28135.921999999999</v>
      </c>
      <c r="O15">
        <v>22863.616999999998</v>
      </c>
      <c r="P15">
        <v>51569.190999999999</v>
      </c>
      <c r="Q15">
        <v>80960.766000000003</v>
      </c>
      <c r="R15">
        <v>65003.262000000002</v>
      </c>
      <c r="S15">
        <v>64101.52</v>
      </c>
      <c r="T15">
        <v>17756.150000000001</v>
      </c>
      <c r="U15">
        <v>15540.57</v>
      </c>
      <c r="V15">
        <v>24664.686000000002</v>
      </c>
      <c r="W15">
        <v>18897.875</v>
      </c>
      <c r="X15">
        <v>19273.603999999999</v>
      </c>
      <c r="Y15">
        <v>19884.463</v>
      </c>
    </row>
    <row r="16" spans="1:25" x14ac:dyDescent="0.2">
      <c r="A16" s="2">
        <v>15</v>
      </c>
      <c r="B16">
        <v>61796.25</v>
      </c>
      <c r="C16">
        <v>68607.820000000007</v>
      </c>
      <c r="D16">
        <v>76013.289000000004</v>
      </c>
      <c r="E16">
        <v>75756.335999999996</v>
      </c>
      <c r="F16">
        <v>55071.940999999999</v>
      </c>
      <c r="G16">
        <v>63270.07</v>
      </c>
      <c r="H16">
        <v>71259.733999999997</v>
      </c>
      <c r="I16">
        <v>56174.883000000002</v>
      </c>
      <c r="J16">
        <v>60540.59</v>
      </c>
      <c r="K16">
        <v>61073.883000000002</v>
      </c>
      <c r="L16">
        <v>50875.913999999997</v>
      </c>
      <c r="M16">
        <v>44059.491999999998</v>
      </c>
      <c r="N16">
        <v>74903.070000000007</v>
      </c>
      <c r="O16">
        <v>51797.050999999999</v>
      </c>
      <c r="P16">
        <v>72382.062999999995</v>
      </c>
      <c r="Q16">
        <v>68748.414000000004</v>
      </c>
      <c r="R16">
        <v>74238.883000000002</v>
      </c>
      <c r="S16">
        <v>66241.952999999994</v>
      </c>
      <c r="T16">
        <v>52953.32</v>
      </c>
      <c r="U16">
        <v>49402.093999999997</v>
      </c>
      <c r="V16">
        <v>45118.800999999999</v>
      </c>
      <c r="W16">
        <v>49574.199000000001</v>
      </c>
      <c r="X16">
        <v>49545.108999999997</v>
      </c>
      <c r="Y16">
        <v>79406.952999999994</v>
      </c>
    </row>
    <row r="17" spans="1:25" x14ac:dyDescent="0.2">
      <c r="A17" s="2">
        <v>16</v>
      </c>
      <c r="B17">
        <v>74537.047000000006</v>
      </c>
      <c r="C17">
        <v>62147.733999999997</v>
      </c>
      <c r="D17">
        <v>76832.616999999998</v>
      </c>
      <c r="E17">
        <v>75111.539000000004</v>
      </c>
      <c r="F17">
        <v>70379.804999999993</v>
      </c>
      <c r="G17">
        <v>64329.379000000001</v>
      </c>
      <c r="H17">
        <v>58485</v>
      </c>
      <c r="I17">
        <v>57149.347999999998</v>
      </c>
      <c r="J17">
        <v>60324.851999999999</v>
      </c>
      <c r="K17">
        <v>68501.164000000004</v>
      </c>
      <c r="L17">
        <v>73865.577999999994</v>
      </c>
      <c r="M17">
        <v>66835.843999999997</v>
      </c>
      <c r="N17">
        <v>74917.616999999998</v>
      </c>
      <c r="O17">
        <v>75189.108999999997</v>
      </c>
      <c r="P17">
        <v>66360.726999999999</v>
      </c>
      <c r="Q17">
        <v>68316.937999999995</v>
      </c>
      <c r="R17">
        <v>64057.883000000002</v>
      </c>
      <c r="S17">
        <v>62426.5</v>
      </c>
      <c r="T17">
        <v>63776.695</v>
      </c>
      <c r="U17">
        <v>48236.125</v>
      </c>
      <c r="V17">
        <v>57236.612999999998</v>
      </c>
      <c r="W17">
        <v>63859.112999999998</v>
      </c>
      <c r="X17">
        <v>71635.460999999996</v>
      </c>
      <c r="Y17">
        <v>66021.366999999998</v>
      </c>
    </row>
    <row r="21" spans="1:25" ht="71" x14ac:dyDescent="0.2">
      <c r="B21" s="42" t="s">
        <v>24</v>
      </c>
      <c r="C21" s="42" t="s">
        <v>25</v>
      </c>
      <c r="D21" s="42" t="s">
        <v>26</v>
      </c>
      <c r="E21" s="34" t="s">
        <v>437</v>
      </c>
      <c r="F21" s="43" t="s">
        <v>27</v>
      </c>
      <c r="G21" s="42" t="s">
        <v>28</v>
      </c>
      <c r="H21" s="44" t="s">
        <v>29</v>
      </c>
      <c r="I21" s="45" t="s">
        <v>30</v>
      </c>
      <c r="J21" s="46" t="s">
        <v>31</v>
      </c>
      <c r="K21" s="47" t="s">
        <v>32</v>
      </c>
      <c r="L21" s="48" t="s">
        <v>33</v>
      </c>
      <c r="M21" s="49" t="s">
        <v>34</v>
      </c>
      <c r="N21" s="50" t="s">
        <v>35</v>
      </c>
      <c r="O21" s="51" t="s">
        <v>36</v>
      </c>
      <c r="P21" s="52" t="s">
        <v>37</v>
      </c>
      <c r="Q21" s="53" t="s">
        <v>38</v>
      </c>
      <c r="R21" s="53" t="s">
        <v>39</v>
      </c>
      <c r="S21" s="42" t="s">
        <v>40</v>
      </c>
      <c r="T21" s="42" t="s">
        <v>41</v>
      </c>
    </row>
    <row r="22" spans="1:25" x14ac:dyDescent="0.2">
      <c r="B22" s="35" t="s">
        <v>42</v>
      </c>
      <c r="C22" s="35">
        <v>1</v>
      </c>
      <c r="D22" s="35">
        <v>1</v>
      </c>
      <c r="E22">
        <f>INDEX($A$1:$Y$17,MATCH(C22,$A$1:$A$17,0),MATCH(D22,$A$1:$Y$1,0))</f>
        <v>19.391999999999999</v>
      </c>
    </row>
    <row r="23" spans="1:25" x14ac:dyDescent="0.2">
      <c r="B23" s="35" t="s">
        <v>44</v>
      </c>
      <c r="C23" s="35">
        <v>1</v>
      </c>
      <c r="D23" s="35">
        <v>2</v>
      </c>
      <c r="E23">
        <f t="shared" ref="E23:E86" si="0">INDEX($A$1:$Y$17,MATCH(C23,$A$1:$A$17,0),MATCH(D23,$A$1:$Y$1,0))</f>
        <v>867.80899999999997</v>
      </c>
      <c r="F23" s="54" t="s">
        <v>43</v>
      </c>
      <c r="G23" s="55">
        <v>1000.005</v>
      </c>
      <c r="H23" s="55">
        <v>1000.005</v>
      </c>
      <c r="Q23" s="56">
        <v>81.599999999999994</v>
      </c>
      <c r="S23" s="35">
        <v>40899.795501020002</v>
      </c>
      <c r="T23" s="57">
        <v>2.1995219999999999E-2</v>
      </c>
    </row>
    <row r="24" spans="1:25" x14ac:dyDescent="0.2">
      <c r="B24" s="35" t="s">
        <v>45</v>
      </c>
      <c r="C24" s="35">
        <v>1</v>
      </c>
      <c r="D24" s="35">
        <v>3</v>
      </c>
      <c r="E24">
        <f t="shared" si="0"/>
        <v>865.38499999999999</v>
      </c>
      <c r="F24" s="54" t="s">
        <v>43</v>
      </c>
      <c r="G24" s="55">
        <v>1000.005</v>
      </c>
      <c r="H24" s="55">
        <v>1000.005</v>
      </c>
      <c r="Q24" s="56">
        <v>81.599999999999994</v>
      </c>
      <c r="S24" s="35">
        <v>40899.795501020002</v>
      </c>
      <c r="T24" s="57">
        <v>2.1995219999999999E-2</v>
      </c>
    </row>
    <row r="25" spans="1:25" x14ac:dyDescent="0.2">
      <c r="B25" s="35" t="s">
        <v>46</v>
      </c>
      <c r="C25" s="35">
        <v>1</v>
      </c>
      <c r="D25" s="35">
        <v>4</v>
      </c>
      <c r="E25">
        <f t="shared" si="0"/>
        <v>850.84100000000001</v>
      </c>
      <c r="F25" s="54" t="s">
        <v>43</v>
      </c>
      <c r="G25" s="55">
        <v>1000.005</v>
      </c>
      <c r="H25" s="55">
        <v>1000.005</v>
      </c>
      <c r="Q25" s="56">
        <v>81.599999999999994</v>
      </c>
      <c r="S25" s="35">
        <v>40899.795501020002</v>
      </c>
      <c r="T25" s="57">
        <v>2.1995219999999999E-2</v>
      </c>
    </row>
    <row r="26" spans="1:25" x14ac:dyDescent="0.2">
      <c r="B26" s="35" t="s">
        <v>48</v>
      </c>
      <c r="C26" s="35">
        <v>1</v>
      </c>
      <c r="D26" s="35">
        <v>5</v>
      </c>
      <c r="E26">
        <f t="shared" si="0"/>
        <v>32782.82</v>
      </c>
      <c r="F26" s="58" t="s">
        <v>47</v>
      </c>
      <c r="G26" s="59">
        <v>499.62336684069999</v>
      </c>
      <c r="I26" s="59">
        <v>499.62336684069999</v>
      </c>
      <c r="Q26" s="56">
        <v>430.8</v>
      </c>
      <c r="R26" s="56">
        <v>533.67999999999995</v>
      </c>
      <c r="S26" s="35">
        <v>43118.879999999997</v>
      </c>
      <c r="T26" s="57">
        <v>9.9909830682058508E-3</v>
      </c>
    </row>
    <row r="27" spans="1:25" x14ac:dyDescent="0.2">
      <c r="B27" s="35" t="s">
        <v>49</v>
      </c>
      <c r="C27" s="35">
        <v>1</v>
      </c>
      <c r="D27" s="35">
        <v>6</v>
      </c>
      <c r="E27">
        <f t="shared" si="0"/>
        <v>31309</v>
      </c>
      <c r="F27" s="58" t="s">
        <v>47</v>
      </c>
      <c r="G27" s="59">
        <v>499.62336684069999</v>
      </c>
      <c r="I27" s="59">
        <v>499.62336684069999</v>
      </c>
      <c r="Q27" s="56">
        <v>430.8</v>
      </c>
      <c r="R27" s="56">
        <v>533.67999999999995</v>
      </c>
      <c r="S27" s="35">
        <v>43118.879999999997</v>
      </c>
      <c r="T27" s="57">
        <v>9.9909830682058508E-3</v>
      </c>
    </row>
    <row r="28" spans="1:25" x14ac:dyDescent="0.2">
      <c r="B28" s="35" t="s">
        <v>50</v>
      </c>
      <c r="C28" s="35">
        <v>1</v>
      </c>
      <c r="D28" s="35">
        <v>7</v>
      </c>
      <c r="E28">
        <f t="shared" si="0"/>
        <v>39778.620999999999</v>
      </c>
      <c r="F28" s="58" t="s">
        <v>47</v>
      </c>
      <c r="G28" s="59">
        <v>499.62336684069999</v>
      </c>
      <c r="I28" s="59">
        <v>499.62336684069999</v>
      </c>
      <c r="Q28" s="56">
        <v>430.8</v>
      </c>
      <c r="R28" s="56">
        <v>533.67999999999995</v>
      </c>
      <c r="S28" s="35">
        <v>43118.879999999997</v>
      </c>
      <c r="T28" s="57">
        <v>9.9909830682058508E-3</v>
      </c>
    </row>
    <row r="29" spans="1:25" x14ac:dyDescent="0.2">
      <c r="B29" s="35" t="s">
        <v>52</v>
      </c>
      <c r="C29" s="35">
        <v>1</v>
      </c>
      <c r="D29" s="35">
        <v>8</v>
      </c>
      <c r="E29">
        <f t="shared" si="0"/>
        <v>2848.2559999999999</v>
      </c>
      <c r="F29" s="60" t="s">
        <v>51</v>
      </c>
      <c r="G29" s="61">
        <v>1.999801999802</v>
      </c>
      <c r="J29" s="61">
        <v>1.999801999802</v>
      </c>
      <c r="Q29" s="56">
        <v>363.6</v>
      </c>
      <c r="S29" s="35">
        <v>40404</v>
      </c>
      <c r="T29" s="57">
        <v>9.9990099990099994E-3</v>
      </c>
    </row>
    <row r="30" spans="1:25" x14ac:dyDescent="0.2">
      <c r="B30" s="35" t="s">
        <v>53</v>
      </c>
      <c r="C30" s="35">
        <v>1</v>
      </c>
      <c r="D30" s="35">
        <v>9</v>
      </c>
      <c r="E30">
        <f t="shared" si="0"/>
        <v>4491.76</v>
      </c>
      <c r="F30" s="60" t="s">
        <v>51</v>
      </c>
      <c r="G30" s="61">
        <v>1.999801999802</v>
      </c>
      <c r="J30" s="61">
        <v>1.999801999802</v>
      </c>
      <c r="Q30" s="56">
        <v>363.6</v>
      </c>
      <c r="S30" s="35">
        <v>40404</v>
      </c>
      <c r="T30" s="57">
        <v>9.9990099990099994E-3</v>
      </c>
    </row>
    <row r="31" spans="1:25" x14ac:dyDescent="0.2">
      <c r="B31" s="35" t="s">
        <v>54</v>
      </c>
      <c r="C31" s="35">
        <v>1</v>
      </c>
      <c r="D31" s="35">
        <v>10</v>
      </c>
      <c r="E31">
        <f t="shared" si="0"/>
        <v>4135.4250000000002</v>
      </c>
      <c r="F31" s="60" t="s">
        <v>51</v>
      </c>
      <c r="G31" s="61">
        <v>1.999801999802</v>
      </c>
      <c r="J31" s="61">
        <v>1.999801999802</v>
      </c>
      <c r="Q31" s="56">
        <v>363.6</v>
      </c>
      <c r="S31" s="35">
        <v>40404</v>
      </c>
      <c r="T31" s="57">
        <v>9.9990099990099994E-3</v>
      </c>
    </row>
    <row r="32" spans="1:25" x14ac:dyDescent="0.2">
      <c r="B32" s="35" t="s">
        <v>56</v>
      </c>
      <c r="C32" s="35">
        <v>1</v>
      </c>
      <c r="D32" s="35">
        <v>11</v>
      </c>
      <c r="E32">
        <f t="shared" si="0"/>
        <v>753.87900000000002</v>
      </c>
      <c r="F32" t="s">
        <v>55</v>
      </c>
      <c r="H32" s="55">
        <v>1000.17615</v>
      </c>
      <c r="I32" s="59">
        <v>500.004456</v>
      </c>
      <c r="Q32" s="56">
        <v>38.799999999999997</v>
      </c>
      <c r="S32" s="35">
        <v>43052.416316870003</v>
      </c>
      <c r="T32" s="57">
        <v>2.0904749999999899E-2</v>
      </c>
    </row>
    <row r="33" spans="2:20" x14ac:dyDescent="0.2">
      <c r="B33" s="35" t="s">
        <v>57</v>
      </c>
      <c r="C33" s="35">
        <v>1</v>
      </c>
      <c r="D33" s="35">
        <v>12</v>
      </c>
      <c r="E33">
        <f t="shared" si="0"/>
        <v>601.16399999999999</v>
      </c>
      <c r="F33" t="s">
        <v>55</v>
      </c>
      <c r="H33" s="55">
        <v>1000.17615</v>
      </c>
      <c r="I33" s="59">
        <v>500.004456</v>
      </c>
      <c r="Q33" s="56">
        <v>38.799999999999997</v>
      </c>
      <c r="S33" s="35">
        <v>43052.416316870003</v>
      </c>
      <c r="T33" s="57">
        <v>2.0904749999999899E-2</v>
      </c>
    </row>
    <row r="34" spans="2:20" x14ac:dyDescent="0.2">
      <c r="B34" s="35" t="s">
        <v>58</v>
      </c>
      <c r="C34" s="35">
        <v>1</v>
      </c>
      <c r="D34" s="35">
        <v>13</v>
      </c>
      <c r="E34">
        <f t="shared" si="0"/>
        <v>722.36599999999999</v>
      </c>
      <c r="F34" t="s">
        <v>55</v>
      </c>
      <c r="H34" s="55">
        <v>1000.005</v>
      </c>
      <c r="J34" s="61">
        <v>1.99512</v>
      </c>
      <c r="Q34" s="56">
        <v>40.799999999999997</v>
      </c>
      <c r="S34" s="35">
        <v>40899.795501020002</v>
      </c>
      <c r="T34" s="57">
        <v>2.1995219999999999E-2</v>
      </c>
    </row>
    <row r="35" spans="2:20" x14ac:dyDescent="0.2">
      <c r="B35" s="35" t="s">
        <v>59</v>
      </c>
      <c r="C35" s="35">
        <v>1</v>
      </c>
      <c r="D35" s="35">
        <v>14</v>
      </c>
      <c r="E35">
        <f t="shared" si="0"/>
        <v>715.09400000000005</v>
      </c>
      <c r="F35" t="s">
        <v>55</v>
      </c>
      <c r="H35" s="55">
        <v>1000.005</v>
      </c>
      <c r="J35" s="61">
        <v>1.99512</v>
      </c>
      <c r="Q35" s="56">
        <v>40.799999999999997</v>
      </c>
      <c r="S35" s="35">
        <v>40899.795501020002</v>
      </c>
      <c r="T35" s="57">
        <v>2.1995219999999999E-2</v>
      </c>
    </row>
    <row r="36" spans="2:20" x14ac:dyDescent="0.2">
      <c r="B36" s="35" t="s">
        <v>61</v>
      </c>
      <c r="C36" s="35">
        <v>1</v>
      </c>
      <c r="D36" s="35">
        <v>15</v>
      </c>
      <c r="E36">
        <f t="shared" si="0"/>
        <v>41.209000000000003</v>
      </c>
      <c r="F36" s="62" t="s">
        <v>60</v>
      </c>
      <c r="G36" s="63">
        <v>19.998019998019998</v>
      </c>
      <c r="O36" s="63">
        <v>19.998019998019998</v>
      </c>
      <c r="Q36" s="56">
        <v>323.2</v>
      </c>
      <c r="S36" s="35">
        <v>40404</v>
      </c>
      <c r="T36" s="57">
        <v>9.9990099990099994E-3</v>
      </c>
    </row>
    <row r="37" spans="2:20" x14ac:dyDescent="0.2">
      <c r="B37" s="35" t="s">
        <v>62</v>
      </c>
      <c r="C37" s="35">
        <v>1</v>
      </c>
      <c r="D37" s="35">
        <v>16</v>
      </c>
      <c r="E37">
        <f t="shared" si="0"/>
        <v>244.82900000000001</v>
      </c>
      <c r="F37" s="62" t="s">
        <v>60</v>
      </c>
      <c r="G37" s="63">
        <v>19.998019998019998</v>
      </c>
      <c r="O37" s="63">
        <v>19.998019998019998</v>
      </c>
      <c r="Q37" s="56">
        <v>323.2</v>
      </c>
      <c r="S37" s="35">
        <v>40404</v>
      </c>
      <c r="T37" s="57">
        <v>9.9990099990099994E-3</v>
      </c>
    </row>
    <row r="38" spans="2:20" x14ac:dyDescent="0.2">
      <c r="B38" s="35" t="s">
        <v>63</v>
      </c>
      <c r="C38" s="35">
        <v>1</v>
      </c>
      <c r="D38" s="35">
        <v>17</v>
      </c>
      <c r="E38">
        <f t="shared" si="0"/>
        <v>76202.366999999998</v>
      </c>
      <c r="Q38" s="56">
        <v>899.2</v>
      </c>
      <c r="S38" s="35">
        <v>40899</v>
      </c>
      <c r="T38" s="57">
        <v>2.1985867625125301E-2</v>
      </c>
    </row>
    <row r="39" spans="2:20" x14ac:dyDescent="0.2">
      <c r="B39" s="35" t="s">
        <v>64</v>
      </c>
      <c r="C39" s="35">
        <v>1</v>
      </c>
      <c r="D39" s="35">
        <v>18</v>
      </c>
      <c r="E39">
        <f t="shared" si="0"/>
        <v>67473.366999999998</v>
      </c>
      <c r="Q39" s="56">
        <v>899.2</v>
      </c>
      <c r="S39" s="35">
        <v>40899</v>
      </c>
      <c r="T39" s="57">
        <v>2.1985867625125301E-2</v>
      </c>
    </row>
    <row r="40" spans="2:20" x14ac:dyDescent="0.2">
      <c r="B40" s="35" t="s">
        <v>66</v>
      </c>
      <c r="C40" s="35">
        <v>1</v>
      </c>
      <c r="D40" s="35">
        <v>19</v>
      </c>
      <c r="E40">
        <f t="shared" si="0"/>
        <v>65383.839999999997</v>
      </c>
      <c r="F40" s="64" t="s">
        <v>65</v>
      </c>
      <c r="G40" s="65">
        <v>19.998019998019998</v>
      </c>
      <c r="K40" s="65">
        <v>19.998019998019998</v>
      </c>
      <c r="Q40" s="56">
        <v>323.2</v>
      </c>
      <c r="S40" s="35">
        <v>40404</v>
      </c>
      <c r="T40" s="57">
        <v>9.9990099990099994E-3</v>
      </c>
    </row>
    <row r="41" spans="2:20" x14ac:dyDescent="0.2">
      <c r="B41" s="35" t="s">
        <v>67</v>
      </c>
      <c r="C41" s="35">
        <v>1</v>
      </c>
      <c r="D41" s="35">
        <v>20</v>
      </c>
      <c r="E41">
        <f t="shared" si="0"/>
        <v>61616.866999999998</v>
      </c>
      <c r="F41" s="64" t="s">
        <v>65</v>
      </c>
      <c r="G41" s="65">
        <v>19.998019998019998</v>
      </c>
      <c r="K41" s="65">
        <v>19.998019998019998</v>
      </c>
      <c r="Q41" s="56">
        <v>323.2</v>
      </c>
      <c r="S41" s="35">
        <v>40404</v>
      </c>
      <c r="T41" s="57">
        <v>9.9990099990099994E-3</v>
      </c>
    </row>
    <row r="42" spans="2:20" x14ac:dyDescent="0.2">
      <c r="B42" s="35" t="s">
        <v>69</v>
      </c>
      <c r="C42" s="35">
        <v>1</v>
      </c>
      <c r="D42" s="35">
        <v>21</v>
      </c>
      <c r="E42">
        <f t="shared" si="0"/>
        <v>45329.690999999999</v>
      </c>
      <c r="F42" s="66" t="s">
        <v>68</v>
      </c>
      <c r="G42" s="67">
        <v>19.998019998019998</v>
      </c>
      <c r="L42" s="67">
        <v>19.998019998019998</v>
      </c>
      <c r="Q42" s="56">
        <v>323.2</v>
      </c>
      <c r="S42" s="35">
        <v>40404</v>
      </c>
      <c r="T42" s="57">
        <v>9.9990099990099994E-3</v>
      </c>
    </row>
    <row r="43" spans="2:20" x14ac:dyDescent="0.2">
      <c r="B43" s="35" t="s">
        <v>70</v>
      </c>
      <c r="C43" s="35">
        <v>1</v>
      </c>
      <c r="D43" s="35">
        <v>22</v>
      </c>
      <c r="E43">
        <f t="shared" si="0"/>
        <v>47193.785000000003</v>
      </c>
      <c r="F43" s="66" t="s">
        <v>68</v>
      </c>
      <c r="G43" s="67">
        <v>19.998019998019998</v>
      </c>
      <c r="L43" s="67">
        <v>19.998019998019998</v>
      </c>
      <c r="Q43" s="56">
        <v>323.2</v>
      </c>
      <c r="S43" s="35">
        <v>40404</v>
      </c>
      <c r="T43" s="57">
        <v>9.9990099990099994E-3</v>
      </c>
    </row>
    <row r="44" spans="2:20" x14ac:dyDescent="0.2">
      <c r="B44" s="35" t="s">
        <v>72</v>
      </c>
      <c r="C44" s="35">
        <v>1</v>
      </c>
      <c r="D44" s="35">
        <v>23</v>
      </c>
      <c r="E44">
        <f t="shared" si="0"/>
        <v>4952.33</v>
      </c>
      <c r="F44" t="s">
        <v>71</v>
      </c>
      <c r="K44" s="65">
        <v>0.17325017325020001</v>
      </c>
      <c r="L44" s="67">
        <v>0.17325017325020001</v>
      </c>
      <c r="P44" s="68">
        <v>19.998019998019998</v>
      </c>
      <c r="Q44" s="56">
        <v>321.60000000000002</v>
      </c>
      <c r="S44" s="35">
        <v>40404</v>
      </c>
      <c r="T44" s="57">
        <v>9.9940599940599902E-3</v>
      </c>
    </row>
    <row r="45" spans="2:20" x14ac:dyDescent="0.2">
      <c r="B45" s="35" t="s">
        <v>73</v>
      </c>
      <c r="C45" s="35">
        <v>1</v>
      </c>
      <c r="D45" s="35">
        <v>24</v>
      </c>
      <c r="E45">
        <f t="shared" si="0"/>
        <v>3968.1660000000002</v>
      </c>
      <c r="F45" t="s">
        <v>71</v>
      </c>
      <c r="K45" s="65">
        <v>0.17325017325020001</v>
      </c>
      <c r="L45" s="67">
        <v>0.17325017325020001</v>
      </c>
      <c r="P45" s="68">
        <v>19.998019998019998</v>
      </c>
      <c r="Q45" s="56">
        <v>321.60000000000002</v>
      </c>
      <c r="S45" s="35">
        <v>40404</v>
      </c>
      <c r="T45" s="57">
        <v>9.9940599940599902E-3</v>
      </c>
    </row>
    <row r="46" spans="2:20" x14ac:dyDescent="0.2">
      <c r="B46" s="35" t="s">
        <v>74</v>
      </c>
      <c r="C46" s="35">
        <v>2</v>
      </c>
      <c r="D46" s="35">
        <v>1</v>
      </c>
      <c r="E46">
        <f t="shared" si="0"/>
        <v>135.74700000000001</v>
      </c>
    </row>
    <row r="47" spans="2:20" x14ac:dyDescent="0.2">
      <c r="B47" s="35" t="s">
        <v>75</v>
      </c>
      <c r="C47" s="35">
        <v>2</v>
      </c>
      <c r="D47" s="35">
        <v>2</v>
      </c>
      <c r="E47">
        <f t="shared" si="0"/>
        <v>7097.6120000000001</v>
      </c>
      <c r="F47" s="54" t="s">
        <v>43</v>
      </c>
      <c r="G47" s="55">
        <v>221.26522126520001</v>
      </c>
      <c r="H47" s="55">
        <v>221.26522126520001</v>
      </c>
      <c r="Q47" s="56">
        <v>225.2</v>
      </c>
      <c r="S47" s="35">
        <v>40404</v>
      </c>
      <c r="T47" s="57">
        <v>9.9990099990100098E-3</v>
      </c>
    </row>
    <row r="48" spans="2:20" x14ac:dyDescent="0.2">
      <c r="B48" s="35" t="s">
        <v>76</v>
      </c>
      <c r="C48" s="35">
        <v>2</v>
      </c>
      <c r="D48" s="35">
        <v>3</v>
      </c>
      <c r="E48">
        <f t="shared" si="0"/>
        <v>6144.9610000000002</v>
      </c>
      <c r="F48" s="54" t="s">
        <v>43</v>
      </c>
      <c r="G48" s="55">
        <v>221.26522126520001</v>
      </c>
      <c r="H48" s="55">
        <v>221.26522126520001</v>
      </c>
      <c r="Q48" s="56">
        <v>225.2</v>
      </c>
      <c r="S48" s="35">
        <v>40404</v>
      </c>
      <c r="T48" s="57">
        <v>9.9990099990100098E-3</v>
      </c>
    </row>
    <row r="49" spans="2:20" x14ac:dyDescent="0.2">
      <c r="B49" s="35" t="s">
        <v>77</v>
      </c>
      <c r="C49" s="35">
        <v>2</v>
      </c>
      <c r="D49" s="35">
        <v>4</v>
      </c>
      <c r="E49">
        <f t="shared" si="0"/>
        <v>6758.2449999999999</v>
      </c>
      <c r="F49" s="54" t="s">
        <v>43</v>
      </c>
      <c r="G49" s="55">
        <v>221.26522126520001</v>
      </c>
      <c r="H49" s="55">
        <v>221.26522126520001</v>
      </c>
      <c r="Q49" s="56">
        <v>225.2</v>
      </c>
      <c r="S49" s="35">
        <v>40404</v>
      </c>
      <c r="T49" s="57">
        <v>9.9990099990100098E-3</v>
      </c>
    </row>
    <row r="50" spans="2:20" x14ac:dyDescent="0.2">
      <c r="B50" s="35" t="s">
        <v>78</v>
      </c>
      <c r="C50" s="35">
        <v>2</v>
      </c>
      <c r="D50" s="35">
        <v>5</v>
      </c>
      <c r="E50">
        <f t="shared" si="0"/>
        <v>66864.929999999993</v>
      </c>
      <c r="F50" s="58" t="s">
        <v>47</v>
      </c>
      <c r="G50" s="59">
        <v>106.4962726305</v>
      </c>
      <c r="I50" s="59">
        <v>106.4962726305</v>
      </c>
      <c r="Q50" s="56">
        <v>430.8</v>
      </c>
      <c r="R50" s="56">
        <v>2228.8000000000002</v>
      </c>
      <c r="S50" s="35">
        <v>43118.879999999997</v>
      </c>
      <c r="T50" s="57">
        <v>9.9909830682058595E-3</v>
      </c>
    </row>
    <row r="51" spans="2:20" x14ac:dyDescent="0.2">
      <c r="B51" s="35" t="s">
        <v>79</v>
      </c>
      <c r="C51" s="35">
        <v>2</v>
      </c>
      <c r="D51" s="35">
        <v>6</v>
      </c>
      <c r="E51">
        <f t="shared" si="0"/>
        <v>41579.690999999999</v>
      </c>
      <c r="F51" s="58" t="s">
        <v>47</v>
      </c>
      <c r="G51" s="59">
        <v>106.4962726305</v>
      </c>
      <c r="I51" s="59">
        <v>106.4962726305</v>
      </c>
      <c r="Q51" s="56">
        <v>430.8</v>
      </c>
      <c r="R51" s="56">
        <v>2228.8000000000002</v>
      </c>
      <c r="S51" s="35">
        <v>43118.879999999997</v>
      </c>
      <c r="T51" s="57">
        <v>9.9909830682058595E-3</v>
      </c>
    </row>
    <row r="52" spans="2:20" x14ac:dyDescent="0.2">
      <c r="B52" s="35" t="s">
        <v>80</v>
      </c>
      <c r="C52" s="35">
        <v>2</v>
      </c>
      <c r="D52" s="35">
        <v>7</v>
      </c>
      <c r="E52">
        <f t="shared" si="0"/>
        <v>52575.171999999999</v>
      </c>
      <c r="F52" s="58" t="s">
        <v>47</v>
      </c>
      <c r="G52" s="59">
        <v>106.4962726305</v>
      </c>
      <c r="I52" s="59">
        <v>106.4962726305</v>
      </c>
      <c r="Q52" s="56">
        <v>430.8</v>
      </c>
      <c r="R52" s="56">
        <v>2228.8000000000002</v>
      </c>
      <c r="S52" s="35">
        <v>43118.879999999997</v>
      </c>
      <c r="T52" s="57">
        <v>9.9909830682058595E-3</v>
      </c>
    </row>
    <row r="53" spans="2:20" x14ac:dyDescent="0.2">
      <c r="B53" s="35" t="s">
        <v>81</v>
      </c>
      <c r="C53" s="35">
        <v>2</v>
      </c>
      <c r="D53" s="35">
        <v>8</v>
      </c>
      <c r="E53">
        <f t="shared" si="0"/>
        <v>12811.092000000001</v>
      </c>
      <c r="F53" s="60" t="s">
        <v>51</v>
      </c>
      <c r="G53" s="61">
        <v>0.63360063360060004</v>
      </c>
      <c r="J53" s="61">
        <v>0.63360063360060004</v>
      </c>
      <c r="Q53" s="56">
        <v>391.2</v>
      </c>
      <c r="S53" s="35">
        <v>40404</v>
      </c>
      <c r="T53" s="57">
        <v>9.9990099990099994E-3</v>
      </c>
    </row>
    <row r="54" spans="2:20" x14ac:dyDescent="0.2">
      <c r="B54" s="35" t="s">
        <v>82</v>
      </c>
      <c r="C54" s="35">
        <v>2</v>
      </c>
      <c r="D54" s="35">
        <v>9</v>
      </c>
      <c r="E54">
        <f t="shared" si="0"/>
        <v>7870.8829999999998</v>
      </c>
      <c r="F54" s="60" t="s">
        <v>51</v>
      </c>
      <c r="G54" s="61">
        <v>0.63360063360060004</v>
      </c>
      <c r="J54" s="61">
        <v>0.63360063360060004</v>
      </c>
      <c r="Q54" s="56">
        <v>391.2</v>
      </c>
      <c r="S54" s="35">
        <v>40404</v>
      </c>
      <c r="T54" s="57">
        <v>9.9990099990099994E-3</v>
      </c>
    </row>
    <row r="55" spans="2:20" x14ac:dyDescent="0.2">
      <c r="B55" s="35" t="s">
        <v>83</v>
      </c>
      <c r="C55" s="35">
        <v>2</v>
      </c>
      <c r="D55" s="35">
        <v>10</v>
      </c>
      <c r="E55">
        <f t="shared" si="0"/>
        <v>11235.460999999999</v>
      </c>
      <c r="F55" s="60" t="s">
        <v>51</v>
      </c>
      <c r="G55" s="61">
        <v>0.63360063360060004</v>
      </c>
      <c r="J55" s="61">
        <v>0.63360063360060004</v>
      </c>
      <c r="Q55" s="56">
        <v>391.2</v>
      </c>
      <c r="S55" s="35">
        <v>40404</v>
      </c>
      <c r="T55" s="57">
        <v>9.9990099990099994E-3</v>
      </c>
    </row>
    <row r="56" spans="2:20" x14ac:dyDescent="0.2">
      <c r="B56" s="35" t="s">
        <v>84</v>
      </c>
      <c r="C56" s="35">
        <v>2</v>
      </c>
      <c r="D56" s="35">
        <v>11</v>
      </c>
      <c r="E56">
        <f t="shared" si="0"/>
        <v>4838.3990000000003</v>
      </c>
      <c r="F56" t="s">
        <v>55</v>
      </c>
      <c r="H56" s="55">
        <v>221.23892617449999</v>
      </c>
      <c r="I56" s="59">
        <v>106.5328841961</v>
      </c>
      <c r="Q56" s="56">
        <v>237.6</v>
      </c>
      <c r="R56" s="56">
        <v>1699.04</v>
      </c>
      <c r="S56" s="35">
        <v>42578.402286080003</v>
      </c>
      <c r="T56" s="57">
        <v>1.00050724575741E-2</v>
      </c>
    </row>
    <row r="57" spans="2:20" x14ac:dyDescent="0.2">
      <c r="B57" s="35" t="s">
        <v>85</v>
      </c>
      <c r="C57" s="35">
        <v>2</v>
      </c>
      <c r="D57" s="35">
        <v>12</v>
      </c>
      <c r="E57">
        <f t="shared" si="0"/>
        <v>2865.2240000000002</v>
      </c>
      <c r="F57" t="s">
        <v>55</v>
      </c>
      <c r="H57" s="55">
        <v>221.23892617449999</v>
      </c>
      <c r="I57" s="59">
        <v>106.5328841961</v>
      </c>
      <c r="Q57" s="56">
        <v>237.6</v>
      </c>
      <c r="R57" s="56">
        <v>1699.04</v>
      </c>
      <c r="S57" s="35">
        <v>42578.402286080003</v>
      </c>
      <c r="T57" s="57">
        <v>1.00050724575741E-2</v>
      </c>
    </row>
    <row r="58" spans="2:20" x14ac:dyDescent="0.2">
      <c r="B58" s="35" t="s">
        <v>86</v>
      </c>
      <c r="C58" s="35">
        <v>2</v>
      </c>
      <c r="D58" s="35">
        <v>13</v>
      </c>
      <c r="E58">
        <f t="shared" si="0"/>
        <v>1922.27</v>
      </c>
      <c r="F58" t="s">
        <v>55</v>
      </c>
      <c r="H58" s="55">
        <v>221.26522126520001</v>
      </c>
      <c r="J58" s="61">
        <v>0.63360063360060004</v>
      </c>
      <c r="Q58" s="56">
        <v>212.4</v>
      </c>
      <c r="S58" s="35">
        <v>40404</v>
      </c>
      <c r="T58" s="57">
        <v>9.9990099990100098E-3</v>
      </c>
    </row>
    <row r="59" spans="2:20" x14ac:dyDescent="0.2">
      <c r="B59" s="35" t="s">
        <v>87</v>
      </c>
      <c r="C59" s="35">
        <v>2</v>
      </c>
      <c r="D59" s="35">
        <v>14</v>
      </c>
      <c r="E59">
        <f t="shared" si="0"/>
        <v>2169.5230000000001</v>
      </c>
      <c r="F59" t="s">
        <v>55</v>
      </c>
      <c r="H59" s="55">
        <v>221.26522126520001</v>
      </c>
      <c r="J59" s="61">
        <v>0.63360063360060004</v>
      </c>
      <c r="Q59" s="56">
        <v>212.4</v>
      </c>
      <c r="S59" s="35">
        <v>40404</v>
      </c>
      <c r="T59" s="57">
        <v>9.9990099990100098E-3</v>
      </c>
    </row>
    <row r="60" spans="2:20" x14ac:dyDescent="0.2">
      <c r="B60" s="35" t="s">
        <v>88</v>
      </c>
      <c r="C60" s="35">
        <v>2</v>
      </c>
      <c r="D60" s="35">
        <v>15</v>
      </c>
      <c r="E60">
        <f t="shared" si="0"/>
        <v>155.13900000000001</v>
      </c>
      <c r="F60" s="62" t="s">
        <v>60</v>
      </c>
      <c r="G60" s="63">
        <v>19.998019998019998</v>
      </c>
      <c r="O60" s="63">
        <v>19.998019998019998</v>
      </c>
      <c r="Q60" s="56">
        <v>323.2</v>
      </c>
      <c r="S60" s="35">
        <v>40404</v>
      </c>
      <c r="T60" s="57">
        <v>9.9990099990099994E-3</v>
      </c>
    </row>
    <row r="61" spans="2:20" x14ac:dyDescent="0.2">
      <c r="B61" s="35" t="s">
        <v>89</v>
      </c>
      <c r="C61" s="35">
        <v>2</v>
      </c>
      <c r="D61" s="35">
        <v>16</v>
      </c>
      <c r="E61">
        <f t="shared" si="0"/>
        <v>305.43</v>
      </c>
      <c r="F61" s="62" t="s">
        <v>60</v>
      </c>
      <c r="G61" s="63">
        <v>19.998019998019998</v>
      </c>
      <c r="O61" s="63">
        <v>19.998019998019998</v>
      </c>
      <c r="Q61" s="56">
        <v>323.2</v>
      </c>
      <c r="S61" s="35">
        <v>40404</v>
      </c>
      <c r="T61" s="57">
        <v>9.9990099990099994E-3</v>
      </c>
    </row>
    <row r="62" spans="2:20" x14ac:dyDescent="0.2">
      <c r="B62" s="35" t="s">
        <v>90</v>
      </c>
      <c r="C62" s="35">
        <v>2</v>
      </c>
      <c r="D62" s="35">
        <v>17</v>
      </c>
      <c r="E62">
        <f t="shared" si="0"/>
        <v>65694.116999999998</v>
      </c>
      <c r="Q62" s="56">
        <v>899.2</v>
      </c>
      <c r="S62" s="35">
        <v>40899</v>
      </c>
      <c r="T62" s="57">
        <v>2.1985867625125301E-2</v>
      </c>
    </row>
    <row r="63" spans="2:20" x14ac:dyDescent="0.2">
      <c r="B63" s="35" t="s">
        <v>91</v>
      </c>
      <c r="C63" s="35">
        <v>2</v>
      </c>
      <c r="D63" s="35">
        <v>18</v>
      </c>
      <c r="E63">
        <f t="shared" si="0"/>
        <v>67383.679999999993</v>
      </c>
      <c r="Q63" s="56">
        <v>899.2</v>
      </c>
      <c r="S63" s="35">
        <v>40899</v>
      </c>
      <c r="T63" s="57">
        <v>2.1985867625125301E-2</v>
      </c>
    </row>
    <row r="64" spans="2:20" x14ac:dyDescent="0.2">
      <c r="B64" s="35" t="s">
        <v>92</v>
      </c>
      <c r="C64" s="35">
        <v>2</v>
      </c>
      <c r="D64" s="35">
        <v>19</v>
      </c>
      <c r="E64">
        <f t="shared" si="0"/>
        <v>52604.258000000002</v>
      </c>
      <c r="F64" s="64" t="s">
        <v>65</v>
      </c>
      <c r="G64" s="65">
        <v>6.1380061380060003</v>
      </c>
      <c r="K64" s="65">
        <v>6.1380061380060003</v>
      </c>
      <c r="Q64" s="56">
        <v>379.2</v>
      </c>
      <c r="S64" s="35">
        <v>40404</v>
      </c>
      <c r="T64" s="57">
        <v>9.9990099990099994E-3</v>
      </c>
    </row>
    <row r="65" spans="2:20" x14ac:dyDescent="0.2">
      <c r="B65" s="35" t="s">
        <v>93</v>
      </c>
      <c r="C65" s="35">
        <v>2</v>
      </c>
      <c r="D65" s="35">
        <v>20</v>
      </c>
      <c r="E65">
        <f t="shared" si="0"/>
        <v>66525.562000000005</v>
      </c>
      <c r="F65" s="64" t="s">
        <v>65</v>
      </c>
      <c r="G65" s="65">
        <v>6.1380061380060003</v>
      </c>
      <c r="K65" s="65">
        <v>6.1380061380060003</v>
      </c>
      <c r="Q65" s="56">
        <v>379.2</v>
      </c>
      <c r="S65" s="35">
        <v>40404</v>
      </c>
      <c r="T65" s="57">
        <v>9.9990099990099994E-3</v>
      </c>
    </row>
    <row r="66" spans="2:20" x14ac:dyDescent="0.2">
      <c r="B66" s="35" t="s">
        <v>94</v>
      </c>
      <c r="C66" s="35">
        <v>2</v>
      </c>
      <c r="D66" s="35">
        <v>21</v>
      </c>
      <c r="E66">
        <f t="shared" si="0"/>
        <v>51864.925999999999</v>
      </c>
      <c r="F66" s="66" t="s">
        <v>68</v>
      </c>
      <c r="G66" s="67">
        <v>6.1380061380060003</v>
      </c>
      <c r="L66" s="67">
        <v>6.1380061380060003</v>
      </c>
      <c r="Q66" s="56">
        <v>379.2</v>
      </c>
      <c r="S66" s="35">
        <v>40404</v>
      </c>
      <c r="T66" s="57">
        <v>9.9990099990099994E-3</v>
      </c>
    </row>
    <row r="67" spans="2:20" x14ac:dyDescent="0.2">
      <c r="B67" s="35" t="s">
        <v>95</v>
      </c>
      <c r="C67" s="35">
        <v>2</v>
      </c>
      <c r="D67" s="35">
        <v>22</v>
      </c>
      <c r="E67">
        <f t="shared" si="0"/>
        <v>61774.434000000001</v>
      </c>
      <c r="F67" s="66" t="s">
        <v>68</v>
      </c>
      <c r="G67" s="67">
        <v>6.1380061380060003</v>
      </c>
      <c r="L67" s="67">
        <v>6.1380061380060003</v>
      </c>
      <c r="Q67" s="56">
        <v>379.2</v>
      </c>
      <c r="S67" s="35">
        <v>40404</v>
      </c>
      <c r="T67" s="57">
        <v>9.9990099990099994E-3</v>
      </c>
    </row>
    <row r="68" spans="2:20" x14ac:dyDescent="0.2">
      <c r="B68" s="35" t="s">
        <v>96</v>
      </c>
      <c r="C68" s="35">
        <v>2</v>
      </c>
      <c r="D68" s="35">
        <v>23</v>
      </c>
      <c r="E68">
        <f t="shared" si="0"/>
        <v>11007.601000000001</v>
      </c>
      <c r="F68" t="s">
        <v>71</v>
      </c>
      <c r="K68" s="65">
        <v>0.17325017325020001</v>
      </c>
      <c r="L68" s="67">
        <v>0.17325017325020001</v>
      </c>
      <c r="P68" s="68">
        <v>6.1380061380060003</v>
      </c>
      <c r="Q68" s="56">
        <v>378</v>
      </c>
      <c r="S68" s="35">
        <v>40404</v>
      </c>
      <c r="T68" s="57">
        <v>1.000396000396E-2</v>
      </c>
    </row>
    <row r="69" spans="2:20" x14ac:dyDescent="0.2">
      <c r="B69" s="35" t="s">
        <v>97</v>
      </c>
      <c r="C69" s="35">
        <v>2</v>
      </c>
      <c r="D69" s="35">
        <v>24</v>
      </c>
      <c r="E69">
        <f t="shared" si="0"/>
        <v>6443.1189999999997</v>
      </c>
      <c r="F69" t="s">
        <v>71</v>
      </c>
      <c r="K69" s="65">
        <v>0.17325017325020001</v>
      </c>
      <c r="L69" s="67">
        <v>0.17325017325020001</v>
      </c>
      <c r="P69" s="68">
        <v>6.1380061380060003</v>
      </c>
      <c r="Q69" s="56">
        <v>378</v>
      </c>
      <c r="S69" s="35">
        <v>40404</v>
      </c>
      <c r="T69" s="57">
        <v>1.000396000396E-2</v>
      </c>
    </row>
    <row r="70" spans="2:20" x14ac:dyDescent="0.2">
      <c r="B70" s="35" t="s">
        <v>98</v>
      </c>
      <c r="C70" s="35">
        <v>3</v>
      </c>
      <c r="D70" s="35">
        <v>1</v>
      </c>
      <c r="E70">
        <f t="shared" si="0"/>
        <v>315.12599999999998</v>
      </c>
    </row>
    <row r="71" spans="2:20" x14ac:dyDescent="0.2">
      <c r="B71" s="35" t="s">
        <v>99</v>
      </c>
      <c r="C71" s="35">
        <v>3</v>
      </c>
      <c r="D71" s="35">
        <v>2</v>
      </c>
      <c r="E71">
        <f t="shared" si="0"/>
        <v>43746.788999999997</v>
      </c>
      <c r="F71" s="54" t="s">
        <v>43</v>
      </c>
      <c r="G71" s="55">
        <v>49.005049005049997</v>
      </c>
      <c r="H71" s="55">
        <v>49.005049005049997</v>
      </c>
      <c r="Q71" s="56">
        <v>364.4</v>
      </c>
      <c r="S71" s="35">
        <v>40404</v>
      </c>
      <c r="T71" s="57">
        <v>9.9990099990099994E-3</v>
      </c>
    </row>
    <row r="72" spans="2:20" x14ac:dyDescent="0.2">
      <c r="B72" s="35" t="s">
        <v>100</v>
      </c>
      <c r="C72" s="35">
        <v>3</v>
      </c>
      <c r="D72" s="35">
        <v>3</v>
      </c>
      <c r="E72">
        <f t="shared" si="0"/>
        <v>59166.156000000003</v>
      </c>
      <c r="F72" s="54" t="s">
        <v>43</v>
      </c>
      <c r="G72" s="55">
        <v>49.005049005049997</v>
      </c>
      <c r="H72" s="55">
        <v>49.005049005049997</v>
      </c>
      <c r="Q72" s="56">
        <v>364.4</v>
      </c>
      <c r="S72" s="35">
        <v>40404</v>
      </c>
      <c r="T72" s="57">
        <v>9.9990099990099994E-3</v>
      </c>
    </row>
    <row r="73" spans="2:20" x14ac:dyDescent="0.2">
      <c r="B73" s="35" t="s">
        <v>101</v>
      </c>
      <c r="C73" s="35">
        <v>3</v>
      </c>
      <c r="D73" s="35">
        <v>4</v>
      </c>
      <c r="E73">
        <f t="shared" si="0"/>
        <v>58773.461000000003</v>
      </c>
      <c r="F73" s="54" t="s">
        <v>43</v>
      </c>
      <c r="G73" s="55">
        <v>49.005049005049997</v>
      </c>
      <c r="H73" s="55">
        <v>49.005049005049997</v>
      </c>
      <c r="Q73" s="56">
        <v>364.4</v>
      </c>
      <c r="S73" s="35">
        <v>40404</v>
      </c>
      <c r="T73" s="57">
        <v>9.9990099990099994E-3</v>
      </c>
    </row>
    <row r="74" spans="2:20" x14ac:dyDescent="0.2">
      <c r="B74" s="35" t="s">
        <v>102</v>
      </c>
      <c r="C74" s="35">
        <v>3</v>
      </c>
      <c r="D74" s="35">
        <v>5</v>
      </c>
      <c r="E74">
        <f t="shared" si="0"/>
        <v>77336.820000000007</v>
      </c>
      <c r="F74" s="58" t="s">
        <v>47</v>
      </c>
      <c r="G74" s="59">
        <v>22.727863061379999</v>
      </c>
      <c r="I74" s="59">
        <v>22.727863061379999</v>
      </c>
      <c r="Q74" s="56">
        <v>430.8</v>
      </c>
      <c r="R74" s="56">
        <v>2590</v>
      </c>
      <c r="S74" s="35">
        <v>43118.879999999997</v>
      </c>
      <c r="T74" s="57">
        <v>9.9909830682058508E-3</v>
      </c>
    </row>
    <row r="75" spans="2:20" x14ac:dyDescent="0.2">
      <c r="B75" s="35" t="s">
        <v>103</v>
      </c>
      <c r="C75" s="35">
        <v>3</v>
      </c>
      <c r="D75" s="35">
        <v>6</v>
      </c>
      <c r="E75">
        <f t="shared" si="0"/>
        <v>63439.754000000001</v>
      </c>
      <c r="F75" s="58" t="s">
        <v>47</v>
      </c>
      <c r="G75" s="59">
        <v>22.727863061379999</v>
      </c>
      <c r="I75" s="59">
        <v>22.727863061379999</v>
      </c>
      <c r="Q75" s="56">
        <v>430.8</v>
      </c>
      <c r="R75" s="56">
        <v>2590</v>
      </c>
      <c r="S75" s="35">
        <v>43118.879999999997</v>
      </c>
      <c r="T75" s="57">
        <v>9.9909830682058508E-3</v>
      </c>
    </row>
    <row r="76" spans="2:20" x14ac:dyDescent="0.2">
      <c r="B76" s="35" t="s">
        <v>104</v>
      </c>
      <c r="C76" s="35">
        <v>3</v>
      </c>
      <c r="D76" s="35">
        <v>7</v>
      </c>
      <c r="E76">
        <f t="shared" si="0"/>
        <v>43705.582000000002</v>
      </c>
      <c r="F76" s="58" t="s">
        <v>47</v>
      </c>
      <c r="G76" s="59">
        <v>22.727863061379999</v>
      </c>
      <c r="I76" s="59">
        <v>22.727863061379999</v>
      </c>
      <c r="Q76" s="56">
        <v>430.8</v>
      </c>
      <c r="R76" s="56">
        <v>2590</v>
      </c>
      <c r="S76" s="35">
        <v>43118.879999999997</v>
      </c>
      <c r="T76" s="57">
        <v>9.9909830682058508E-3</v>
      </c>
    </row>
    <row r="77" spans="2:20" x14ac:dyDescent="0.2">
      <c r="B77" s="35" t="s">
        <v>105</v>
      </c>
      <c r="C77" s="35">
        <v>3</v>
      </c>
      <c r="D77" s="35">
        <v>8</v>
      </c>
      <c r="E77">
        <f t="shared" si="0"/>
        <v>15632.683999999999</v>
      </c>
      <c r="F77" s="60" t="s">
        <v>51</v>
      </c>
      <c r="G77" s="61">
        <v>0.1980001980002</v>
      </c>
      <c r="J77" s="61">
        <v>0.1980001980002</v>
      </c>
      <c r="Q77" s="56">
        <v>400</v>
      </c>
      <c r="S77" s="35">
        <v>40404</v>
      </c>
      <c r="T77" s="57">
        <v>9.9990099990099994E-3</v>
      </c>
    </row>
    <row r="78" spans="2:20" x14ac:dyDescent="0.2">
      <c r="B78" s="35" t="s">
        <v>106</v>
      </c>
      <c r="C78" s="35">
        <v>3</v>
      </c>
      <c r="D78" s="35">
        <v>9</v>
      </c>
      <c r="E78">
        <f t="shared" si="0"/>
        <v>12624.44</v>
      </c>
      <c r="F78" s="60" t="s">
        <v>51</v>
      </c>
      <c r="G78" s="61">
        <v>0.1980001980002</v>
      </c>
      <c r="J78" s="61">
        <v>0.1980001980002</v>
      </c>
      <c r="Q78" s="56">
        <v>400</v>
      </c>
      <c r="S78" s="35">
        <v>40404</v>
      </c>
      <c r="T78" s="57">
        <v>9.9990099990099994E-3</v>
      </c>
    </row>
    <row r="79" spans="2:20" x14ac:dyDescent="0.2">
      <c r="B79" s="35" t="s">
        <v>107</v>
      </c>
      <c r="C79" s="35">
        <v>3</v>
      </c>
      <c r="D79" s="35">
        <v>10</v>
      </c>
      <c r="E79">
        <f t="shared" si="0"/>
        <v>18088.243999999999</v>
      </c>
      <c r="F79" s="60" t="s">
        <v>51</v>
      </c>
      <c r="G79" s="61">
        <v>0.1980001980002</v>
      </c>
      <c r="J79" s="61">
        <v>0.1980001980002</v>
      </c>
      <c r="Q79" s="56">
        <v>400</v>
      </c>
      <c r="S79" s="35">
        <v>40404</v>
      </c>
      <c r="T79" s="57">
        <v>9.9990099990099994E-3</v>
      </c>
    </row>
    <row r="80" spans="2:20" x14ac:dyDescent="0.2">
      <c r="B80" s="35" t="s">
        <v>108</v>
      </c>
      <c r="C80" s="35">
        <v>3</v>
      </c>
      <c r="D80" s="35">
        <v>11</v>
      </c>
      <c r="E80">
        <f t="shared" si="0"/>
        <v>35565.629000000001</v>
      </c>
      <c r="F80" t="s">
        <v>55</v>
      </c>
      <c r="H80" s="55">
        <v>48.851350877889999</v>
      </c>
      <c r="I80" s="59">
        <v>22.753456120429998</v>
      </c>
      <c r="Q80" s="56">
        <v>384</v>
      </c>
      <c r="R80" s="56">
        <v>2055.7600000000002</v>
      </c>
      <c r="S80" s="35">
        <v>42578.147023999998</v>
      </c>
      <c r="T80" s="57">
        <v>9.9957379488611001E-3</v>
      </c>
    </row>
    <row r="81" spans="2:20" x14ac:dyDescent="0.2">
      <c r="B81" s="35" t="s">
        <v>109</v>
      </c>
      <c r="C81" s="35">
        <v>3</v>
      </c>
      <c r="D81" s="35">
        <v>12</v>
      </c>
      <c r="E81">
        <f t="shared" si="0"/>
        <v>27842.611000000001</v>
      </c>
      <c r="F81" t="s">
        <v>55</v>
      </c>
      <c r="H81" s="55">
        <v>48.851350877889999</v>
      </c>
      <c r="I81" s="59">
        <v>22.753456120429998</v>
      </c>
      <c r="Q81" s="56">
        <v>384</v>
      </c>
      <c r="R81" s="56">
        <v>2055.7600000000002</v>
      </c>
      <c r="S81" s="35">
        <v>42578.147023999998</v>
      </c>
      <c r="T81" s="57">
        <v>9.9957379488611001E-3</v>
      </c>
    </row>
    <row r="82" spans="2:20" x14ac:dyDescent="0.2">
      <c r="B82" s="35" t="s">
        <v>110</v>
      </c>
      <c r="C82" s="35">
        <v>3</v>
      </c>
      <c r="D82" s="35">
        <v>13</v>
      </c>
      <c r="E82">
        <f t="shared" si="0"/>
        <v>11654.821</v>
      </c>
      <c r="F82" t="s">
        <v>55</v>
      </c>
      <c r="H82" s="55">
        <v>49.005049005049997</v>
      </c>
      <c r="J82" s="61">
        <v>0.1980001980002</v>
      </c>
      <c r="Q82" s="56">
        <v>360.4</v>
      </c>
      <c r="S82" s="35">
        <v>40404</v>
      </c>
      <c r="T82" s="57">
        <v>9.9990099990099994E-3</v>
      </c>
    </row>
    <row r="83" spans="2:20" x14ac:dyDescent="0.2">
      <c r="B83" s="35" t="s">
        <v>111</v>
      </c>
      <c r="C83" s="35">
        <v>3</v>
      </c>
      <c r="D83" s="35">
        <v>14</v>
      </c>
      <c r="E83">
        <f t="shared" si="0"/>
        <v>15101.816999999999</v>
      </c>
      <c r="F83" t="s">
        <v>55</v>
      </c>
      <c r="H83" s="55">
        <v>49.005049005049997</v>
      </c>
      <c r="J83" s="61">
        <v>0.1980001980002</v>
      </c>
      <c r="Q83" s="56">
        <v>360.4</v>
      </c>
      <c r="S83" s="35">
        <v>40404</v>
      </c>
      <c r="T83" s="57">
        <v>9.9990099990099994E-3</v>
      </c>
    </row>
    <row r="84" spans="2:20" x14ac:dyDescent="0.2">
      <c r="B84" s="35" t="s">
        <v>112</v>
      </c>
      <c r="C84" s="35">
        <v>3</v>
      </c>
      <c r="D84" s="35">
        <v>15</v>
      </c>
      <c r="E84">
        <f t="shared" si="0"/>
        <v>213.316</v>
      </c>
      <c r="F84" s="62" t="s">
        <v>60</v>
      </c>
      <c r="G84" s="63">
        <v>19.998019998019998</v>
      </c>
      <c r="O84" s="63">
        <v>19.998019998019998</v>
      </c>
      <c r="Q84" s="56">
        <v>323.2</v>
      </c>
      <c r="S84" s="35">
        <v>40404</v>
      </c>
      <c r="T84" s="57">
        <v>9.9990099990099994E-3</v>
      </c>
    </row>
    <row r="85" spans="2:20" x14ac:dyDescent="0.2">
      <c r="B85" s="35" t="s">
        <v>113</v>
      </c>
      <c r="C85" s="35">
        <v>3</v>
      </c>
      <c r="D85" s="35">
        <v>16</v>
      </c>
      <c r="E85">
        <f t="shared" si="0"/>
        <v>392.69600000000003</v>
      </c>
      <c r="F85" s="62" t="s">
        <v>60</v>
      </c>
      <c r="G85" s="63">
        <v>19.998019998019998</v>
      </c>
      <c r="O85" s="63">
        <v>19.998019998019998</v>
      </c>
      <c r="Q85" s="56">
        <v>323.2</v>
      </c>
      <c r="S85" s="35">
        <v>40404</v>
      </c>
      <c r="T85" s="57">
        <v>9.9990099990099994E-3</v>
      </c>
    </row>
    <row r="86" spans="2:20" x14ac:dyDescent="0.2">
      <c r="B86" s="35" t="s">
        <v>114</v>
      </c>
      <c r="C86" s="35">
        <v>3</v>
      </c>
      <c r="D86" s="35">
        <v>17</v>
      </c>
      <c r="E86">
        <f t="shared" si="0"/>
        <v>69412.608999999997</v>
      </c>
      <c r="Q86" s="56">
        <v>404</v>
      </c>
      <c r="S86" s="35">
        <v>40404</v>
      </c>
      <c r="T86" s="57">
        <v>9.9990099990099994E-3</v>
      </c>
    </row>
    <row r="87" spans="2:20" x14ac:dyDescent="0.2">
      <c r="B87" s="35" t="s">
        <v>115</v>
      </c>
      <c r="C87" s="35">
        <v>3</v>
      </c>
      <c r="D87" s="35">
        <v>18</v>
      </c>
      <c r="E87">
        <f t="shared" ref="E87:E150" si="1">INDEX($A$1:$Y$17,MATCH(C87,$A$1:$A$17,0),MATCH(D87,$A$1:$Y$1,0))</f>
        <v>62656.785000000003</v>
      </c>
      <c r="Q87" s="56">
        <v>404</v>
      </c>
      <c r="S87" s="35">
        <v>40404</v>
      </c>
      <c r="T87" s="57">
        <v>9.9990099990099994E-3</v>
      </c>
    </row>
    <row r="88" spans="2:20" x14ac:dyDescent="0.2">
      <c r="B88" s="35" t="s">
        <v>116</v>
      </c>
      <c r="C88" s="35">
        <v>3</v>
      </c>
      <c r="D88" s="35">
        <v>19</v>
      </c>
      <c r="E88">
        <f t="shared" si="1"/>
        <v>41223.355000000003</v>
      </c>
      <c r="F88" s="64" t="s">
        <v>65</v>
      </c>
      <c r="G88" s="65">
        <v>1.8810018810019999</v>
      </c>
      <c r="K88" s="65">
        <v>1.8810018810019999</v>
      </c>
      <c r="Q88" s="56">
        <v>396.4</v>
      </c>
      <c r="S88" s="35">
        <v>40404</v>
      </c>
      <c r="T88" s="57">
        <v>9.9990099990099994E-3</v>
      </c>
    </row>
    <row r="89" spans="2:20" x14ac:dyDescent="0.2">
      <c r="B89" s="35" t="s">
        <v>117</v>
      </c>
      <c r="C89" s="35">
        <v>3</v>
      </c>
      <c r="D89" s="35">
        <v>20</v>
      </c>
      <c r="E89">
        <f t="shared" si="1"/>
        <v>62550.129000000001</v>
      </c>
      <c r="F89" s="64" t="s">
        <v>65</v>
      </c>
      <c r="G89" s="65">
        <v>1.8810018810019999</v>
      </c>
      <c r="K89" s="65">
        <v>1.8810018810019999</v>
      </c>
      <c r="Q89" s="56">
        <v>396.4</v>
      </c>
      <c r="S89" s="35">
        <v>40404</v>
      </c>
      <c r="T89" s="57">
        <v>9.9990099990099994E-3</v>
      </c>
    </row>
    <row r="90" spans="2:20" x14ac:dyDescent="0.2">
      <c r="B90" s="35" t="s">
        <v>118</v>
      </c>
      <c r="C90" s="35">
        <v>3</v>
      </c>
      <c r="D90" s="35">
        <v>21</v>
      </c>
      <c r="E90">
        <f t="shared" si="1"/>
        <v>22849.074000000001</v>
      </c>
      <c r="F90" s="66" t="s">
        <v>68</v>
      </c>
      <c r="G90" s="67">
        <v>1.8810018810019999</v>
      </c>
      <c r="L90" s="67">
        <v>1.8810018810019999</v>
      </c>
      <c r="Q90" s="56">
        <v>396.4</v>
      </c>
      <c r="S90" s="35">
        <v>40404</v>
      </c>
      <c r="T90" s="57">
        <v>9.9990099990099994E-3</v>
      </c>
    </row>
    <row r="91" spans="2:20" x14ac:dyDescent="0.2">
      <c r="B91" s="35" t="s">
        <v>119</v>
      </c>
      <c r="C91" s="35">
        <v>3</v>
      </c>
      <c r="D91" s="35">
        <v>22</v>
      </c>
      <c r="E91">
        <f t="shared" si="1"/>
        <v>57142.078000000001</v>
      </c>
      <c r="F91" s="66" t="s">
        <v>68</v>
      </c>
      <c r="G91" s="67">
        <v>1.8810018810019999</v>
      </c>
      <c r="L91" s="67">
        <v>1.8810018810019999</v>
      </c>
      <c r="Q91" s="56">
        <v>396.4</v>
      </c>
      <c r="S91" s="35">
        <v>40404</v>
      </c>
      <c r="T91" s="57">
        <v>9.9990099990099994E-3</v>
      </c>
    </row>
    <row r="92" spans="2:20" x14ac:dyDescent="0.2">
      <c r="B92" s="35" t="s">
        <v>120</v>
      </c>
      <c r="C92" s="35">
        <v>3</v>
      </c>
      <c r="D92" s="35">
        <v>23</v>
      </c>
      <c r="E92">
        <f t="shared" si="1"/>
        <v>4763.2539999999999</v>
      </c>
      <c r="F92" t="s">
        <v>71</v>
      </c>
      <c r="K92" s="65">
        <v>0.17325017325020001</v>
      </c>
      <c r="L92" s="67">
        <v>0.17325017325020001</v>
      </c>
      <c r="P92" s="68">
        <v>1.8810018810019999</v>
      </c>
      <c r="Q92" s="56">
        <v>395.2</v>
      </c>
      <c r="S92" s="35">
        <v>40404</v>
      </c>
      <c r="T92" s="57">
        <v>1.000396000396E-2</v>
      </c>
    </row>
    <row r="93" spans="2:20" x14ac:dyDescent="0.2">
      <c r="B93" s="35" t="s">
        <v>121</v>
      </c>
      <c r="C93" s="35">
        <v>3</v>
      </c>
      <c r="D93" s="35">
        <v>24</v>
      </c>
      <c r="E93">
        <f t="shared" si="1"/>
        <v>6452.8149999999996</v>
      </c>
      <c r="F93" t="s">
        <v>71</v>
      </c>
      <c r="K93" s="65">
        <v>0.17325017325020001</v>
      </c>
      <c r="L93" s="67">
        <v>0.17325017325020001</v>
      </c>
      <c r="P93" s="68">
        <v>1.8810018810019999</v>
      </c>
      <c r="Q93" s="56">
        <v>395.2</v>
      </c>
      <c r="S93" s="35">
        <v>40404</v>
      </c>
      <c r="T93" s="57">
        <v>1.000396000396E-2</v>
      </c>
    </row>
    <row r="94" spans="2:20" x14ac:dyDescent="0.2">
      <c r="B94" s="35" t="s">
        <v>122</v>
      </c>
      <c r="C94" s="35">
        <v>4</v>
      </c>
      <c r="D94" s="35">
        <v>1</v>
      </c>
      <c r="E94">
        <f t="shared" si="1"/>
        <v>334.51900000000001</v>
      </c>
    </row>
    <row r="95" spans="2:20" x14ac:dyDescent="0.2">
      <c r="B95" s="35" t="s">
        <v>123</v>
      </c>
      <c r="C95" s="35">
        <v>4</v>
      </c>
      <c r="D95" s="35">
        <v>2</v>
      </c>
      <c r="E95">
        <f t="shared" si="1"/>
        <v>54291.398000000001</v>
      </c>
      <c r="F95" s="54" t="s">
        <v>43</v>
      </c>
      <c r="G95" s="55">
        <v>10.89001089001</v>
      </c>
      <c r="H95" s="55">
        <v>10.89001089001</v>
      </c>
      <c r="Q95" s="56">
        <v>395.2</v>
      </c>
      <c r="S95" s="35">
        <v>40404</v>
      </c>
      <c r="T95" s="57">
        <v>9.9990099990099994E-3</v>
      </c>
    </row>
    <row r="96" spans="2:20" x14ac:dyDescent="0.2">
      <c r="B96" s="35" t="s">
        <v>124</v>
      </c>
      <c r="C96" s="35">
        <v>4</v>
      </c>
      <c r="D96" s="35">
        <v>3</v>
      </c>
      <c r="E96">
        <f t="shared" si="1"/>
        <v>42905.644999999997</v>
      </c>
      <c r="F96" s="54" t="s">
        <v>43</v>
      </c>
      <c r="G96" s="55">
        <v>10.89001089001</v>
      </c>
      <c r="H96" s="55">
        <v>10.89001089001</v>
      </c>
      <c r="Q96" s="56">
        <v>395.2</v>
      </c>
      <c r="S96" s="35">
        <v>40404</v>
      </c>
      <c r="T96" s="57">
        <v>9.9990099990099994E-3</v>
      </c>
    </row>
    <row r="97" spans="2:20" x14ac:dyDescent="0.2">
      <c r="B97" s="35" t="s">
        <v>125</v>
      </c>
      <c r="C97" s="35">
        <v>4</v>
      </c>
      <c r="D97" s="35">
        <v>4</v>
      </c>
      <c r="E97">
        <f t="shared" si="1"/>
        <v>56250.027000000002</v>
      </c>
      <c r="F97" s="54" t="s">
        <v>43</v>
      </c>
      <c r="G97" s="55">
        <v>10.89001089001</v>
      </c>
      <c r="H97" s="55">
        <v>10.89001089001</v>
      </c>
      <c r="Q97" s="56">
        <v>395.2</v>
      </c>
      <c r="S97" s="35">
        <v>40404</v>
      </c>
      <c r="T97" s="57">
        <v>9.9990099990099994E-3</v>
      </c>
    </row>
    <row r="98" spans="2:20" x14ac:dyDescent="0.2">
      <c r="B98" s="35" t="s">
        <v>126</v>
      </c>
      <c r="C98" s="35">
        <v>4</v>
      </c>
      <c r="D98" s="35">
        <v>5</v>
      </c>
      <c r="E98">
        <f t="shared" si="1"/>
        <v>40054.964999999997</v>
      </c>
      <c r="F98" s="58" t="s">
        <v>47</v>
      </c>
      <c r="G98" s="59">
        <v>4.8051529543260001</v>
      </c>
      <c r="I98" s="59">
        <v>4.8051529543260001</v>
      </c>
      <c r="Q98" s="56">
        <v>430.8</v>
      </c>
      <c r="R98" s="56">
        <v>2668.4</v>
      </c>
      <c r="S98" s="35">
        <v>43120.375557129999</v>
      </c>
      <c r="T98" s="57">
        <v>9.9906365478938906E-3</v>
      </c>
    </row>
    <row r="99" spans="2:20" x14ac:dyDescent="0.2">
      <c r="B99" s="35" t="s">
        <v>127</v>
      </c>
      <c r="C99" s="35">
        <v>4</v>
      </c>
      <c r="D99" s="35">
        <v>6</v>
      </c>
      <c r="E99">
        <f t="shared" si="1"/>
        <v>44156.453000000001</v>
      </c>
      <c r="F99" s="58" t="s">
        <v>47</v>
      </c>
      <c r="G99" s="59">
        <v>4.8051529543260001</v>
      </c>
      <c r="I99" s="59">
        <v>4.8051529543260001</v>
      </c>
      <c r="Q99" s="56">
        <v>430.8</v>
      </c>
      <c r="R99" s="56">
        <v>2668.4</v>
      </c>
      <c r="S99" s="35">
        <v>43120.375557129999</v>
      </c>
      <c r="T99" s="57">
        <v>9.9906365478938906E-3</v>
      </c>
    </row>
    <row r="100" spans="2:20" x14ac:dyDescent="0.2">
      <c r="B100" s="35" t="s">
        <v>128</v>
      </c>
      <c r="C100" s="35">
        <v>4</v>
      </c>
      <c r="D100" s="35">
        <v>7</v>
      </c>
      <c r="E100">
        <f t="shared" si="1"/>
        <v>33815.464999999997</v>
      </c>
      <c r="F100" s="58" t="s">
        <v>47</v>
      </c>
      <c r="G100" s="59">
        <v>4.8051529543260001</v>
      </c>
      <c r="I100" s="59">
        <v>4.8051529543260001</v>
      </c>
      <c r="Q100" s="56">
        <v>430.8</v>
      </c>
      <c r="R100" s="56">
        <v>2668.4</v>
      </c>
      <c r="S100" s="35">
        <v>43120.375557129999</v>
      </c>
      <c r="T100" s="57">
        <v>9.9906365478938906E-3</v>
      </c>
    </row>
    <row r="101" spans="2:20" x14ac:dyDescent="0.2">
      <c r="B101" s="35" t="s">
        <v>129</v>
      </c>
      <c r="C101" s="35">
        <v>4</v>
      </c>
      <c r="D101" s="35">
        <v>8</v>
      </c>
      <c r="E101">
        <f t="shared" si="1"/>
        <v>18958.476999999999</v>
      </c>
      <c r="F101" s="60" t="s">
        <v>51</v>
      </c>
      <c r="G101" s="61">
        <v>6.4350064350059993E-2</v>
      </c>
      <c r="J101" s="61">
        <v>6.4350064350059993E-2</v>
      </c>
      <c r="Q101" s="56">
        <v>402.8</v>
      </c>
      <c r="S101" s="35">
        <v>40404</v>
      </c>
      <c r="T101" s="57">
        <v>1.0001485001485001E-2</v>
      </c>
    </row>
    <row r="102" spans="2:20" x14ac:dyDescent="0.2">
      <c r="B102" s="35" t="s">
        <v>130</v>
      </c>
      <c r="C102" s="35">
        <v>4</v>
      </c>
      <c r="D102" s="35">
        <v>9</v>
      </c>
      <c r="E102">
        <f t="shared" si="1"/>
        <v>37895.137000000002</v>
      </c>
      <c r="F102" s="60" t="s">
        <v>51</v>
      </c>
      <c r="G102" s="61">
        <v>6.4350064350059993E-2</v>
      </c>
      <c r="J102" s="61">
        <v>6.4350064350059993E-2</v>
      </c>
      <c r="Q102" s="56">
        <v>402.8</v>
      </c>
      <c r="S102" s="35">
        <v>40404</v>
      </c>
      <c r="T102" s="57">
        <v>1.0001485001485001E-2</v>
      </c>
    </row>
    <row r="103" spans="2:20" x14ac:dyDescent="0.2">
      <c r="B103" s="35" t="s">
        <v>131</v>
      </c>
      <c r="C103" s="35">
        <v>4</v>
      </c>
      <c r="D103" s="35">
        <v>10</v>
      </c>
      <c r="E103">
        <f t="shared" si="1"/>
        <v>12789.275</v>
      </c>
      <c r="F103" s="60" t="s">
        <v>51</v>
      </c>
      <c r="G103" s="61">
        <v>6.4350064350059993E-2</v>
      </c>
      <c r="J103" s="61">
        <v>6.4350064350059993E-2</v>
      </c>
      <c r="Q103" s="56">
        <v>402.8</v>
      </c>
      <c r="S103" s="35">
        <v>40404</v>
      </c>
      <c r="T103" s="57">
        <v>1.0001485001485001E-2</v>
      </c>
    </row>
    <row r="104" spans="2:20" x14ac:dyDescent="0.2">
      <c r="B104" s="35" t="s">
        <v>132</v>
      </c>
      <c r="C104" s="35">
        <v>4</v>
      </c>
      <c r="D104" s="35">
        <v>11</v>
      </c>
      <c r="E104">
        <f t="shared" si="1"/>
        <v>43242.586000000003</v>
      </c>
      <c r="F104" t="s">
        <v>55</v>
      </c>
      <c r="H104" s="55">
        <v>10.80339220202</v>
      </c>
      <c r="I104" s="59">
        <v>4.8662236179520004</v>
      </c>
      <c r="Q104" s="56">
        <v>416.4</v>
      </c>
      <c r="R104" s="56">
        <v>2133.04</v>
      </c>
      <c r="S104" s="35">
        <v>42579.218767420003</v>
      </c>
      <c r="T104" s="57">
        <v>9.9954863503884904E-3</v>
      </c>
    </row>
    <row r="105" spans="2:20" x14ac:dyDescent="0.2">
      <c r="B105" s="35" t="s">
        <v>133</v>
      </c>
      <c r="C105" s="35">
        <v>4</v>
      </c>
      <c r="D105" s="35">
        <v>12</v>
      </c>
      <c r="E105">
        <f t="shared" si="1"/>
        <v>62996.152000000002</v>
      </c>
      <c r="F105" t="s">
        <v>55</v>
      </c>
      <c r="H105" s="55">
        <v>10.80339220202</v>
      </c>
      <c r="I105" s="59">
        <v>4.8662236179520004</v>
      </c>
      <c r="Q105" s="56">
        <v>416.4</v>
      </c>
      <c r="R105" s="56">
        <v>2133.04</v>
      </c>
      <c r="S105" s="35">
        <v>42579.218767420003</v>
      </c>
      <c r="T105" s="57">
        <v>9.9954863503884904E-3</v>
      </c>
    </row>
    <row r="106" spans="2:20" x14ac:dyDescent="0.2">
      <c r="B106" s="35" t="s">
        <v>134</v>
      </c>
      <c r="C106" s="35">
        <v>4</v>
      </c>
      <c r="D106" s="35">
        <v>13</v>
      </c>
      <c r="E106">
        <f t="shared" si="1"/>
        <v>38704.769999999997</v>
      </c>
      <c r="F106" t="s">
        <v>55</v>
      </c>
      <c r="H106" s="55">
        <v>10.89001089001</v>
      </c>
      <c r="J106" s="61">
        <v>6.4350064350059993E-2</v>
      </c>
      <c r="Q106" s="56">
        <v>394</v>
      </c>
      <c r="S106" s="35">
        <v>40404</v>
      </c>
      <c r="T106" s="57">
        <v>1.0001485001485001E-2</v>
      </c>
    </row>
    <row r="107" spans="2:20" x14ac:dyDescent="0.2">
      <c r="B107" s="35" t="s">
        <v>135</v>
      </c>
      <c r="C107" s="35">
        <v>4</v>
      </c>
      <c r="D107" s="35">
        <v>14</v>
      </c>
      <c r="E107">
        <f t="shared" si="1"/>
        <v>22468.498</v>
      </c>
      <c r="F107" t="s">
        <v>55</v>
      </c>
      <c r="H107" s="55">
        <v>10.89001089001</v>
      </c>
      <c r="J107" s="61">
        <v>6.4350064350059993E-2</v>
      </c>
      <c r="Q107" s="56">
        <v>394</v>
      </c>
      <c r="S107" s="35">
        <v>40404</v>
      </c>
      <c r="T107" s="57">
        <v>1.0001485001485001E-2</v>
      </c>
    </row>
    <row r="108" spans="2:20" x14ac:dyDescent="0.2">
      <c r="B108" s="35" t="s">
        <v>136</v>
      </c>
      <c r="C108" s="35">
        <v>4</v>
      </c>
      <c r="D108" s="35">
        <v>15</v>
      </c>
      <c r="E108">
        <f t="shared" si="1"/>
        <v>358.75900000000001</v>
      </c>
      <c r="F108" s="62" t="s">
        <v>60</v>
      </c>
      <c r="G108" s="63">
        <v>19.998019998019998</v>
      </c>
      <c r="O108" s="63">
        <v>19.998019998019998</v>
      </c>
      <c r="Q108" s="56">
        <v>323.2</v>
      </c>
      <c r="S108" s="35">
        <v>40404</v>
      </c>
      <c r="T108" s="57">
        <v>9.9990099990099994E-3</v>
      </c>
    </row>
    <row r="109" spans="2:20" x14ac:dyDescent="0.2">
      <c r="B109" s="35" t="s">
        <v>137</v>
      </c>
      <c r="C109" s="35">
        <v>4</v>
      </c>
      <c r="D109" s="35">
        <v>16</v>
      </c>
      <c r="E109">
        <f t="shared" si="1"/>
        <v>351.48700000000002</v>
      </c>
      <c r="F109" s="62" t="s">
        <v>60</v>
      </c>
      <c r="G109" s="63">
        <v>19.998019998019998</v>
      </c>
      <c r="O109" s="63">
        <v>19.998019998019998</v>
      </c>
      <c r="Q109" s="56">
        <v>323.2</v>
      </c>
      <c r="S109" s="35">
        <v>40404</v>
      </c>
      <c r="T109" s="57">
        <v>9.9990099990099994E-3</v>
      </c>
    </row>
    <row r="110" spans="2:20" x14ac:dyDescent="0.2">
      <c r="B110" s="35" t="s">
        <v>138</v>
      </c>
      <c r="C110" s="35">
        <v>4</v>
      </c>
      <c r="D110" s="35">
        <v>17</v>
      </c>
      <c r="E110">
        <f t="shared" si="1"/>
        <v>38678.105000000003</v>
      </c>
      <c r="Q110" s="56">
        <v>404</v>
      </c>
      <c r="S110" s="35">
        <v>40404</v>
      </c>
      <c r="T110" s="57">
        <v>9.9990099990099994E-3</v>
      </c>
    </row>
    <row r="111" spans="2:20" x14ac:dyDescent="0.2">
      <c r="B111" s="35" t="s">
        <v>139</v>
      </c>
      <c r="C111" s="35">
        <v>4</v>
      </c>
      <c r="D111" s="35">
        <v>18</v>
      </c>
      <c r="E111">
        <f t="shared" si="1"/>
        <v>41458.487999999998</v>
      </c>
      <c r="Q111" s="56">
        <v>404</v>
      </c>
      <c r="S111" s="35">
        <v>40404</v>
      </c>
      <c r="T111" s="57">
        <v>9.9990099990099994E-3</v>
      </c>
    </row>
    <row r="112" spans="2:20" x14ac:dyDescent="0.2">
      <c r="B112" s="35" t="s">
        <v>140</v>
      </c>
      <c r="C112" s="35">
        <v>4</v>
      </c>
      <c r="D112" s="35">
        <v>19</v>
      </c>
      <c r="E112">
        <f t="shared" si="1"/>
        <v>46536.866999999998</v>
      </c>
      <c r="F112" s="64" t="s">
        <v>65</v>
      </c>
      <c r="G112" s="65">
        <v>0.5742005742006</v>
      </c>
      <c r="K112" s="65">
        <v>0.5742005742006</v>
      </c>
      <c r="Q112" s="56">
        <v>401.6</v>
      </c>
      <c r="S112" s="35">
        <v>40404</v>
      </c>
      <c r="T112" s="57">
        <v>9.9970299970299995E-3</v>
      </c>
    </row>
    <row r="113" spans="2:20" x14ac:dyDescent="0.2">
      <c r="B113" s="35" t="s">
        <v>141</v>
      </c>
      <c r="C113" s="35">
        <v>4</v>
      </c>
      <c r="D113" s="35">
        <v>20</v>
      </c>
      <c r="E113">
        <f t="shared" si="1"/>
        <v>44381.891000000003</v>
      </c>
      <c r="F113" s="64" t="s">
        <v>65</v>
      </c>
      <c r="G113" s="65">
        <v>0.5742005742006</v>
      </c>
      <c r="K113" s="65">
        <v>0.5742005742006</v>
      </c>
      <c r="Q113" s="56">
        <v>401.6</v>
      </c>
      <c r="S113" s="35">
        <v>40404</v>
      </c>
      <c r="T113" s="57">
        <v>9.9970299970299995E-3</v>
      </c>
    </row>
    <row r="114" spans="2:20" x14ac:dyDescent="0.2">
      <c r="B114" s="35" t="s">
        <v>142</v>
      </c>
      <c r="C114" s="35">
        <v>4</v>
      </c>
      <c r="D114" s="35">
        <v>21</v>
      </c>
      <c r="E114">
        <f t="shared" si="1"/>
        <v>35885.601999999999</v>
      </c>
      <c r="F114" s="66" t="s">
        <v>68</v>
      </c>
      <c r="G114" s="67">
        <v>0.5742005742006</v>
      </c>
      <c r="L114" s="67">
        <v>0.5742005742006</v>
      </c>
      <c r="Q114" s="56">
        <v>401.6</v>
      </c>
      <c r="S114" s="35">
        <v>40404</v>
      </c>
      <c r="T114" s="57">
        <v>9.9970299970299995E-3</v>
      </c>
    </row>
    <row r="115" spans="2:20" x14ac:dyDescent="0.2">
      <c r="B115" s="35" t="s">
        <v>143</v>
      </c>
      <c r="C115" s="35">
        <v>4</v>
      </c>
      <c r="D115" s="35">
        <v>22</v>
      </c>
      <c r="E115">
        <f t="shared" si="1"/>
        <v>33919.699000000001</v>
      </c>
      <c r="F115" s="66" t="s">
        <v>68</v>
      </c>
      <c r="G115" s="67">
        <v>0.5742005742006</v>
      </c>
      <c r="L115" s="67">
        <v>0.5742005742006</v>
      </c>
      <c r="Q115" s="56">
        <v>401.6</v>
      </c>
      <c r="S115" s="35">
        <v>40404</v>
      </c>
      <c r="T115" s="57">
        <v>9.9970299970299995E-3</v>
      </c>
    </row>
    <row r="116" spans="2:20" x14ac:dyDescent="0.2">
      <c r="B116" s="35" t="s">
        <v>144</v>
      </c>
      <c r="C116" s="35">
        <v>4</v>
      </c>
      <c r="D116" s="35">
        <v>23</v>
      </c>
      <c r="E116">
        <f t="shared" si="1"/>
        <v>8830.8060000000005</v>
      </c>
      <c r="F116" t="s">
        <v>71</v>
      </c>
      <c r="K116" s="65">
        <v>0.17325017325020001</v>
      </c>
      <c r="L116" s="67">
        <v>0.17325017325020001</v>
      </c>
      <c r="P116" s="68">
        <v>0.5742005742006</v>
      </c>
      <c r="Q116" s="56">
        <v>400.4</v>
      </c>
      <c r="S116" s="35">
        <v>40404</v>
      </c>
      <c r="T116" s="57">
        <v>1.000198000198E-2</v>
      </c>
    </row>
    <row r="117" spans="2:20" x14ac:dyDescent="0.2">
      <c r="B117" s="35" t="s">
        <v>145</v>
      </c>
      <c r="C117" s="35">
        <v>4</v>
      </c>
      <c r="D117" s="35">
        <v>24</v>
      </c>
      <c r="E117">
        <f t="shared" si="1"/>
        <v>3619.1030000000001</v>
      </c>
      <c r="F117" t="s">
        <v>71</v>
      </c>
      <c r="K117" s="65">
        <v>0.17325017325020001</v>
      </c>
      <c r="L117" s="67">
        <v>0.17325017325020001</v>
      </c>
      <c r="P117" s="68">
        <v>0.5742005742006</v>
      </c>
      <c r="Q117" s="56">
        <v>400.4</v>
      </c>
      <c r="S117" s="35">
        <v>40404</v>
      </c>
      <c r="T117" s="57">
        <v>1.000198000198E-2</v>
      </c>
    </row>
    <row r="118" spans="2:20" x14ac:dyDescent="0.2">
      <c r="B118" s="35" t="s">
        <v>146</v>
      </c>
      <c r="C118" s="35">
        <v>5</v>
      </c>
      <c r="D118" s="35">
        <v>1</v>
      </c>
      <c r="E118">
        <f t="shared" si="1"/>
        <v>475.113</v>
      </c>
    </row>
    <row r="119" spans="2:20" x14ac:dyDescent="0.2">
      <c r="B119" s="35" t="s">
        <v>147</v>
      </c>
      <c r="C119" s="35">
        <v>5</v>
      </c>
      <c r="D119" s="35">
        <v>2</v>
      </c>
      <c r="E119">
        <f t="shared" si="1"/>
        <v>79542.702999999994</v>
      </c>
      <c r="F119" s="54" t="s">
        <v>43</v>
      </c>
      <c r="G119" s="55">
        <v>2.4007524007519998</v>
      </c>
      <c r="H119" s="55">
        <v>2.4007524007519998</v>
      </c>
      <c r="Q119" s="56">
        <v>402</v>
      </c>
      <c r="S119" s="35">
        <v>40404</v>
      </c>
      <c r="T119" s="57">
        <v>9.9975249975250008E-3</v>
      </c>
    </row>
    <row r="120" spans="2:20" x14ac:dyDescent="0.2">
      <c r="B120" s="35" t="s">
        <v>148</v>
      </c>
      <c r="C120" s="35">
        <v>5</v>
      </c>
      <c r="D120" s="35">
        <v>3</v>
      </c>
      <c r="E120">
        <f t="shared" si="1"/>
        <v>75397.577999999994</v>
      </c>
      <c r="F120" s="54" t="s">
        <v>43</v>
      </c>
      <c r="G120" s="55">
        <v>2.4007524007519998</v>
      </c>
      <c r="H120" s="55">
        <v>2.4007524007519998</v>
      </c>
      <c r="Q120" s="56">
        <v>402</v>
      </c>
      <c r="S120" s="35">
        <v>40404</v>
      </c>
      <c r="T120" s="57">
        <v>9.9975249975250008E-3</v>
      </c>
    </row>
    <row r="121" spans="2:20" x14ac:dyDescent="0.2">
      <c r="B121" s="35" t="s">
        <v>149</v>
      </c>
      <c r="C121" s="35">
        <v>5</v>
      </c>
      <c r="D121" s="35">
        <v>4</v>
      </c>
      <c r="E121">
        <f t="shared" si="1"/>
        <v>88594.093999999997</v>
      </c>
      <c r="F121" s="54" t="s">
        <v>43</v>
      </c>
      <c r="G121" s="55">
        <v>2.4007524007519998</v>
      </c>
      <c r="H121" s="55">
        <v>2.4007524007519998</v>
      </c>
      <c r="Q121" s="56">
        <v>402</v>
      </c>
      <c r="S121" s="35">
        <v>40404</v>
      </c>
      <c r="T121" s="57">
        <v>9.9975249975250008E-3</v>
      </c>
    </row>
    <row r="122" spans="2:20" x14ac:dyDescent="0.2">
      <c r="B122" s="35" t="s">
        <v>150</v>
      </c>
      <c r="C122" s="35">
        <v>5</v>
      </c>
      <c r="D122" s="35">
        <v>5</v>
      </c>
      <c r="E122">
        <f t="shared" si="1"/>
        <v>62407.108999999997</v>
      </c>
      <c r="F122" s="58" t="s">
        <v>47</v>
      </c>
      <c r="G122" s="59">
        <v>1.0389803438909999</v>
      </c>
      <c r="I122" s="59">
        <v>1.0389803438909999</v>
      </c>
      <c r="Q122" s="56">
        <v>430.8</v>
      </c>
      <c r="R122" s="56">
        <v>2684.08</v>
      </c>
      <c r="S122" s="35">
        <v>43119.198802400002</v>
      </c>
      <c r="T122" s="57">
        <v>9.9909091997331702E-3</v>
      </c>
    </row>
    <row r="123" spans="2:20" x14ac:dyDescent="0.2">
      <c r="B123" s="35" t="s">
        <v>151</v>
      </c>
      <c r="C123" s="35">
        <v>5</v>
      </c>
      <c r="D123" s="35">
        <v>6</v>
      </c>
      <c r="E123">
        <f t="shared" si="1"/>
        <v>54781.055</v>
      </c>
      <c r="F123" s="58" t="s">
        <v>47</v>
      </c>
      <c r="G123" s="59">
        <v>1.0389803438909999</v>
      </c>
      <c r="I123" s="59">
        <v>1.0389803438909999</v>
      </c>
      <c r="Q123" s="56">
        <v>430.8</v>
      </c>
      <c r="R123" s="56">
        <v>2684.08</v>
      </c>
      <c r="S123" s="35">
        <v>43119.198802400002</v>
      </c>
      <c r="T123" s="57">
        <v>9.9909091997331702E-3</v>
      </c>
    </row>
    <row r="124" spans="2:20" x14ac:dyDescent="0.2">
      <c r="B124" s="35" t="s">
        <v>152</v>
      </c>
      <c r="C124" s="35">
        <v>5</v>
      </c>
      <c r="D124" s="35">
        <v>7</v>
      </c>
      <c r="E124">
        <f t="shared" si="1"/>
        <v>66806.758000000002</v>
      </c>
      <c r="F124" s="58" t="s">
        <v>47</v>
      </c>
      <c r="G124" s="59">
        <v>1.0389803438909999</v>
      </c>
      <c r="I124" s="59">
        <v>1.0389803438909999</v>
      </c>
      <c r="Q124" s="56">
        <v>430.8</v>
      </c>
      <c r="R124" s="56">
        <v>2684.08</v>
      </c>
      <c r="S124" s="35">
        <v>43119.198802400002</v>
      </c>
      <c r="T124" s="57">
        <v>9.9909091997331702E-3</v>
      </c>
    </row>
    <row r="125" spans="2:20" x14ac:dyDescent="0.2">
      <c r="B125" s="35" t="s">
        <v>153</v>
      </c>
      <c r="C125" s="35">
        <v>5</v>
      </c>
      <c r="D125" s="35">
        <v>8</v>
      </c>
      <c r="E125">
        <f t="shared" si="1"/>
        <v>42287.512000000002</v>
      </c>
      <c r="F125" s="60" t="s">
        <v>51</v>
      </c>
      <c r="G125" s="61">
        <v>2.079002079002E-2</v>
      </c>
      <c r="J125" s="61">
        <v>2.079002079002E-2</v>
      </c>
      <c r="Q125" s="56">
        <v>403.6</v>
      </c>
      <c r="S125" s="35">
        <v>40404</v>
      </c>
      <c r="T125" s="57">
        <v>9.9995049995050007E-3</v>
      </c>
    </row>
    <row r="126" spans="2:20" x14ac:dyDescent="0.2">
      <c r="B126" s="35" t="s">
        <v>154</v>
      </c>
      <c r="C126" s="35">
        <v>5</v>
      </c>
      <c r="D126" s="35">
        <v>9</v>
      </c>
      <c r="E126">
        <f t="shared" si="1"/>
        <v>52461.241999999998</v>
      </c>
      <c r="F126" s="60" t="s">
        <v>51</v>
      </c>
      <c r="G126" s="61">
        <v>2.079002079002E-2</v>
      </c>
      <c r="J126" s="61">
        <v>2.079002079002E-2</v>
      </c>
      <c r="Q126" s="56">
        <v>403.6</v>
      </c>
      <c r="S126" s="35">
        <v>40404</v>
      </c>
      <c r="T126" s="57">
        <v>9.9995049995050007E-3</v>
      </c>
    </row>
    <row r="127" spans="2:20" x14ac:dyDescent="0.2">
      <c r="B127" s="35" t="s">
        <v>155</v>
      </c>
      <c r="C127" s="35">
        <v>5</v>
      </c>
      <c r="D127" s="35">
        <v>10</v>
      </c>
      <c r="E127">
        <f t="shared" si="1"/>
        <v>52989.684000000001</v>
      </c>
      <c r="F127" s="60" t="s">
        <v>51</v>
      </c>
      <c r="G127" s="61">
        <v>2.079002079002E-2</v>
      </c>
      <c r="J127" s="61">
        <v>2.079002079002E-2</v>
      </c>
      <c r="Q127" s="56">
        <v>403.6</v>
      </c>
      <c r="S127" s="35">
        <v>40404</v>
      </c>
      <c r="T127" s="57">
        <v>9.9995049995050007E-3</v>
      </c>
    </row>
    <row r="128" spans="2:20" x14ac:dyDescent="0.2">
      <c r="B128" s="35" t="s">
        <v>156</v>
      </c>
      <c r="C128" s="35">
        <v>5</v>
      </c>
      <c r="D128" s="35">
        <v>11</v>
      </c>
      <c r="E128">
        <f t="shared" si="1"/>
        <v>70966.422000000006</v>
      </c>
      <c r="F128" t="s">
        <v>55</v>
      </c>
      <c r="H128" s="55">
        <v>2.3955895171439998</v>
      </c>
      <c r="I128" s="59">
        <v>1.052180493804</v>
      </c>
      <c r="Q128" s="56">
        <v>423.6</v>
      </c>
      <c r="R128" s="56">
        <v>2148.16</v>
      </c>
      <c r="S128" s="35">
        <v>42578.246093510003</v>
      </c>
      <c r="T128" s="57">
        <v>9.9966541380115698E-3</v>
      </c>
    </row>
    <row r="129" spans="2:20" x14ac:dyDescent="0.2">
      <c r="B129" s="35" t="s">
        <v>157</v>
      </c>
      <c r="C129" s="35">
        <v>5</v>
      </c>
      <c r="D129" s="35">
        <v>12</v>
      </c>
      <c r="E129">
        <f t="shared" si="1"/>
        <v>70389.5</v>
      </c>
      <c r="F129" t="s">
        <v>55</v>
      </c>
      <c r="H129" s="55">
        <v>2.3955895171439998</v>
      </c>
      <c r="I129" s="59">
        <v>1.052180493804</v>
      </c>
      <c r="Q129" s="56">
        <v>423.6</v>
      </c>
      <c r="R129" s="56">
        <v>2148.16</v>
      </c>
      <c r="S129" s="35">
        <v>42578.246093510003</v>
      </c>
      <c r="T129" s="57">
        <v>9.9966541380115698E-3</v>
      </c>
    </row>
    <row r="130" spans="2:20" x14ac:dyDescent="0.2">
      <c r="B130" s="35" t="s">
        <v>158</v>
      </c>
      <c r="C130" s="35">
        <v>5</v>
      </c>
      <c r="D130" s="35">
        <v>13</v>
      </c>
      <c r="E130">
        <f t="shared" si="1"/>
        <v>57350.542999999998</v>
      </c>
      <c r="F130" t="s">
        <v>55</v>
      </c>
      <c r="H130" s="55">
        <v>2.4007524007519998</v>
      </c>
      <c r="J130" s="61">
        <v>2.079002079002E-2</v>
      </c>
      <c r="Q130" s="56">
        <v>401.6</v>
      </c>
      <c r="S130" s="35">
        <v>40404</v>
      </c>
      <c r="T130" s="57">
        <v>9.9980199980200003E-3</v>
      </c>
    </row>
    <row r="131" spans="2:20" x14ac:dyDescent="0.2">
      <c r="B131" s="35" t="s">
        <v>159</v>
      </c>
      <c r="C131" s="35">
        <v>5</v>
      </c>
      <c r="D131" s="35">
        <v>14</v>
      </c>
      <c r="E131">
        <f t="shared" si="1"/>
        <v>57229.343999999997</v>
      </c>
      <c r="F131" t="s">
        <v>55</v>
      </c>
      <c r="H131" s="55">
        <v>2.4007524007519998</v>
      </c>
      <c r="J131" s="61">
        <v>2.079002079002E-2</v>
      </c>
      <c r="Q131" s="56">
        <v>401.6</v>
      </c>
      <c r="S131" s="35">
        <v>40404</v>
      </c>
      <c r="T131" s="57">
        <v>9.9980199980200003E-3</v>
      </c>
    </row>
    <row r="132" spans="2:20" x14ac:dyDescent="0.2">
      <c r="B132" s="35" t="s">
        <v>160</v>
      </c>
      <c r="C132" s="35">
        <v>5</v>
      </c>
      <c r="D132" s="35">
        <v>15</v>
      </c>
      <c r="E132">
        <f t="shared" si="1"/>
        <v>419.36</v>
      </c>
      <c r="F132" s="62" t="s">
        <v>60</v>
      </c>
      <c r="G132" s="63">
        <v>9.9990099990099992</v>
      </c>
      <c r="O132" s="63">
        <v>9.9990099990099992</v>
      </c>
      <c r="Q132" s="56">
        <v>363.6</v>
      </c>
      <c r="S132" s="35">
        <v>40404</v>
      </c>
      <c r="T132" s="57">
        <v>9.9990099990099994E-3</v>
      </c>
    </row>
    <row r="133" spans="2:20" x14ac:dyDescent="0.2">
      <c r="B133" s="35" t="s">
        <v>161</v>
      </c>
      <c r="C133" s="35">
        <v>5</v>
      </c>
      <c r="D133" s="35">
        <v>16</v>
      </c>
      <c r="E133">
        <f t="shared" si="1"/>
        <v>49373.004000000001</v>
      </c>
      <c r="Q133" s="56">
        <v>430.8</v>
      </c>
      <c r="R133" s="56">
        <v>2688</v>
      </c>
      <c r="S133" s="35">
        <v>43118.879999999997</v>
      </c>
      <c r="T133" s="57">
        <v>9.9909830682058508E-3</v>
      </c>
    </row>
    <row r="134" spans="2:20" x14ac:dyDescent="0.2">
      <c r="B134" s="35" t="s">
        <v>162</v>
      </c>
      <c r="C134" s="35">
        <v>5</v>
      </c>
      <c r="D134" s="35">
        <v>17</v>
      </c>
      <c r="E134">
        <f t="shared" si="1"/>
        <v>67306.108999999997</v>
      </c>
      <c r="Q134" s="56">
        <v>404</v>
      </c>
      <c r="S134" s="35">
        <v>40404</v>
      </c>
      <c r="T134" s="57">
        <v>9.9990099990099994E-3</v>
      </c>
    </row>
    <row r="135" spans="2:20" x14ac:dyDescent="0.2">
      <c r="B135" s="35" t="s">
        <v>163</v>
      </c>
      <c r="C135" s="35">
        <v>5</v>
      </c>
      <c r="D135" s="35">
        <v>18</v>
      </c>
      <c r="E135">
        <f t="shared" si="1"/>
        <v>79249.391000000003</v>
      </c>
      <c r="Q135" s="56">
        <v>404</v>
      </c>
      <c r="S135" s="35">
        <v>40404</v>
      </c>
      <c r="T135" s="57">
        <v>9.9990099990099994E-3</v>
      </c>
    </row>
    <row r="136" spans="2:20" x14ac:dyDescent="0.2">
      <c r="B136" s="35" t="s">
        <v>164</v>
      </c>
      <c r="C136" s="35">
        <v>5</v>
      </c>
      <c r="D136" s="35">
        <v>19</v>
      </c>
      <c r="E136">
        <f t="shared" si="1"/>
        <v>46633.828000000001</v>
      </c>
      <c r="F136" s="64" t="s">
        <v>65</v>
      </c>
      <c r="G136" s="65">
        <v>0.17325017325020001</v>
      </c>
      <c r="K136" s="65">
        <v>0.17325017325020001</v>
      </c>
      <c r="Q136" s="56">
        <v>403.2</v>
      </c>
      <c r="S136" s="35">
        <v>40404</v>
      </c>
      <c r="T136" s="57">
        <v>9.996534996535E-3</v>
      </c>
    </row>
    <row r="137" spans="2:20" x14ac:dyDescent="0.2">
      <c r="B137" s="35" t="s">
        <v>165</v>
      </c>
      <c r="C137" s="35">
        <v>5</v>
      </c>
      <c r="D137" s="35">
        <v>20</v>
      </c>
      <c r="E137">
        <f t="shared" si="1"/>
        <v>75281.226999999999</v>
      </c>
      <c r="F137" s="64" t="s">
        <v>65</v>
      </c>
      <c r="G137" s="65">
        <v>0.17325017325020001</v>
      </c>
      <c r="K137" s="65">
        <v>0.17325017325020001</v>
      </c>
      <c r="Q137" s="56">
        <v>403.2</v>
      </c>
      <c r="S137" s="35">
        <v>40404</v>
      </c>
      <c r="T137" s="57">
        <v>9.996534996535E-3</v>
      </c>
    </row>
    <row r="138" spans="2:20" x14ac:dyDescent="0.2">
      <c r="B138" s="35" t="s">
        <v>166</v>
      </c>
      <c r="C138" s="35">
        <v>5</v>
      </c>
      <c r="D138" s="35">
        <v>21</v>
      </c>
      <c r="E138">
        <f t="shared" si="1"/>
        <v>79402.108999999997</v>
      </c>
      <c r="F138" s="66" t="s">
        <v>68</v>
      </c>
      <c r="G138" s="67">
        <v>0.17325017325020001</v>
      </c>
      <c r="L138" s="67">
        <v>0.17325017325020001</v>
      </c>
      <c r="Q138" s="56">
        <v>403.2</v>
      </c>
      <c r="S138" s="35">
        <v>40404</v>
      </c>
      <c r="T138" s="57">
        <v>9.996534996535E-3</v>
      </c>
    </row>
    <row r="139" spans="2:20" x14ac:dyDescent="0.2">
      <c r="B139" s="35" t="s">
        <v>167</v>
      </c>
      <c r="C139" s="35">
        <v>5</v>
      </c>
      <c r="D139" s="35">
        <v>22</v>
      </c>
      <c r="E139">
        <f t="shared" si="1"/>
        <v>78197.351999999999</v>
      </c>
      <c r="F139" s="66" t="s">
        <v>68</v>
      </c>
      <c r="G139" s="67">
        <v>0.17325017325020001</v>
      </c>
      <c r="L139" s="67">
        <v>0.17325017325020001</v>
      </c>
      <c r="Q139" s="56">
        <v>403.2</v>
      </c>
      <c r="S139" s="35">
        <v>40404</v>
      </c>
      <c r="T139" s="57">
        <v>9.996534996535E-3</v>
      </c>
    </row>
    <row r="140" spans="2:20" x14ac:dyDescent="0.2">
      <c r="B140" s="35" t="s">
        <v>168</v>
      </c>
      <c r="C140" s="35">
        <v>5</v>
      </c>
      <c r="D140" s="35">
        <v>23</v>
      </c>
      <c r="E140">
        <f t="shared" si="1"/>
        <v>8387.2049999999999</v>
      </c>
      <c r="F140" t="s">
        <v>71</v>
      </c>
      <c r="K140" s="65">
        <v>0.17325017325020001</v>
      </c>
      <c r="L140" s="67">
        <v>0.17325017325020001</v>
      </c>
      <c r="P140" s="68">
        <v>0.17325017325020001</v>
      </c>
      <c r="Q140" s="56">
        <v>402</v>
      </c>
      <c r="S140" s="35">
        <v>40404</v>
      </c>
      <c r="T140" s="57">
        <v>1.0001485001485001E-2</v>
      </c>
    </row>
    <row r="141" spans="2:20" x14ac:dyDescent="0.2">
      <c r="B141" s="35" t="s">
        <v>169</v>
      </c>
      <c r="C141" s="35">
        <v>5</v>
      </c>
      <c r="D141" s="35">
        <v>24</v>
      </c>
      <c r="E141">
        <f t="shared" si="1"/>
        <v>9572.5640000000003</v>
      </c>
      <c r="F141" t="s">
        <v>71</v>
      </c>
      <c r="K141" s="65">
        <v>0.17325017325020001</v>
      </c>
      <c r="L141" s="67">
        <v>0.17325017325020001</v>
      </c>
      <c r="P141" s="68">
        <v>0.17325017325020001</v>
      </c>
      <c r="Q141" s="56">
        <v>402</v>
      </c>
      <c r="S141" s="35">
        <v>40404</v>
      </c>
      <c r="T141" s="57">
        <v>1.0001485001485001E-2</v>
      </c>
    </row>
    <row r="142" spans="2:20" x14ac:dyDescent="0.2">
      <c r="B142" s="35" t="s">
        <v>170</v>
      </c>
      <c r="C142" s="35">
        <v>6</v>
      </c>
      <c r="D142" s="35">
        <v>1</v>
      </c>
      <c r="E142">
        <f t="shared" si="1"/>
        <v>383</v>
      </c>
    </row>
    <row r="143" spans="2:20" x14ac:dyDescent="0.2">
      <c r="B143" s="35" t="s">
        <v>171</v>
      </c>
      <c r="C143" s="35">
        <v>6</v>
      </c>
      <c r="D143" s="35">
        <v>2</v>
      </c>
      <c r="E143">
        <f t="shared" si="1"/>
        <v>51993.398000000001</v>
      </c>
      <c r="F143" s="54" t="s">
        <v>43</v>
      </c>
      <c r="G143" s="55">
        <v>0.51975051975050002</v>
      </c>
      <c r="H143" s="55">
        <v>0.51975051975050002</v>
      </c>
      <c r="Q143" s="56">
        <v>403.6</v>
      </c>
      <c r="S143" s="35">
        <v>40404</v>
      </c>
      <c r="T143" s="57">
        <v>9.9995049995050007E-3</v>
      </c>
    </row>
    <row r="144" spans="2:20" x14ac:dyDescent="0.2">
      <c r="B144" s="35" t="s">
        <v>172</v>
      </c>
      <c r="C144" s="35">
        <v>6</v>
      </c>
      <c r="D144" s="35">
        <v>3</v>
      </c>
      <c r="E144">
        <f t="shared" si="1"/>
        <v>63587.620999999999</v>
      </c>
      <c r="F144" s="54" t="s">
        <v>43</v>
      </c>
      <c r="G144" s="55">
        <v>0.51975051975050002</v>
      </c>
      <c r="H144" s="55">
        <v>0.51975051975050002</v>
      </c>
      <c r="Q144" s="56">
        <v>403.6</v>
      </c>
      <c r="S144" s="35">
        <v>40404</v>
      </c>
      <c r="T144" s="57">
        <v>9.9995049995050007E-3</v>
      </c>
    </row>
    <row r="145" spans="2:20" x14ac:dyDescent="0.2">
      <c r="B145" s="35" t="s">
        <v>173</v>
      </c>
      <c r="C145" s="35">
        <v>6</v>
      </c>
      <c r="D145" s="35">
        <v>4</v>
      </c>
      <c r="E145">
        <f t="shared" si="1"/>
        <v>68624.789000000004</v>
      </c>
      <c r="F145" s="54" t="s">
        <v>43</v>
      </c>
      <c r="G145" s="55">
        <v>0.51975051975050002</v>
      </c>
      <c r="H145" s="55">
        <v>0.51975051975050002</v>
      </c>
      <c r="Q145" s="56">
        <v>403.6</v>
      </c>
      <c r="S145" s="35">
        <v>40404</v>
      </c>
      <c r="T145" s="57">
        <v>9.9995049995050007E-3</v>
      </c>
    </row>
    <row r="146" spans="2:20" x14ac:dyDescent="0.2">
      <c r="B146" s="35" t="s">
        <v>174</v>
      </c>
      <c r="C146" s="35">
        <v>6</v>
      </c>
      <c r="D146" s="35">
        <v>5</v>
      </c>
      <c r="E146">
        <f t="shared" si="1"/>
        <v>39085.343999999997</v>
      </c>
      <c r="F146" s="58" t="s">
        <v>47</v>
      </c>
      <c r="G146" s="59">
        <v>0.21939310785669999</v>
      </c>
      <c r="I146" s="59">
        <v>0.21939310785669999</v>
      </c>
      <c r="Q146" s="56">
        <v>430.8</v>
      </c>
      <c r="R146" s="56">
        <v>2686.88</v>
      </c>
      <c r="S146" s="35">
        <v>43118.947957930002</v>
      </c>
      <c r="T146" s="57">
        <v>9.9909673218443792E-3</v>
      </c>
    </row>
    <row r="147" spans="2:20" x14ac:dyDescent="0.2">
      <c r="B147" s="35" t="s">
        <v>175</v>
      </c>
      <c r="C147" s="35">
        <v>6</v>
      </c>
      <c r="D147" s="35">
        <v>6</v>
      </c>
      <c r="E147">
        <f t="shared" si="1"/>
        <v>39024.741999999998</v>
      </c>
      <c r="F147" s="58" t="s">
        <v>47</v>
      </c>
      <c r="G147" s="59">
        <v>0.21939310785669999</v>
      </c>
      <c r="I147" s="59">
        <v>0.21939310785669999</v>
      </c>
      <c r="Q147" s="56">
        <v>430.8</v>
      </c>
      <c r="R147" s="56">
        <v>2686.88</v>
      </c>
      <c r="S147" s="35">
        <v>43118.947957930002</v>
      </c>
      <c r="T147" s="57">
        <v>9.9909673218443792E-3</v>
      </c>
    </row>
    <row r="148" spans="2:20" x14ac:dyDescent="0.2">
      <c r="B148" s="35" t="s">
        <v>176</v>
      </c>
      <c r="C148" s="35">
        <v>6</v>
      </c>
      <c r="D148" s="35">
        <v>7</v>
      </c>
      <c r="E148">
        <f t="shared" si="1"/>
        <v>37393.358999999997</v>
      </c>
      <c r="F148" s="58" t="s">
        <v>47</v>
      </c>
      <c r="G148" s="59">
        <v>0.21939310785669999</v>
      </c>
      <c r="I148" s="59">
        <v>0.21939310785669999</v>
      </c>
      <c r="Q148" s="56">
        <v>430.8</v>
      </c>
      <c r="R148" s="56">
        <v>2686.88</v>
      </c>
      <c r="S148" s="35">
        <v>43118.947957930002</v>
      </c>
      <c r="T148" s="57">
        <v>9.9909673218443792E-3</v>
      </c>
    </row>
    <row r="149" spans="2:20" x14ac:dyDescent="0.2">
      <c r="B149" s="35" t="s">
        <v>177</v>
      </c>
      <c r="C149" s="35">
        <v>6</v>
      </c>
      <c r="D149" s="35">
        <v>8</v>
      </c>
      <c r="E149">
        <f t="shared" si="1"/>
        <v>55993.078000000001</v>
      </c>
      <c r="F149" s="60" t="s">
        <v>51</v>
      </c>
      <c r="G149" s="61">
        <v>6.9300069300070001E-3</v>
      </c>
      <c r="J149" s="61">
        <v>6.9300069300070001E-3</v>
      </c>
      <c r="Q149" s="56">
        <v>404</v>
      </c>
      <c r="S149" s="35">
        <v>40404</v>
      </c>
      <c r="T149" s="57">
        <v>1.0002475002475E-2</v>
      </c>
    </row>
    <row r="150" spans="2:20" x14ac:dyDescent="0.2">
      <c r="B150" s="35" t="s">
        <v>178</v>
      </c>
      <c r="C150" s="35">
        <v>6</v>
      </c>
      <c r="D150" s="35">
        <v>9</v>
      </c>
      <c r="E150">
        <f t="shared" si="1"/>
        <v>60133.351999999999</v>
      </c>
      <c r="F150" s="60" t="s">
        <v>51</v>
      </c>
      <c r="G150" s="61">
        <v>6.9300069300070001E-3</v>
      </c>
      <c r="J150" s="61">
        <v>6.9300069300070001E-3</v>
      </c>
      <c r="Q150" s="56">
        <v>404</v>
      </c>
      <c r="S150" s="35">
        <v>40404</v>
      </c>
      <c r="T150" s="57">
        <v>1.0002475002475E-2</v>
      </c>
    </row>
    <row r="151" spans="2:20" x14ac:dyDescent="0.2">
      <c r="B151" s="35" t="s">
        <v>179</v>
      </c>
      <c r="C151" s="35">
        <v>6</v>
      </c>
      <c r="D151" s="35">
        <v>10</v>
      </c>
      <c r="E151">
        <f t="shared" ref="E151:E214" si="2">INDEX($A$1:$Y$17,MATCH(C151,$A$1:$A$17,0),MATCH(D151,$A$1:$Y$1,0))</f>
        <v>60320.004000000001</v>
      </c>
      <c r="F151" s="60" t="s">
        <v>51</v>
      </c>
      <c r="G151" s="61">
        <v>6.9300069300070001E-3</v>
      </c>
      <c r="J151" s="61">
        <v>6.9300069300070001E-3</v>
      </c>
      <c r="Q151" s="56">
        <v>404</v>
      </c>
      <c r="S151" s="35">
        <v>40404</v>
      </c>
      <c r="T151" s="57">
        <v>1.0002475002475E-2</v>
      </c>
    </row>
    <row r="152" spans="2:20" x14ac:dyDescent="0.2">
      <c r="B152" s="35" t="s">
        <v>180</v>
      </c>
      <c r="C152" s="35">
        <v>6</v>
      </c>
      <c r="D152" s="35">
        <v>11</v>
      </c>
      <c r="E152">
        <f t="shared" si="2"/>
        <v>50931.667999999998</v>
      </c>
      <c r="F152" t="s">
        <v>55</v>
      </c>
      <c r="H152" s="55">
        <v>0.54018458045600004</v>
      </c>
      <c r="I152" s="59">
        <v>0.2195967750984</v>
      </c>
      <c r="Q152" s="56">
        <v>425.2</v>
      </c>
      <c r="R152" s="56">
        <v>2151.52</v>
      </c>
      <c r="S152" s="35">
        <v>42578.038752200002</v>
      </c>
      <c r="T152" s="57">
        <v>9.9971725442137196E-3</v>
      </c>
    </row>
    <row r="153" spans="2:20" x14ac:dyDescent="0.2">
      <c r="B153" s="35" t="s">
        <v>181</v>
      </c>
      <c r="C153" s="35">
        <v>6</v>
      </c>
      <c r="D153" s="35">
        <v>12</v>
      </c>
      <c r="E153">
        <f t="shared" si="2"/>
        <v>45753.902000000002</v>
      </c>
      <c r="F153" t="s">
        <v>55</v>
      </c>
      <c r="H153" s="55">
        <v>0.54018458045600004</v>
      </c>
      <c r="I153" s="59">
        <v>0.2195967750984</v>
      </c>
      <c r="Q153" s="56">
        <v>425.2</v>
      </c>
      <c r="R153" s="56">
        <v>2151.52</v>
      </c>
      <c r="S153" s="35">
        <v>42578.038752200002</v>
      </c>
      <c r="T153" s="57">
        <v>9.9971725442137196E-3</v>
      </c>
    </row>
    <row r="154" spans="2:20" x14ac:dyDescent="0.2">
      <c r="B154" s="35" t="s">
        <v>182</v>
      </c>
      <c r="C154" s="35">
        <v>6</v>
      </c>
      <c r="D154" s="35">
        <v>13</v>
      </c>
      <c r="E154">
        <f t="shared" si="2"/>
        <v>49593.593999999997</v>
      </c>
      <c r="F154" t="s">
        <v>55</v>
      </c>
      <c r="H154" s="55">
        <v>0.51975051975050002</v>
      </c>
      <c r="J154" s="61">
        <v>6.9300069300070001E-3</v>
      </c>
      <c r="Q154" s="56">
        <v>403.6</v>
      </c>
      <c r="S154" s="35">
        <v>40404</v>
      </c>
      <c r="T154" s="57">
        <v>1.0002970002969999E-2</v>
      </c>
    </row>
    <row r="155" spans="2:20" x14ac:dyDescent="0.2">
      <c r="B155" s="35" t="s">
        <v>183</v>
      </c>
      <c r="C155" s="35">
        <v>6</v>
      </c>
      <c r="D155" s="35">
        <v>14</v>
      </c>
      <c r="E155">
        <f t="shared" si="2"/>
        <v>41475.457000000002</v>
      </c>
      <c r="F155" t="s">
        <v>55</v>
      </c>
      <c r="H155" s="55">
        <v>0.51975051975050002</v>
      </c>
      <c r="J155" s="61">
        <v>6.9300069300070001E-3</v>
      </c>
      <c r="Q155" s="56">
        <v>403.6</v>
      </c>
      <c r="S155" s="35">
        <v>40404</v>
      </c>
      <c r="T155" s="57">
        <v>1.0002970002969999E-2</v>
      </c>
    </row>
    <row r="156" spans="2:20" x14ac:dyDescent="0.2">
      <c r="B156" s="35" t="s">
        <v>184</v>
      </c>
      <c r="C156" s="35">
        <v>6</v>
      </c>
      <c r="D156" s="35">
        <v>15</v>
      </c>
      <c r="E156">
        <f t="shared" si="2"/>
        <v>315.12599999999998</v>
      </c>
      <c r="F156" s="62" t="s">
        <v>60</v>
      </c>
      <c r="G156" s="63">
        <v>9.9990099990099992</v>
      </c>
      <c r="O156" s="63">
        <v>9.9990099990099992</v>
      </c>
      <c r="Q156" s="56">
        <v>363.6</v>
      </c>
      <c r="S156" s="35">
        <v>40404</v>
      </c>
      <c r="T156" s="57">
        <v>9.9990099990099994E-3</v>
      </c>
    </row>
    <row r="157" spans="2:20" x14ac:dyDescent="0.2">
      <c r="B157" s="35" t="s">
        <v>185</v>
      </c>
      <c r="C157" s="35">
        <v>6</v>
      </c>
      <c r="D157" s="35">
        <v>16</v>
      </c>
      <c r="E157">
        <f t="shared" si="2"/>
        <v>47348.925999999999</v>
      </c>
      <c r="Q157" s="56">
        <v>430.8</v>
      </c>
      <c r="R157" s="56">
        <v>2688</v>
      </c>
      <c r="S157" s="35">
        <v>43118.879999999997</v>
      </c>
      <c r="T157" s="57">
        <v>9.9909830682058508E-3</v>
      </c>
    </row>
    <row r="158" spans="2:20" x14ac:dyDescent="0.2">
      <c r="B158" s="35" t="s">
        <v>186</v>
      </c>
      <c r="C158" s="35">
        <v>6</v>
      </c>
      <c r="D158" s="35">
        <v>17</v>
      </c>
      <c r="E158">
        <f t="shared" si="2"/>
        <v>44258.262000000002</v>
      </c>
      <c r="Q158" s="56">
        <v>404</v>
      </c>
      <c r="S158" s="35">
        <v>40404</v>
      </c>
      <c r="T158" s="57">
        <v>9.9990099990099994E-3</v>
      </c>
    </row>
    <row r="159" spans="2:20" x14ac:dyDescent="0.2">
      <c r="B159" s="35" t="s">
        <v>187</v>
      </c>
      <c r="C159" s="35">
        <v>6</v>
      </c>
      <c r="D159" s="35">
        <v>18</v>
      </c>
      <c r="E159">
        <f t="shared" si="2"/>
        <v>63226.438000000002</v>
      </c>
      <c r="Q159" s="56">
        <v>404</v>
      </c>
      <c r="S159" s="35">
        <v>40404</v>
      </c>
      <c r="T159" s="57">
        <v>9.9990099990099994E-3</v>
      </c>
    </row>
    <row r="160" spans="2:20" x14ac:dyDescent="0.2">
      <c r="B160" s="35" t="s">
        <v>188</v>
      </c>
      <c r="C160" s="35">
        <v>6</v>
      </c>
      <c r="D160" s="35">
        <v>19</v>
      </c>
      <c r="E160">
        <f t="shared" si="2"/>
        <v>45904.190999999999</v>
      </c>
      <c r="F160" s="64" t="s">
        <v>65</v>
      </c>
      <c r="G160" s="65">
        <v>5.4450054450050002E-2</v>
      </c>
      <c r="K160" s="65">
        <v>5.4450054450050002E-2</v>
      </c>
      <c r="Q160" s="56">
        <v>403.6</v>
      </c>
      <c r="S160" s="35">
        <v>40404</v>
      </c>
      <c r="T160" s="57">
        <v>9.9945549945550001E-3</v>
      </c>
    </row>
    <row r="161" spans="2:20" x14ac:dyDescent="0.2">
      <c r="B161" s="35" t="s">
        <v>189</v>
      </c>
      <c r="C161" s="35">
        <v>6</v>
      </c>
      <c r="D161" s="35">
        <v>20</v>
      </c>
      <c r="E161">
        <f t="shared" si="2"/>
        <v>48381.565999999999</v>
      </c>
      <c r="F161" s="64" t="s">
        <v>65</v>
      </c>
      <c r="G161" s="65">
        <v>5.4450054450050002E-2</v>
      </c>
      <c r="K161" s="65">
        <v>5.4450054450050002E-2</v>
      </c>
      <c r="Q161" s="56">
        <v>403.6</v>
      </c>
      <c r="S161" s="35">
        <v>40404</v>
      </c>
      <c r="T161" s="57">
        <v>9.9945549945550001E-3</v>
      </c>
    </row>
    <row r="162" spans="2:20" x14ac:dyDescent="0.2">
      <c r="B162" s="35" t="s">
        <v>190</v>
      </c>
      <c r="C162" s="35">
        <v>6</v>
      </c>
      <c r="D162" s="35">
        <v>21</v>
      </c>
      <c r="E162">
        <f t="shared" si="2"/>
        <v>47722.226999999999</v>
      </c>
      <c r="F162" s="66" t="s">
        <v>68</v>
      </c>
      <c r="G162" s="67">
        <v>5.4450054450050002E-2</v>
      </c>
      <c r="L162" s="67">
        <v>5.4450054450050002E-2</v>
      </c>
      <c r="Q162" s="56">
        <v>403.6</v>
      </c>
      <c r="S162" s="35">
        <v>40404</v>
      </c>
      <c r="T162" s="57">
        <v>9.9945549945550001E-3</v>
      </c>
    </row>
    <row r="163" spans="2:20" x14ac:dyDescent="0.2">
      <c r="B163" s="35" t="s">
        <v>191</v>
      </c>
      <c r="C163" s="35">
        <v>6</v>
      </c>
      <c r="D163" s="35">
        <v>22</v>
      </c>
      <c r="E163">
        <f t="shared" si="2"/>
        <v>61539.300999999999</v>
      </c>
      <c r="F163" s="66" t="s">
        <v>68</v>
      </c>
      <c r="G163" s="67">
        <v>5.4450054450050002E-2</v>
      </c>
      <c r="L163" s="67">
        <v>5.4450054450050002E-2</v>
      </c>
      <c r="Q163" s="56">
        <v>403.6</v>
      </c>
      <c r="S163" s="35">
        <v>40404</v>
      </c>
      <c r="T163" s="57">
        <v>9.9945549945550001E-3</v>
      </c>
    </row>
    <row r="164" spans="2:20" x14ac:dyDescent="0.2">
      <c r="B164" s="35" t="s">
        <v>192</v>
      </c>
      <c r="C164" s="35">
        <v>6</v>
      </c>
      <c r="D164" s="35">
        <v>23</v>
      </c>
      <c r="E164">
        <f t="shared" si="2"/>
        <v>11732.391</v>
      </c>
      <c r="F164" t="s">
        <v>71</v>
      </c>
      <c r="K164" s="65">
        <v>0.17325017325020001</v>
      </c>
      <c r="L164" s="67">
        <v>0.17325017325020001</v>
      </c>
      <c r="P164" s="68">
        <v>5.4450054450050002E-2</v>
      </c>
      <c r="Q164" s="56">
        <v>402.4</v>
      </c>
      <c r="S164" s="35">
        <v>40404</v>
      </c>
      <c r="T164" s="57">
        <v>9.9995049995050007E-3</v>
      </c>
    </row>
    <row r="165" spans="2:20" x14ac:dyDescent="0.2">
      <c r="B165" s="35" t="s">
        <v>193</v>
      </c>
      <c r="C165" s="35">
        <v>6</v>
      </c>
      <c r="D165" s="35">
        <v>24</v>
      </c>
      <c r="E165">
        <f t="shared" si="2"/>
        <v>11802.688</v>
      </c>
      <c r="F165" t="s">
        <v>71</v>
      </c>
      <c r="K165" s="65">
        <v>0.17325017325020001</v>
      </c>
      <c r="L165" s="67">
        <v>0.17325017325020001</v>
      </c>
      <c r="P165" s="68">
        <v>5.4450054450050002E-2</v>
      </c>
      <c r="Q165" s="56">
        <v>402.4</v>
      </c>
      <c r="S165" s="35">
        <v>40404</v>
      </c>
      <c r="T165" s="57">
        <v>9.9995049995050007E-3</v>
      </c>
    </row>
    <row r="166" spans="2:20" x14ac:dyDescent="0.2">
      <c r="B166" s="35" t="s">
        <v>194</v>
      </c>
      <c r="C166" s="35">
        <v>7</v>
      </c>
      <c r="D166" s="35">
        <v>1</v>
      </c>
      <c r="E166">
        <f t="shared" si="2"/>
        <v>293.31</v>
      </c>
    </row>
    <row r="167" spans="2:20" x14ac:dyDescent="0.2">
      <c r="B167" s="35" t="s">
        <v>195</v>
      </c>
      <c r="C167" s="35">
        <v>7</v>
      </c>
      <c r="D167" s="35">
        <v>2</v>
      </c>
      <c r="E167">
        <f t="shared" si="2"/>
        <v>53275.718999999997</v>
      </c>
      <c r="F167" s="54" t="s">
        <v>43</v>
      </c>
      <c r="G167" s="55">
        <v>0.1237501237501</v>
      </c>
      <c r="H167" s="55">
        <v>0.1237501237501</v>
      </c>
      <c r="Q167" s="56">
        <v>404</v>
      </c>
      <c r="S167" s="35">
        <v>40404</v>
      </c>
      <c r="T167" s="57">
        <v>1.0001485001485001E-2</v>
      </c>
    </row>
    <row r="168" spans="2:20" x14ac:dyDescent="0.2">
      <c r="B168" s="35" t="s">
        <v>196</v>
      </c>
      <c r="C168" s="35">
        <v>7</v>
      </c>
      <c r="D168" s="35">
        <v>3</v>
      </c>
      <c r="E168">
        <f t="shared" si="2"/>
        <v>87483.883000000002</v>
      </c>
      <c r="F168" s="54" t="s">
        <v>43</v>
      </c>
      <c r="G168" s="55">
        <v>0.1237501237501</v>
      </c>
      <c r="H168" s="55">
        <v>0.1237501237501</v>
      </c>
      <c r="Q168" s="56">
        <v>404</v>
      </c>
      <c r="S168" s="35">
        <v>40404</v>
      </c>
      <c r="T168" s="57">
        <v>1.0001485001485001E-2</v>
      </c>
    </row>
    <row r="169" spans="2:20" x14ac:dyDescent="0.2">
      <c r="B169" s="35" t="s">
        <v>197</v>
      </c>
      <c r="C169" s="35">
        <v>7</v>
      </c>
      <c r="D169" s="35">
        <v>4</v>
      </c>
      <c r="E169">
        <f t="shared" si="2"/>
        <v>74663.093999999997</v>
      </c>
      <c r="F169" s="54" t="s">
        <v>43</v>
      </c>
      <c r="G169" s="55">
        <v>0.1237501237501</v>
      </c>
      <c r="H169" s="55">
        <v>0.1237501237501</v>
      </c>
      <c r="Q169" s="56">
        <v>404</v>
      </c>
      <c r="S169" s="35">
        <v>40404</v>
      </c>
      <c r="T169" s="57">
        <v>1.0001485001485001E-2</v>
      </c>
    </row>
    <row r="170" spans="2:20" x14ac:dyDescent="0.2">
      <c r="B170" s="35" t="s">
        <v>198</v>
      </c>
      <c r="C170" s="35">
        <v>7</v>
      </c>
      <c r="D170" s="35">
        <v>5</v>
      </c>
      <c r="E170">
        <f t="shared" si="2"/>
        <v>63240.98</v>
      </c>
      <c r="F170" s="58" t="s">
        <v>47</v>
      </c>
      <c r="G170" s="59">
        <v>4.5919544635519997E-2</v>
      </c>
      <c r="I170" s="59">
        <v>4.5919544635519997E-2</v>
      </c>
      <c r="Q170" s="56">
        <v>430.8</v>
      </c>
      <c r="R170" s="56">
        <v>2688</v>
      </c>
      <c r="S170" s="35">
        <v>43118.894486340003</v>
      </c>
      <c r="T170" s="57">
        <v>9.9909797116078895E-3</v>
      </c>
    </row>
    <row r="171" spans="2:20" x14ac:dyDescent="0.2">
      <c r="B171" s="35" t="s">
        <v>199</v>
      </c>
      <c r="C171" s="35">
        <v>7</v>
      </c>
      <c r="D171" s="35">
        <v>6</v>
      </c>
      <c r="E171">
        <f t="shared" si="2"/>
        <v>50921.968999999997</v>
      </c>
      <c r="F171" s="58" t="s">
        <v>47</v>
      </c>
      <c r="G171" s="59">
        <v>4.5919544635519997E-2</v>
      </c>
      <c r="I171" s="59">
        <v>4.5919544635519997E-2</v>
      </c>
      <c r="Q171" s="56">
        <v>430.8</v>
      </c>
      <c r="R171" s="56">
        <v>2688</v>
      </c>
      <c r="S171" s="35">
        <v>43118.894486340003</v>
      </c>
      <c r="T171" s="57">
        <v>9.9909797116078895E-3</v>
      </c>
    </row>
    <row r="172" spans="2:20" x14ac:dyDescent="0.2">
      <c r="B172" s="35" t="s">
        <v>200</v>
      </c>
      <c r="C172" s="35">
        <v>7</v>
      </c>
      <c r="D172" s="35">
        <v>7</v>
      </c>
      <c r="E172">
        <f t="shared" si="2"/>
        <v>86448.812000000005</v>
      </c>
      <c r="F172" s="58" t="s">
        <v>47</v>
      </c>
      <c r="G172" s="59">
        <v>4.5919544635519997E-2</v>
      </c>
      <c r="I172" s="59">
        <v>4.5919544635519997E-2</v>
      </c>
      <c r="Q172" s="56">
        <v>430.8</v>
      </c>
      <c r="R172" s="56">
        <v>2688</v>
      </c>
      <c r="S172" s="35">
        <v>43118.894486340003</v>
      </c>
      <c r="T172" s="57">
        <v>9.9909797116078895E-3</v>
      </c>
    </row>
    <row r="173" spans="2:20" x14ac:dyDescent="0.2">
      <c r="B173" s="35" t="s">
        <v>201</v>
      </c>
      <c r="C173" s="35">
        <v>7</v>
      </c>
      <c r="D173" s="35">
        <v>8</v>
      </c>
      <c r="E173">
        <f t="shared" si="2"/>
        <v>36178.910000000003</v>
      </c>
      <c r="F173" s="60" t="s">
        <v>51</v>
      </c>
      <c r="G173" s="61">
        <v>1.980001980002E-3</v>
      </c>
      <c r="J173" s="61">
        <v>1.980001980002E-3</v>
      </c>
      <c r="Q173" s="56">
        <v>404</v>
      </c>
      <c r="S173" s="35">
        <v>40404</v>
      </c>
      <c r="T173" s="57">
        <v>0.01</v>
      </c>
    </row>
    <row r="174" spans="2:20" x14ac:dyDescent="0.2">
      <c r="B174" s="35" t="s">
        <v>202</v>
      </c>
      <c r="C174" s="35">
        <v>7</v>
      </c>
      <c r="D174" s="35">
        <v>9</v>
      </c>
      <c r="E174">
        <f t="shared" si="2"/>
        <v>77850.718999999997</v>
      </c>
      <c r="F174" s="60" t="s">
        <v>51</v>
      </c>
      <c r="G174" s="61">
        <v>1.980001980002E-3</v>
      </c>
      <c r="J174" s="61">
        <v>1.980001980002E-3</v>
      </c>
      <c r="Q174" s="56">
        <v>404</v>
      </c>
      <c r="S174" s="35">
        <v>40404</v>
      </c>
      <c r="T174" s="57">
        <v>0.01</v>
      </c>
    </row>
    <row r="175" spans="2:20" x14ac:dyDescent="0.2">
      <c r="B175" s="35" t="s">
        <v>203</v>
      </c>
      <c r="C175" s="35">
        <v>7</v>
      </c>
      <c r="D175" s="35">
        <v>10</v>
      </c>
      <c r="E175">
        <f t="shared" si="2"/>
        <v>46883.508000000002</v>
      </c>
      <c r="F175" s="60" t="s">
        <v>51</v>
      </c>
      <c r="G175" s="61">
        <v>1.980001980002E-3</v>
      </c>
      <c r="J175" s="61">
        <v>1.980001980002E-3</v>
      </c>
      <c r="Q175" s="56">
        <v>404</v>
      </c>
      <c r="S175" s="35">
        <v>40404</v>
      </c>
      <c r="T175" s="57">
        <v>0.01</v>
      </c>
    </row>
    <row r="176" spans="2:20" x14ac:dyDescent="0.2">
      <c r="B176" s="35" t="s">
        <v>204</v>
      </c>
      <c r="C176" s="35">
        <v>7</v>
      </c>
      <c r="D176" s="35">
        <v>11</v>
      </c>
      <c r="E176">
        <f t="shared" si="2"/>
        <v>48165.828000000001</v>
      </c>
      <c r="F176" t="s">
        <v>55</v>
      </c>
      <c r="H176" s="55">
        <v>0.11743155243389999</v>
      </c>
      <c r="I176" s="59">
        <v>4.6502894763820003E-2</v>
      </c>
      <c r="Q176" s="56">
        <v>425.6</v>
      </c>
      <c r="R176" s="56">
        <v>2152.08</v>
      </c>
      <c r="S176" s="35">
        <v>42577.994554019999</v>
      </c>
      <c r="T176" s="57">
        <v>9.9981223742204792E-3</v>
      </c>
    </row>
    <row r="177" spans="2:20" x14ac:dyDescent="0.2">
      <c r="B177" s="35" t="s">
        <v>205</v>
      </c>
      <c r="C177" s="35">
        <v>7</v>
      </c>
      <c r="D177" s="35">
        <v>12</v>
      </c>
      <c r="E177">
        <f t="shared" si="2"/>
        <v>46318.703000000001</v>
      </c>
      <c r="F177" t="s">
        <v>55</v>
      </c>
      <c r="H177" s="55">
        <v>0.11743155243389999</v>
      </c>
      <c r="I177" s="59">
        <v>4.6502894763820003E-2</v>
      </c>
      <c r="Q177" s="56">
        <v>425.6</v>
      </c>
      <c r="R177" s="56">
        <v>2152.08</v>
      </c>
      <c r="S177" s="35">
        <v>42577.994554019999</v>
      </c>
      <c r="T177" s="57">
        <v>9.9981223742204792E-3</v>
      </c>
    </row>
    <row r="178" spans="2:20" x14ac:dyDescent="0.2">
      <c r="B178" s="35" t="s">
        <v>206</v>
      </c>
      <c r="C178" s="35">
        <v>7</v>
      </c>
      <c r="D178" s="35">
        <v>13</v>
      </c>
      <c r="E178">
        <f t="shared" si="2"/>
        <v>46895.629000000001</v>
      </c>
      <c r="F178" t="s">
        <v>55</v>
      </c>
      <c r="H178" s="55">
        <v>0.1237501237501</v>
      </c>
      <c r="J178" s="61">
        <v>1.980001980002E-3</v>
      </c>
      <c r="Q178" s="56">
        <v>404</v>
      </c>
      <c r="S178" s="35">
        <v>40404</v>
      </c>
      <c r="T178" s="57">
        <v>1.0002475002475E-2</v>
      </c>
    </row>
    <row r="179" spans="2:20" x14ac:dyDescent="0.2">
      <c r="B179" s="35" t="s">
        <v>207</v>
      </c>
      <c r="C179" s="35">
        <v>7</v>
      </c>
      <c r="D179" s="35">
        <v>14</v>
      </c>
      <c r="E179">
        <f t="shared" si="2"/>
        <v>62307.722999999998</v>
      </c>
      <c r="F179" t="s">
        <v>55</v>
      </c>
      <c r="H179" s="55">
        <v>0.1237501237501</v>
      </c>
      <c r="J179" s="61">
        <v>1.980001980002E-3</v>
      </c>
      <c r="Q179" s="56">
        <v>404</v>
      </c>
      <c r="S179" s="35">
        <v>40404</v>
      </c>
      <c r="T179" s="57">
        <v>1.0002475002475E-2</v>
      </c>
    </row>
    <row r="180" spans="2:20" x14ac:dyDescent="0.2">
      <c r="B180" s="35" t="s">
        <v>208</v>
      </c>
      <c r="C180" s="35">
        <v>7</v>
      </c>
      <c r="D180" s="35">
        <v>15</v>
      </c>
      <c r="E180">
        <f t="shared" si="2"/>
        <v>591.46799999999996</v>
      </c>
      <c r="F180" s="62" t="s">
        <v>60</v>
      </c>
      <c r="G180" s="63">
        <v>9.9990099990099992</v>
      </c>
      <c r="O180" s="63">
        <v>9.9990099990099992</v>
      </c>
      <c r="Q180" s="56">
        <v>363.6</v>
      </c>
      <c r="S180" s="35">
        <v>40404</v>
      </c>
      <c r="T180" s="57">
        <v>9.9990099990099994E-3</v>
      </c>
    </row>
    <row r="181" spans="2:20" x14ac:dyDescent="0.2">
      <c r="B181" s="35" t="s">
        <v>209</v>
      </c>
      <c r="C181" s="35">
        <v>7</v>
      </c>
      <c r="D181" s="35">
        <v>16</v>
      </c>
      <c r="E181">
        <f t="shared" si="2"/>
        <v>46835.027000000002</v>
      </c>
      <c r="Q181" s="56">
        <v>430.8</v>
      </c>
      <c r="R181" s="56">
        <v>2688</v>
      </c>
      <c r="S181" s="35">
        <v>43118.879999999997</v>
      </c>
      <c r="T181" s="57">
        <v>9.9909830682058508E-3</v>
      </c>
    </row>
    <row r="182" spans="2:20" x14ac:dyDescent="0.2">
      <c r="B182" s="35" t="s">
        <v>210</v>
      </c>
      <c r="C182" s="35">
        <v>7</v>
      </c>
      <c r="D182" s="35">
        <v>17</v>
      </c>
      <c r="E182">
        <f t="shared" si="2"/>
        <v>72360.25</v>
      </c>
      <c r="Q182" s="56">
        <v>404</v>
      </c>
      <c r="S182" s="35">
        <v>40404</v>
      </c>
      <c r="T182" s="57">
        <v>9.9990099990099994E-3</v>
      </c>
    </row>
    <row r="183" spans="2:20" x14ac:dyDescent="0.2">
      <c r="B183" s="35" t="s">
        <v>211</v>
      </c>
      <c r="C183" s="35">
        <v>7</v>
      </c>
      <c r="D183" s="35">
        <v>18</v>
      </c>
      <c r="E183">
        <f t="shared" si="2"/>
        <v>66154.687000000005</v>
      </c>
      <c r="Q183" s="56">
        <v>404</v>
      </c>
      <c r="S183" s="35">
        <v>40404</v>
      </c>
      <c r="T183" s="57">
        <v>9.9990099990099994E-3</v>
      </c>
    </row>
    <row r="184" spans="2:20" x14ac:dyDescent="0.2">
      <c r="B184" s="35" t="s">
        <v>212</v>
      </c>
      <c r="C184" s="35">
        <v>7</v>
      </c>
      <c r="D184" s="35">
        <v>19</v>
      </c>
      <c r="E184">
        <f t="shared" si="2"/>
        <v>64312.41</v>
      </c>
      <c r="F184" s="64" t="s">
        <v>65</v>
      </c>
      <c r="G184" s="65">
        <v>1.485001485001E-2</v>
      </c>
      <c r="K184" s="65">
        <v>1.485001485001E-2</v>
      </c>
      <c r="Q184" s="56">
        <v>404</v>
      </c>
      <c r="S184" s="35">
        <v>40404</v>
      </c>
      <c r="T184" s="57">
        <v>1.0000495000495E-2</v>
      </c>
    </row>
    <row r="185" spans="2:20" x14ac:dyDescent="0.2">
      <c r="B185" s="35" t="s">
        <v>213</v>
      </c>
      <c r="C185" s="35">
        <v>7</v>
      </c>
      <c r="D185" s="35">
        <v>20</v>
      </c>
      <c r="E185">
        <f t="shared" si="2"/>
        <v>58431.671999999999</v>
      </c>
      <c r="F185" s="64" t="s">
        <v>65</v>
      </c>
      <c r="G185" s="65">
        <v>1.485001485001E-2</v>
      </c>
      <c r="K185" s="65">
        <v>1.485001485001E-2</v>
      </c>
      <c r="Q185" s="56">
        <v>404</v>
      </c>
      <c r="S185" s="35">
        <v>40404</v>
      </c>
      <c r="T185" s="57">
        <v>1.0000495000495E-2</v>
      </c>
    </row>
    <row r="186" spans="2:20" x14ac:dyDescent="0.2">
      <c r="B186" s="35" t="s">
        <v>214</v>
      </c>
      <c r="C186" s="35">
        <v>7</v>
      </c>
      <c r="D186" s="35">
        <v>21</v>
      </c>
      <c r="E186">
        <f t="shared" si="2"/>
        <v>68331.483999999997</v>
      </c>
      <c r="F186" s="66" t="s">
        <v>68</v>
      </c>
      <c r="G186" s="67">
        <v>1.485001485001E-2</v>
      </c>
      <c r="L186" s="67">
        <v>1.485001485001E-2</v>
      </c>
      <c r="Q186" s="56">
        <v>404</v>
      </c>
      <c r="S186" s="35">
        <v>40404</v>
      </c>
      <c r="T186" s="57">
        <v>1.0000495000495E-2</v>
      </c>
    </row>
    <row r="187" spans="2:20" x14ac:dyDescent="0.2">
      <c r="B187" s="35" t="s">
        <v>215</v>
      </c>
      <c r="C187" s="35">
        <v>7</v>
      </c>
      <c r="D187" s="35">
        <v>22</v>
      </c>
      <c r="E187">
        <f t="shared" si="2"/>
        <v>74837.625</v>
      </c>
      <c r="F187" s="66" t="s">
        <v>68</v>
      </c>
      <c r="G187" s="67">
        <v>1.485001485001E-2</v>
      </c>
      <c r="L187" s="67">
        <v>1.485001485001E-2</v>
      </c>
      <c r="Q187" s="56">
        <v>404</v>
      </c>
      <c r="S187" s="35">
        <v>40404</v>
      </c>
      <c r="T187" s="57">
        <v>1.0000495000495E-2</v>
      </c>
    </row>
    <row r="188" spans="2:20" x14ac:dyDescent="0.2">
      <c r="B188" s="35" t="s">
        <v>216</v>
      </c>
      <c r="C188" s="35">
        <v>7</v>
      </c>
      <c r="D188" s="35">
        <v>23</v>
      </c>
      <c r="E188">
        <f t="shared" si="2"/>
        <v>30569.666000000001</v>
      </c>
      <c r="F188" t="s">
        <v>71</v>
      </c>
      <c r="K188" s="65">
        <v>0.17325017325020001</v>
      </c>
      <c r="L188" s="67">
        <v>0.17325017325020001</v>
      </c>
      <c r="P188" s="68">
        <v>1.485001485001E-2</v>
      </c>
      <c r="Q188" s="56">
        <v>402.4</v>
      </c>
      <c r="S188" s="35">
        <v>40404</v>
      </c>
      <c r="T188" s="57">
        <v>9.9955449955449992E-3</v>
      </c>
    </row>
    <row r="189" spans="2:20" x14ac:dyDescent="0.2">
      <c r="B189" s="35" t="s">
        <v>217</v>
      </c>
      <c r="C189" s="35">
        <v>7</v>
      </c>
      <c r="D189" s="35">
        <v>24</v>
      </c>
      <c r="E189">
        <f t="shared" si="2"/>
        <v>30523.609</v>
      </c>
      <c r="F189" t="s">
        <v>71</v>
      </c>
      <c r="K189" s="65">
        <v>0.17325017325020001</v>
      </c>
      <c r="L189" s="67">
        <v>0.17325017325020001</v>
      </c>
      <c r="P189" s="68">
        <v>1.485001485001E-2</v>
      </c>
      <c r="Q189" s="56">
        <v>402.4</v>
      </c>
      <c r="S189" s="35">
        <v>40404</v>
      </c>
      <c r="T189" s="57">
        <v>9.9955449955449992E-3</v>
      </c>
    </row>
    <row r="190" spans="2:20" x14ac:dyDescent="0.2">
      <c r="B190" s="35" t="s">
        <v>218</v>
      </c>
      <c r="C190" s="35">
        <v>8</v>
      </c>
      <c r="D190" s="35">
        <v>1</v>
      </c>
      <c r="E190">
        <f t="shared" si="2"/>
        <v>421.78399999999999</v>
      </c>
    </row>
    <row r="191" spans="2:20" x14ac:dyDescent="0.2">
      <c r="B191" s="35" t="s">
        <v>219</v>
      </c>
      <c r="C191" s="35">
        <v>8</v>
      </c>
      <c r="D191" s="35">
        <v>2</v>
      </c>
      <c r="E191">
        <f t="shared" si="2"/>
        <v>69451.391000000003</v>
      </c>
      <c r="F191" s="54" t="s">
        <v>43</v>
      </c>
      <c r="G191" s="55">
        <v>2.475002475002E-2</v>
      </c>
      <c r="H191" s="55">
        <v>2.475002475002E-2</v>
      </c>
      <c r="Q191" s="56">
        <v>404</v>
      </c>
      <c r="S191" s="35">
        <v>40404</v>
      </c>
      <c r="T191" s="57">
        <v>9.9995049995050007E-3</v>
      </c>
    </row>
    <row r="192" spans="2:20" x14ac:dyDescent="0.2">
      <c r="B192" s="35" t="s">
        <v>220</v>
      </c>
      <c r="C192" s="35">
        <v>8</v>
      </c>
      <c r="D192" s="35">
        <v>3</v>
      </c>
      <c r="E192">
        <f t="shared" si="2"/>
        <v>83539.952999999994</v>
      </c>
      <c r="F192" s="54" t="s">
        <v>43</v>
      </c>
      <c r="G192" s="55">
        <v>2.475002475002E-2</v>
      </c>
      <c r="H192" s="55">
        <v>2.475002475002E-2</v>
      </c>
      <c r="Q192" s="56">
        <v>404</v>
      </c>
      <c r="S192" s="35">
        <v>40404</v>
      </c>
      <c r="T192" s="57">
        <v>9.9995049995050007E-3</v>
      </c>
    </row>
    <row r="193" spans="2:20" x14ac:dyDescent="0.2">
      <c r="B193" s="35" t="s">
        <v>221</v>
      </c>
      <c r="C193" s="35">
        <v>8</v>
      </c>
      <c r="D193" s="35">
        <v>4</v>
      </c>
      <c r="E193">
        <f t="shared" si="2"/>
        <v>57815.961000000003</v>
      </c>
      <c r="F193" s="54" t="s">
        <v>43</v>
      </c>
      <c r="G193" s="55">
        <v>2.475002475002E-2</v>
      </c>
      <c r="H193" s="55">
        <v>2.475002475002E-2</v>
      </c>
      <c r="Q193" s="56">
        <v>404</v>
      </c>
      <c r="S193" s="35">
        <v>40404</v>
      </c>
      <c r="T193" s="57">
        <v>9.9995049995050007E-3</v>
      </c>
    </row>
    <row r="194" spans="2:20" x14ac:dyDescent="0.2">
      <c r="B194" s="35" t="s">
        <v>222</v>
      </c>
      <c r="C194" s="35">
        <v>8</v>
      </c>
      <c r="D194" s="35">
        <v>5</v>
      </c>
      <c r="E194">
        <f t="shared" si="2"/>
        <v>51147.406000000003</v>
      </c>
      <c r="F194" s="58" t="s">
        <v>47</v>
      </c>
      <c r="G194" s="59">
        <v>1.0204345949820001E-2</v>
      </c>
      <c r="I194" s="59">
        <v>1.0204345949820001E-2</v>
      </c>
      <c r="Q194" s="56">
        <v>430.8</v>
      </c>
      <c r="R194" s="56">
        <v>2688</v>
      </c>
      <c r="S194" s="35">
        <v>43118.883088000002</v>
      </c>
      <c r="T194" s="57">
        <v>9.9909823526920603E-3</v>
      </c>
    </row>
    <row r="195" spans="2:20" x14ac:dyDescent="0.2">
      <c r="B195" s="35" t="s">
        <v>223</v>
      </c>
      <c r="C195" s="35">
        <v>8</v>
      </c>
      <c r="D195" s="35">
        <v>6</v>
      </c>
      <c r="E195">
        <f t="shared" si="2"/>
        <v>44638.84</v>
      </c>
      <c r="F195" s="58" t="s">
        <v>47</v>
      </c>
      <c r="G195" s="59">
        <v>1.0204345949820001E-2</v>
      </c>
      <c r="I195" s="59">
        <v>1.0204345949820001E-2</v>
      </c>
      <c r="Q195" s="56">
        <v>430.8</v>
      </c>
      <c r="R195" s="56">
        <v>2688</v>
      </c>
      <c r="S195" s="35">
        <v>43118.883088000002</v>
      </c>
      <c r="T195" s="57">
        <v>9.9909823526920603E-3</v>
      </c>
    </row>
    <row r="196" spans="2:20" x14ac:dyDescent="0.2">
      <c r="B196" s="35" t="s">
        <v>224</v>
      </c>
      <c r="C196" s="35">
        <v>8</v>
      </c>
      <c r="D196" s="35">
        <v>7</v>
      </c>
      <c r="E196">
        <f t="shared" si="2"/>
        <v>35594.714999999997</v>
      </c>
      <c r="F196" s="58" t="s">
        <v>47</v>
      </c>
      <c r="G196" s="59">
        <v>1.0204345949820001E-2</v>
      </c>
      <c r="I196" s="59">
        <v>1.0204345949820001E-2</v>
      </c>
      <c r="Q196" s="56">
        <v>430.8</v>
      </c>
      <c r="R196" s="56">
        <v>2688</v>
      </c>
      <c r="S196" s="35">
        <v>43118.883088000002</v>
      </c>
      <c r="T196" s="57">
        <v>9.9909823526920603E-3</v>
      </c>
    </row>
    <row r="197" spans="2:20" x14ac:dyDescent="0.2">
      <c r="B197" s="35" t="s">
        <v>225</v>
      </c>
      <c r="C197" s="35">
        <v>8</v>
      </c>
      <c r="D197" s="35">
        <v>8</v>
      </c>
      <c r="E197">
        <f t="shared" si="2"/>
        <v>55527.66</v>
      </c>
      <c r="F197" s="60" t="s">
        <v>51</v>
      </c>
      <c r="G197" s="61">
        <v>6.435006435006E-4</v>
      </c>
      <c r="J197" s="61">
        <v>6.435006435006E-4</v>
      </c>
      <c r="Q197" s="56">
        <v>404</v>
      </c>
      <c r="S197" s="35">
        <v>40404</v>
      </c>
      <c r="T197" s="57">
        <v>9.9993317493317496E-3</v>
      </c>
    </row>
    <row r="198" spans="2:20" x14ac:dyDescent="0.2">
      <c r="B198" s="35" t="s">
        <v>226</v>
      </c>
      <c r="C198" s="35">
        <v>8</v>
      </c>
      <c r="D198" s="35">
        <v>9</v>
      </c>
      <c r="E198">
        <f t="shared" si="2"/>
        <v>72789.304999999993</v>
      </c>
      <c r="F198" s="60" t="s">
        <v>51</v>
      </c>
      <c r="G198" s="61">
        <v>6.435006435006E-4</v>
      </c>
      <c r="J198" s="61">
        <v>6.435006435006E-4</v>
      </c>
      <c r="Q198" s="56">
        <v>404</v>
      </c>
      <c r="S198" s="35">
        <v>40404</v>
      </c>
      <c r="T198" s="57">
        <v>9.9993317493317496E-3</v>
      </c>
    </row>
    <row r="199" spans="2:20" x14ac:dyDescent="0.2">
      <c r="B199" s="35" t="s">
        <v>227</v>
      </c>
      <c r="C199" s="35">
        <v>8</v>
      </c>
      <c r="D199" s="35">
        <v>10</v>
      </c>
      <c r="E199">
        <f t="shared" si="2"/>
        <v>33112.491999999998</v>
      </c>
      <c r="F199" s="60" t="s">
        <v>51</v>
      </c>
      <c r="G199" s="61">
        <v>6.435006435006E-4</v>
      </c>
      <c r="J199" s="61">
        <v>6.435006435006E-4</v>
      </c>
      <c r="Q199" s="56">
        <v>404</v>
      </c>
      <c r="S199" s="35">
        <v>40404</v>
      </c>
      <c r="T199" s="57">
        <v>9.9993317493317496E-3</v>
      </c>
    </row>
    <row r="200" spans="2:20" x14ac:dyDescent="0.2">
      <c r="B200" s="35" t="s">
        <v>228</v>
      </c>
      <c r="C200" s="35">
        <v>8</v>
      </c>
      <c r="D200" s="35">
        <v>11</v>
      </c>
      <c r="E200">
        <f t="shared" si="2"/>
        <v>47933.120999999999</v>
      </c>
      <c r="F200" t="s">
        <v>55</v>
      </c>
      <c r="H200" s="55">
        <v>2.3486315683779999E-2</v>
      </c>
      <c r="I200" s="59">
        <v>1.033397890086E-2</v>
      </c>
      <c r="Q200" s="56">
        <v>425.6</v>
      </c>
      <c r="R200" s="56">
        <v>2152.64</v>
      </c>
      <c r="S200" s="35">
        <v>42577.985132460002</v>
      </c>
      <c r="T200" s="57">
        <v>9.9962456813284407E-3</v>
      </c>
    </row>
    <row r="201" spans="2:20" x14ac:dyDescent="0.2">
      <c r="B201" s="35" t="s">
        <v>229</v>
      </c>
      <c r="C201" s="35">
        <v>8</v>
      </c>
      <c r="D201" s="35">
        <v>12</v>
      </c>
      <c r="E201">
        <f t="shared" si="2"/>
        <v>49421.483999999997</v>
      </c>
      <c r="F201" t="s">
        <v>55</v>
      </c>
      <c r="H201" s="55">
        <v>2.3486315683779999E-2</v>
      </c>
      <c r="I201" s="59">
        <v>1.033397890086E-2</v>
      </c>
      <c r="Q201" s="56">
        <v>425.6</v>
      </c>
      <c r="R201" s="56">
        <v>2152.64</v>
      </c>
      <c r="S201" s="35">
        <v>42577.985132460002</v>
      </c>
      <c r="T201" s="57">
        <v>9.9962456813284407E-3</v>
      </c>
    </row>
    <row r="202" spans="2:20" x14ac:dyDescent="0.2">
      <c r="B202" s="35" t="s">
        <v>230</v>
      </c>
      <c r="C202" s="35">
        <v>8</v>
      </c>
      <c r="D202" s="35">
        <v>13</v>
      </c>
      <c r="E202">
        <f t="shared" si="2"/>
        <v>62676.175999999999</v>
      </c>
      <c r="F202" t="s">
        <v>55</v>
      </c>
      <c r="H202" s="55">
        <v>2.475002475002E-2</v>
      </c>
      <c r="J202" s="61">
        <v>6.435006435006E-4</v>
      </c>
      <c r="Q202" s="56">
        <v>404</v>
      </c>
      <c r="S202" s="35">
        <v>40404</v>
      </c>
      <c r="T202" s="57">
        <v>9.9998267498267492E-3</v>
      </c>
    </row>
    <row r="203" spans="2:20" x14ac:dyDescent="0.2">
      <c r="B203" s="35" t="s">
        <v>231</v>
      </c>
      <c r="C203" s="35">
        <v>8</v>
      </c>
      <c r="D203" s="35">
        <v>14</v>
      </c>
      <c r="E203">
        <f t="shared" si="2"/>
        <v>49002.125</v>
      </c>
      <c r="F203" t="s">
        <v>55</v>
      </c>
      <c r="H203" s="55">
        <v>2.475002475002E-2</v>
      </c>
      <c r="J203" s="61">
        <v>6.435006435006E-4</v>
      </c>
      <c r="Q203" s="56">
        <v>404</v>
      </c>
      <c r="S203" s="35">
        <v>40404</v>
      </c>
      <c r="T203" s="57">
        <v>9.9998267498267492E-3</v>
      </c>
    </row>
    <row r="204" spans="2:20" x14ac:dyDescent="0.2">
      <c r="B204" s="35" t="s">
        <v>232</v>
      </c>
      <c r="C204" s="35">
        <v>8</v>
      </c>
      <c r="D204" s="35">
        <v>15</v>
      </c>
      <c r="E204">
        <f t="shared" si="2"/>
        <v>349.06299999999999</v>
      </c>
      <c r="F204" s="62" t="s">
        <v>60</v>
      </c>
      <c r="G204" s="63">
        <v>9.9990099990099992</v>
      </c>
      <c r="O204" s="63">
        <v>9.9990099990099992</v>
      </c>
      <c r="Q204" s="56">
        <v>363.6</v>
      </c>
      <c r="S204" s="35">
        <v>40404</v>
      </c>
      <c r="T204" s="57">
        <v>9.9990099990099994E-3</v>
      </c>
    </row>
    <row r="205" spans="2:20" x14ac:dyDescent="0.2">
      <c r="B205" s="35" t="s">
        <v>233</v>
      </c>
      <c r="C205" s="35">
        <v>8</v>
      </c>
      <c r="D205" s="35">
        <v>16</v>
      </c>
      <c r="E205">
        <f t="shared" si="2"/>
        <v>51040.75</v>
      </c>
      <c r="Q205" s="56">
        <v>430.8</v>
      </c>
      <c r="R205" s="56">
        <v>2688</v>
      </c>
      <c r="S205" s="35">
        <v>43118.879999999997</v>
      </c>
      <c r="T205" s="57">
        <v>9.9909830682058508E-3</v>
      </c>
    </row>
    <row r="206" spans="2:20" x14ac:dyDescent="0.2">
      <c r="B206" s="35" t="s">
        <v>234</v>
      </c>
      <c r="C206" s="35">
        <v>8</v>
      </c>
      <c r="D206" s="35">
        <v>17</v>
      </c>
      <c r="E206">
        <f t="shared" si="2"/>
        <v>58138.358999999997</v>
      </c>
      <c r="Q206" s="56">
        <v>404</v>
      </c>
      <c r="S206" s="35">
        <v>40404</v>
      </c>
      <c r="T206" s="57">
        <v>9.9990099990099994E-3</v>
      </c>
    </row>
    <row r="207" spans="2:20" x14ac:dyDescent="0.2">
      <c r="B207" s="35" t="s">
        <v>235</v>
      </c>
      <c r="C207" s="35">
        <v>8</v>
      </c>
      <c r="D207" s="35">
        <v>18</v>
      </c>
      <c r="E207">
        <f t="shared" si="2"/>
        <v>72479.023000000001</v>
      </c>
      <c r="Q207" s="56">
        <v>404</v>
      </c>
      <c r="S207" s="35">
        <v>40404</v>
      </c>
      <c r="T207" s="57">
        <v>9.9990099990099994E-3</v>
      </c>
    </row>
    <row r="208" spans="2:20" x14ac:dyDescent="0.2">
      <c r="B208" s="35" t="s">
        <v>236</v>
      </c>
      <c r="C208" s="35">
        <v>8</v>
      </c>
      <c r="D208" s="35">
        <v>19</v>
      </c>
      <c r="E208">
        <f t="shared" si="2"/>
        <v>48512.464999999997</v>
      </c>
      <c r="F208" s="64" t="s">
        <v>65</v>
      </c>
      <c r="G208" s="65">
        <v>4.950004950005E-3</v>
      </c>
      <c r="K208" s="65">
        <v>4.950004950005E-3</v>
      </c>
      <c r="Q208" s="56">
        <v>404</v>
      </c>
      <c r="S208" s="35">
        <v>40404</v>
      </c>
      <c r="T208" s="57">
        <v>9.9995049995050007E-3</v>
      </c>
    </row>
    <row r="209" spans="2:20" x14ac:dyDescent="0.2">
      <c r="B209" s="35" t="s">
        <v>237</v>
      </c>
      <c r="C209" s="35">
        <v>8</v>
      </c>
      <c r="D209" s="35">
        <v>20</v>
      </c>
      <c r="E209">
        <f t="shared" si="2"/>
        <v>48769.413999999997</v>
      </c>
      <c r="F209" s="64" t="s">
        <v>65</v>
      </c>
      <c r="G209" s="65">
        <v>4.950004950005E-3</v>
      </c>
      <c r="K209" s="65">
        <v>4.950004950005E-3</v>
      </c>
      <c r="Q209" s="56">
        <v>404</v>
      </c>
      <c r="S209" s="35">
        <v>40404</v>
      </c>
      <c r="T209" s="57">
        <v>9.9995049995050007E-3</v>
      </c>
    </row>
    <row r="210" spans="2:20" x14ac:dyDescent="0.2">
      <c r="B210" s="35" t="s">
        <v>238</v>
      </c>
      <c r="C210" s="35">
        <v>8</v>
      </c>
      <c r="D210" s="35">
        <v>21</v>
      </c>
      <c r="E210">
        <f t="shared" si="2"/>
        <v>45479.983999999997</v>
      </c>
      <c r="F210" s="66" t="s">
        <v>68</v>
      </c>
      <c r="G210" s="67">
        <v>4.950004950005E-3</v>
      </c>
      <c r="L210" s="67">
        <v>4.950004950005E-3</v>
      </c>
      <c r="Q210" s="56">
        <v>404</v>
      </c>
      <c r="S210" s="35">
        <v>40404</v>
      </c>
      <c r="T210" s="57">
        <v>9.9995049995050007E-3</v>
      </c>
    </row>
    <row r="211" spans="2:20" x14ac:dyDescent="0.2">
      <c r="B211" s="35" t="s">
        <v>239</v>
      </c>
      <c r="C211" s="35">
        <v>8</v>
      </c>
      <c r="D211" s="35">
        <v>22</v>
      </c>
      <c r="E211">
        <f t="shared" si="2"/>
        <v>54405.328000000001</v>
      </c>
      <c r="F211" s="66" t="s">
        <v>68</v>
      </c>
      <c r="G211" s="67">
        <v>4.950004950005E-3</v>
      </c>
      <c r="L211" s="67">
        <v>4.950004950005E-3</v>
      </c>
      <c r="Q211" s="56">
        <v>404</v>
      </c>
      <c r="S211" s="35">
        <v>40404</v>
      </c>
      <c r="T211" s="57">
        <v>9.9995049995050007E-3</v>
      </c>
    </row>
    <row r="212" spans="2:20" x14ac:dyDescent="0.2">
      <c r="B212" s="35" t="s">
        <v>240</v>
      </c>
      <c r="C212" s="35">
        <v>8</v>
      </c>
      <c r="D212" s="35">
        <v>23</v>
      </c>
      <c r="E212">
        <f t="shared" si="2"/>
        <v>35216.565999999999</v>
      </c>
      <c r="F212" t="s">
        <v>71</v>
      </c>
      <c r="K212" s="65">
        <v>0.17325017325020001</v>
      </c>
      <c r="L212" s="67">
        <v>0.17325017325020001</v>
      </c>
      <c r="P212" s="68">
        <v>4.950004950005E-3</v>
      </c>
      <c r="Q212" s="56">
        <v>402.4</v>
      </c>
      <c r="S212" s="35">
        <v>40404</v>
      </c>
      <c r="T212" s="57">
        <v>9.9945549945550001E-3</v>
      </c>
    </row>
    <row r="213" spans="2:20" x14ac:dyDescent="0.2">
      <c r="B213" s="35" t="s">
        <v>241</v>
      </c>
      <c r="C213" s="35">
        <v>8</v>
      </c>
      <c r="D213" s="35">
        <v>24</v>
      </c>
      <c r="E213">
        <f t="shared" si="2"/>
        <v>43271.675999999999</v>
      </c>
      <c r="F213" t="s">
        <v>71</v>
      </c>
      <c r="K213" s="65">
        <v>0.17325017325020001</v>
      </c>
      <c r="L213" s="67">
        <v>0.17325017325020001</v>
      </c>
      <c r="P213" s="68">
        <v>4.950004950005E-3</v>
      </c>
      <c r="Q213" s="56">
        <v>402.4</v>
      </c>
      <c r="S213" s="35">
        <v>40404</v>
      </c>
      <c r="T213" s="57">
        <v>9.9945549945550001E-3</v>
      </c>
    </row>
    <row r="214" spans="2:20" x14ac:dyDescent="0.2">
      <c r="B214" s="35" t="s">
        <v>242</v>
      </c>
      <c r="C214" s="35">
        <v>9</v>
      </c>
      <c r="D214" s="35">
        <v>1</v>
      </c>
      <c r="E214">
        <f t="shared" si="2"/>
        <v>12045.093000000001</v>
      </c>
      <c r="F214" t="s">
        <v>55</v>
      </c>
      <c r="K214" s="65">
        <v>19.998019998019998</v>
      </c>
      <c r="L214" s="67">
        <v>19.998019998019998</v>
      </c>
      <c r="Q214" s="56">
        <v>242.4</v>
      </c>
      <c r="S214" s="35">
        <v>40404</v>
      </c>
      <c r="T214" s="57">
        <v>9.9990099990099994E-3</v>
      </c>
    </row>
    <row r="215" spans="2:20" x14ac:dyDescent="0.2">
      <c r="B215" s="35" t="s">
        <v>243</v>
      </c>
      <c r="C215" s="35">
        <v>9</v>
      </c>
      <c r="D215" s="35">
        <v>2</v>
      </c>
      <c r="E215">
        <f t="shared" ref="E215:E278" si="3">INDEX($A$1:$Y$17,MATCH(C215,$A$1:$A$17,0),MATCH(D215,$A$1:$Y$1,0))</f>
        <v>19489.344000000001</v>
      </c>
      <c r="F215" t="s">
        <v>55</v>
      </c>
      <c r="K215" s="65">
        <v>19.998019998019998</v>
      </c>
      <c r="L215" s="67">
        <v>19.998019998019998</v>
      </c>
      <c r="Q215" s="56">
        <v>242.4</v>
      </c>
      <c r="S215" s="35">
        <v>40404</v>
      </c>
      <c r="T215" s="57">
        <v>9.9990099990099994E-3</v>
      </c>
    </row>
    <row r="216" spans="2:20" x14ac:dyDescent="0.2">
      <c r="B216" s="35" t="s">
        <v>244</v>
      </c>
      <c r="C216" s="35">
        <v>9</v>
      </c>
      <c r="D216" s="35">
        <v>3</v>
      </c>
      <c r="E216">
        <f t="shared" si="3"/>
        <v>719.94200000000001</v>
      </c>
      <c r="F216" t="s">
        <v>55</v>
      </c>
      <c r="K216" s="65">
        <v>19.998019998019998</v>
      </c>
      <c r="M216" s="69">
        <v>19.998019998019998</v>
      </c>
      <c r="Q216" s="56">
        <v>242.4</v>
      </c>
      <c r="S216" s="35">
        <v>40404</v>
      </c>
      <c r="T216" s="57">
        <v>9.9990099990099994E-3</v>
      </c>
    </row>
    <row r="217" spans="2:20" x14ac:dyDescent="0.2">
      <c r="B217" s="35" t="s">
        <v>245</v>
      </c>
      <c r="C217" s="35">
        <v>9</v>
      </c>
      <c r="D217" s="35">
        <v>4</v>
      </c>
      <c r="E217">
        <f t="shared" si="3"/>
        <v>2712.509</v>
      </c>
      <c r="F217" t="s">
        <v>55</v>
      </c>
      <c r="K217" s="65">
        <v>19.998019998019998</v>
      </c>
      <c r="M217" s="69">
        <v>19.998019998019998</v>
      </c>
      <c r="Q217" s="56">
        <v>242.4</v>
      </c>
      <c r="S217" s="35">
        <v>40404</v>
      </c>
      <c r="T217" s="57">
        <v>9.9990099990099994E-3</v>
      </c>
    </row>
    <row r="218" spans="2:20" x14ac:dyDescent="0.2">
      <c r="B218" s="35" t="s">
        <v>246</v>
      </c>
      <c r="C218" s="35">
        <v>9</v>
      </c>
      <c r="D218" s="35">
        <v>5</v>
      </c>
      <c r="E218">
        <f t="shared" si="3"/>
        <v>35003.25</v>
      </c>
      <c r="F218" s="70" t="s">
        <v>247</v>
      </c>
      <c r="G218" s="69">
        <v>19.998019998019998</v>
      </c>
      <c r="M218" s="69">
        <v>19.998019998019998</v>
      </c>
      <c r="Q218" s="56">
        <v>323.2</v>
      </c>
      <c r="S218" s="35">
        <v>40404</v>
      </c>
      <c r="T218" s="57">
        <v>9.9990099990099994E-3</v>
      </c>
    </row>
    <row r="219" spans="2:20" x14ac:dyDescent="0.2">
      <c r="B219" s="35" t="s">
        <v>248</v>
      </c>
      <c r="C219" s="35">
        <v>9</v>
      </c>
      <c r="D219" s="35">
        <v>6</v>
      </c>
      <c r="E219">
        <f t="shared" si="3"/>
        <v>53818.707000000002</v>
      </c>
      <c r="F219" s="70" t="s">
        <v>247</v>
      </c>
      <c r="G219" s="69">
        <v>19.998019998019998</v>
      </c>
      <c r="M219" s="69">
        <v>19.998019998019998</v>
      </c>
      <c r="Q219" s="56">
        <v>323.2</v>
      </c>
      <c r="S219" s="35">
        <v>40404</v>
      </c>
      <c r="T219" s="57">
        <v>9.9990099990099994E-3</v>
      </c>
    </row>
    <row r="220" spans="2:20" x14ac:dyDescent="0.2">
      <c r="B220" s="35" t="s">
        <v>249</v>
      </c>
      <c r="C220" s="35">
        <v>9</v>
      </c>
      <c r="D220" s="35">
        <v>7</v>
      </c>
      <c r="E220">
        <f t="shared" si="3"/>
        <v>10050.102000000001</v>
      </c>
      <c r="F220" t="s">
        <v>55</v>
      </c>
      <c r="L220" s="67">
        <v>19.998019998019998</v>
      </c>
      <c r="M220" s="69">
        <v>19.998019998019998</v>
      </c>
      <c r="Q220" s="56">
        <v>242.4</v>
      </c>
      <c r="S220" s="35">
        <v>40404</v>
      </c>
      <c r="T220" s="57">
        <v>9.9990099990099994E-3</v>
      </c>
    </row>
    <row r="221" spans="2:20" x14ac:dyDescent="0.2">
      <c r="B221" s="35" t="s">
        <v>250</v>
      </c>
      <c r="C221" s="35">
        <v>9</v>
      </c>
      <c r="D221" s="35">
        <v>8</v>
      </c>
      <c r="E221">
        <f t="shared" si="3"/>
        <v>10845.189</v>
      </c>
      <c r="F221" t="s">
        <v>55</v>
      </c>
      <c r="L221" s="67">
        <v>19.998019998019998</v>
      </c>
      <c r="M221" s="69">
        <v>19.998019998019998</v>
      </c>
      <c r="Q221" s="56">
        <v>242.4</v>
      </c>
      <c r="S221" s="35">
        <v>40404</v>
      </c>
      <c r="T221" s="57">
        <v>9.9990099990099994E-3</v>
      </c>
    </row>
    <row r="222" spans="2:20" x14ac:dyDescent="0.2">
      <c r="B222" s="35" t="s">
        <v>251</v>
      </c>
      <c r="C222" s="35">
        <v>9</v>
      </c>
      <c r="D222" s="35">
        <v>9</v>
      </c>
      <c r="E222">
        <f t="shared" si="3"/>
        <v>12168.72</v>
      </c>
      <c r="F222" s="71" t="s">
        <v>252</v>
      </c>
      <c r="G222" s="72">
        <v>19.998019998019998</v>
      </c>
      <c r="N222" s="72">
        <v>19.998019998019998</v>
      </c>
      <c r="Q222" s="56">
        <v>323.2</v>
      </c>
      <c r="S222" s="35">
        <v>40404</v>
      </c>
      <c r="T222" s="57">
        <v>9.9990099990099994E-3</v>
      </c>
    </row>
    <row r="223" spans="2:20" x14ac:dyDescent="0.2">
      <c r="B223" s="35" t="s">
        <v>253</v>
      </c>
      <c r="C223" s="35">
        <v>9</v>
      </c>
      <c r="D223" s="35">
        <v>10</v>
      </c>
      <c r="E223">
        <f t="shared" si="3"/>
        <v>10925.183000000001</v>
      </c>
      <c r="F223" s="71" t="s">
        <v>252</v>
      </c>
      <c r="G223" s="72">
        <v>19.998019998019998</v>
      </c>
      <c r="N223" s="72">
        <v>19.998019998019998</v>
      </c>
      <c r="Q223" s="56">
        <v>323.2</v>
      </c>
      <c r="S223" s="35">
        <v>40404</v>
      </c>
      <c r="T223" s="57">
        <v>9.9990099990099994E-3</v>
      </c>
    </row>
    <row r="224" spans="2:20" x14ac:dyDescent="0.2">
      <c r="B224" s="35" t="s">
        <v>254</v>
      </c>
      <c r="C224" s="35">
        <v>9</v>
      </c>
      <c r="D224" s="35">
        <v>11</v>
      </c>
      <c r="E224">
        <f t="shared" si="3"/>
        <v>1430.1880000000001</v>
      </c>
      <c r="F224" t="s">
        <v>55</v>
      </c>
      <c r="J224" s="61">
        <v>1.999801999802</v>
      </c>
      <c r="N224" s="72">
        <v>19.998019998019998</v>
      </c>
      <c r="Q224" s="56">
        <v>282.8</v>
      </c>
      <c r="S224" s="35">
        <v>40404</v>
      </c>
      <c r="T224" s="57">
        <v>9.9990099990099994E-3</v>
      </c>
    </row>
    <row r="225" spans="2:20" x14ac:dyDescent="0.2">
      <c r="B225" s="35" t="s">
        <v>255</v>
      </c>
      <c r="C225" s="35">
        <v>9</v>
      </c>
      <c r="D225" s="35">
        <v>12</v>
      </c>
      <c r="E225">
        <f t="shared" si="3"/>
        <v>952.65099999999995</v>
      </c>
      <c r="F225" t="s">
        <v>55</v>
      </c>
      <c r="J225" s="61">
        <v>1.999801999802</v>
      </c>
      <c r="N225" s="72">
        <v>19.998019998019998</v>
      </c>
      <c r="Q225" s="56">
        <v>282.8</v>
      </c>
      <c r="S225" s="35">
        <v>40404</v>
      </c>
      <c r="T225" s="57">
        <v>9.9990099990099994E-3</v>
      </c>
    </row>
    <row r="226" spans="2:20" x14ac:dyDescent="0.2">
      <c r="B226" s="35" t="s">
        <v>256</v>
      </c>
      <c r="C226" s="35">
        <v>9</v>
      </c>
      <c r="D226" s="35">
        <v>13</v>
      </c>
      <c r="E226">
        <f t="shared" si="3"/>
        <v>1085.973</v>
      </c>
      <c r="F226" t="s">
        <v>55</v>
      </c>
      <c r="H226" s="55">
        <v>1000.005</v>
      </c>
      <c r="N226" s="72">
        <v>19.9512</v>
      </c>
      <c r="S226" s="35">
        <v>40899.795501020002</v>
      </c>
      <c r="T226" s="57">
        <v>2.1995219999999999E-2</v>
      </c>
    </row>
    <row r="227" spans="2:20" x14ac:dyDescent="0.2">
      <c r="B227" s="35" t="s">
        <v>257</v>
      </c>
      <c r="C227" s="35">
        <v>9</v>
      </c>
      <c r="D227" s="35">
        <v>14</v>
      </c>
      <c r="E227">
        <f t="shared" si="3"/>
        <v>923.56200000000001</v>
      </c>
      <c r="F227" t="s">
        <v>55</v>
      </c>
      <c r="H227" s="55">
        <v>1000.005</v>
      </c>
      <c r="N227" s="72">
        <v>19.9512</v>
      </c>
      <c r="S227" s="35">
        <v>40899.795501020002</v>
      </c>
      <c r="T227" s="57">
        <v>2.1995219999999999E-2</v>
      </c>
    </row>
    <row r="228" spans="2:20" x14ac:dyDescent="0.2">
      <c r="B228" s="35" t="s">
        <v>258</v>
      </c>
      <c r="C228" s="35">
        <v>9</v>
      </c>
      <c r="D228" s="35">
        <v>15</v>
      </c>
      <c r="E228">
        <f t="shared" si="3"/>
        <v>106.658</v>
      </c>
      <c r="F228" s="62" t="s">
        <v>60</v>
      </c>
      <c r="G228" s="63">
        <v>19.998019998019998</v>
      </c>
      <c r="O228" s="63">
        <v>19.998019998019998</v>
      </c>
      <c r="Q228" s="56">
        <v>323.2</v>
      </c>
      <c r="S228" s="35">
        <v>40404</v>
      </c>
      <c r="T228" s="57">
        <v>9.9990099990099994E-3</v>
      </c>
    </row>
    <row r="229" spans="2:20" x14ac:dyDescent="0.2">
      <c r="B229" s="35" t="s">
        <v>259</v>
      </c>
      <c r="C229" s="35">
        <v>9</v>
      </c>
      <c r="D229" s="35">
        <v>16</v>
      </c>
      <c r="E229">
        <f t="shared" si="3"/>
        <v>135.74700000000001</v>
      </c>
      <c r="F229" s="62" t="s">
        <v>60</v>
      </c>
      <c r="G229" s="63">
        <v>19.998019998019998</v>
      </c>
      <c r="O229" s="63">
        <v>19.998019998019998</v>
      </c>
      <c r="Q229" s="56">
        <v>323.2</v>
      </c>
      <c r="S229" s="35">
        <v>40404</v>
      </c>
      <c r="T229" s="57">
        <v>9.9990099990099994E-3</v>
      </c>
    </row>
    <row r="230" spans="2:20" x14ac:dyDescent="0.2">
      <c r="B230" s="35" t="s">
        <v>260</v>
      </c>
      <c r="C230" s="35">
        <v>9</v>
      </c>
      <c r="D230" s="35">
        <v>17</v>
      </c>
      <c r="E230">
        <f t="shared" si="3"/>
        <v>145.44300000000001</v>
      </c>
      <c r="F230" t="s">
        <v>55</v>
      </c>
      <c r="M230" s="69">
        <v>19.998019998019998</v>
      </c>
      <c r="O230" s="63">
        <v>19.998019998019998</v>
      </c>
      <c r="Q230" s="56">
        <v>242.4</v>
      </c>
      <c r="S230" s="35">
        <v>40404</v>
      </c>
      <c r="T230" s="57">
        <v>9.9990099990099994E-3</v>
      </c>
    </row>
    <row r="231" spans="2:20" x14ac:dyDescent="0.2">
      <c r="B231" s="35" t="s">
        <v>261</v>
      </c>
      <c r="C231" s="35">
        <v>9</v>
      </c>
      <c r="D231" s="35">
        <v>18</v>
      </c>
      <c r="E231">
        <f t="shared" si="3"/>
        <v>121.202</v>
      </c>
      <c r="F231" t="s">
        <v>55</v>
      </c>
      <c r="M231" s="69">
        <v>19.998019998019998</v>
      </c>
      <c r="O231" s="63">
        <v>19.998019998019998</v>
      </c>
      <c r="Q231" s="56">
        <v>242.4</v>
      </c>
      <c r="S231" s="35">
        <v>40404</v>
      </c>
      <c r="T231" s="57">
        <v>9.9990099990099994E-3</v>
      </c>
    </row>
    <row r="232" spans="2:20" x14ac:dyDescent="0.2">
      <c r="B232" s="35" t="s">
        <v>262</v>
      </c>
      <c r="C232" s="35">
        <v>9</v>
      </c>
      <c r="D232" s="35">
        <v>19</v>
      </c>
      <c r="E232">
        <f t="shared" si="3"/>
        <v>206.04400000000001</v>
      </c>
      <c r="F232" t="s">
        <v>55</v>
      </c>
      <c r="O232" s="63">
        <v>19.998019998019998</v>
      </c>
      <c r="P232" s="68">
        <v>19.998019998019998</v>
      </c>
      <c r="Q232" s="56">
        <v>242.4</v>
      </c>
      <c r="S232" s="35">
        <v>40404</v>
      </c>
      <c r="T232" s="57">
        <v>9.9990099990099994E-3</v>
      </c>
    </row>
    <row r="233" spans="2:20" x14ac:dyDescent="0.2">
      <c r="B233" s="35" t="s">
        <v>263</v>
      </c>
      <c r="C233" s="35">
        <v>9</v>
      </c>
      <c r="D233" s="35">
        <v>20</v>
      </c>
      <c r="E233">
        <f t="shared" si="3"/>
        <v>191.5</v>
      </c>
      <c r="F233" t="s">
        <v>55</v>
      </c>
      <c r="O233" s="63">
        <v>19.998019998019998</v>
      </c>
      <c r="P233" s="68">
        <v>19.998019998019998</v>
      </c>
      <c r="Q233" s="56">
        <v>242.4</v>
      </c>
      <c r="S233" s="35">
        <v>40404</v>
      </c>
      <c r="T233" s="57">
        <v>9.9990099990099994E-3</v>
      </c>
    </row>
    <row r="234" spans="2:20" x14ac:dyDescent="0.2">
      <c r="B234" s="35" t="s">
        <v>264</v>
      </c>
      <c r="C234" s="35">
        <v>9</v>
      </c>
      <c r="D234" s="35">
        <v>21</v>
      </c>
      <c r="E234">
        <f t="shared" si="3"/>
        <v>16738.048999999999</v>
      </c>
      <c r="F234" s="73" t="s">
        <v>265</v>
      </c>
      <c r="G234" s="68">
        <v>19.998019998019998</v>
      </c>
      <c r="P234" s="68">
        <v>19.998019998019998</v>
      </c>
      <c r="Q234" s="56">
        <v>323.2</v>
      </c>
      <c r="S234" s="35">
        <v>40404</v>
      </c>
      <c r="T234" s="57">
        <v>9.9990099990099994E-3</v>
      </c>
    </row>
    <row r="235" spans="2:20" x14ac:dyDescent="0.2">
      <c r="B235" s="35" t="s">
        <v>266</v>
      </c>
      <c r="C235" s="35">
        <v>9</v>
      </c>
      <c r="D235" s="35">
        <v>22</v>
      </c>
      <c r="E235">
        <f t="shared" si="3"/>
        <v>19911.127</v>
      </c>
      <c r="F235" s="73" t="s">
        <v>265</v>
      </c>
      <c r="G235" s="68">
        <v>19.998019998019998</v>
      </c>
      <c r="P235" s="68">
        <v>19.998019998019998</v>
      </c>
      <c r="Q235" s="56">
        <v>323.2</v>
      </c>
      <c r="S235" s="35">
        <v>40404</v>
      </c>
      <c r="T235" s="57">
        <v>9.9990099990099994E-3</v>
      </c>
    </row>
    <row r="236" spans="2:20" x14ac:dyDescent="0.2">
      <c r="B236" s="35" t="s">
        <v>267</v>
      </c>
      <c r="C236" s="35">
        <v>9</v>
      </c>
      <c r="D236" s="35">
        <v>23</v>
      </c>
      <c r="E236">
        <f t="shared" si="3"/>
        <v>2019.232</v>
      </c>
      <c r="F236" t="s">
        <v>55</v>
      </c>
      <c r="M236" s="69">
        <v>19.998019998019998</v>
      </c>
      <c r="P236" s="68">
        <v>19.998019998019998</v>
      </c>
      <c r="Q236" s="56">
        <v>242.4</v>
      </c>
      <c r="S236" s="35">
        <v>40404</v>
      </c>
      <c r="T236" s="57">
        <v>9.9990099990099994E-3</v>
      </c>
    </row>
    <row r="237" spans="2:20" x14ac:dyDescent="0.2">
      <c r="B237" s="35" t="s">
        <v>268</v>
      </c>
      <c r="C237" s="35">
        <v>9</v>
      </c>
      <c r="D237" s="35">
        <v>24</v>
      </c>
      <c r="E237">
        <f t="shared" si="3"/>
        <v>3917.261</v>
      </c>
      <c r="F237" t="s">
        <v>55</v>
      </c>
      <c r="M237" s="69">
        <v>19.998019998019998</v>
      </c>
      <c r="P237" s="68">
        <v>19.998019998019998</v>
      </c>
      <c r="Q237" s="56">
        <v>242.4</v>
      </c>
      <c r="S237" s="35">
        <v>40404</v>
      </c>
      <c r="T237" s="57">
        <v>9.9990099990099994E-3</v>
      </c>
    </row>
    <row r="238" spans="2:20" x14ac:dyDescent="0.2">
      <c r="B238" s="35" t="s">
        <v>269</v>
      </c>
      <c r="C238" s="35">
        <v>10</v>
      </c>
      <c r="D238" s="35">
        <v>1</v>
      </c>
      <c r="E238">
        <f t="shared" si="3"/>
        <v>49307.555</v>
      </c>
      <c r="F238" t="s">
        <v>55</v>
      </c>
      <c r="K238" s="65">
        <v>6.1380061380060003</v>
      </c>
      <c r="L238" s="67">
        <v>6.1380061380060003</v>
      </c>
      <c r="Q238" s="56">
        <v>354.4</v>
      </c>
      <c r="S238" s="35">
        <v>40404</v>
      </c>
      <c r="T238" s="57">
        <v>9.9990099990099994E-3</v>
      </c>
    </row>
    <row r="239" spans="2:20" x14ac:dyDescent="0.2">
      <c r="B239" s="35" t="s">
        <v>270</v>
      </c>
      <c r="C239" s="35">
        <v>10</v>
      </c>
      <c r="D239" s="35">
        <v>2</v>
      </c>
      <c r="E239">
        <f t="shared" si="3"/>
        <v>44680.046999999999</v>
      </c>
      <c r="F239" t="s">
        <v>55</v>
      </c>
      <c r="K239" s="65">
        <v>6.1380061380060003</v>
      </c>
      <c r="L239" s="67">
        <v>6.1380061380060003</v>
      </c>
      <c r="Q239" s="56">
        <v>354.4</v>
      </c>
      <c r="S239" s="35">
        <v>40404</v>
      </c>
      <c r="T239" s="57">
        <v>9.9990099990099994E-3</v>
      </c>
    </row>
    <row r="240" spans="2:20" x14ac:dyDescent="0.2">
      <c r="B240" s="35" t="s">
        <v>271</v>
      </c>
      <c r="C240" s="35">
        <v>10</v>
      </c>
      <c r="D240" s="35">
        <v>3</v>
      </c>
      <c r="E240">
        <f t="shared" si="3"/>
        <v>55993.078000000001</v>
      </c>
      <c r="F240" t="s">
        <v>55</v>
      </c>
      <c r="K240" s="65">
        <v>6.1380061380060003</v>
      </c>
      <c r="M240" s="69">
        <v>6.1380061380060003</v>
      </c>
      <c r="Q240" s="56">
        <v>354.4</v>
      </c>
      <c r="S240" s="35">
        <v>40404</v>
      </c>
      <c r="T240" s="57">
        <v>9.9990099990099994E-3</v>
      </c>
    </row>
    <row r="241" spans="2:20" x14ac:dyDescent="0.2">
      <c r="B241" s="35" t="s">
        <v>272</v>
      </c>
      <c r="C241" s="35">
        <v>10</v>
      </c>
      <c r="D241" s="35">
        <v>4</v>
      </c>
      <c r="E241">
        <f t="shared" si="3"/>
        <v>29527.324000000001</v>
      </c>
      <c r="F241" t="s">
        <v>55</v>
      </c>
      <c r="K241" s="65">
        <v>6.1380061380060003</v>
      </c>
      <c r="M241" s="69">
        <v>6.1380061380060003</v>
      </c>
      <c r="Q241" s="56">
        <v>354.4</v>
      </c>
      <c r="S241" s="35">
        <v>40404</v>
      </c>
      <c r="T241" s="57">
        <v>9.9990099990099994E-3</v>
      </c>
    </row>
    <row r="242" spans="2:20" x14ac:dyDescent="0.2">
      <c r="B242" s="35" t="s">
        <v>273</v>
      </c>
      <c r="C242" s="35">
        <v>10</v>
      </c>
      <c r="D242" s="35">
        <v>5</v>
      </c>
      <c r="E242">
        <f t="shared" si="3"/>
        <v>36896.43</v>
      </c>
      <c r="F242" s="70" t="s">
        <v>247</v>
      </c>
      <c r="G242" s="69">
        <v>6.1380061380060003</v>
      </c>
      <c r="M242" s="69">
        <v>6.1380061380060003</v>
      </c>
      <c r="Q242" s="56">
        <v>379.2</v>
      </c>
      <c r="S242" s="35">
        <v>40404</v>
      </c>
      <c r="T242" s="57">
        <v>9.9990099990099994E-3</v>
      </c>
    </row>
    <row r="243" spans="2:20" x14ac:dyDescent="0.2">
      <c r="B243" s="35" t="s">
        <v>274</v>
      </c>
      <c r="C243" s="35">
        <v>10</v>
      </c>
      <c r="D243" s="35">
        <v>6</v>
      </c>
      <c r="E243">
        <f t="shared" si="3"/>
        <v>44561.27</v>
      </c>
      <c r="F243" s="70" t="s">
        <v>247</v>
      </c>
      <c r="G243" s="69">
        <v>6.1380061380060003</v>
      </c>
      <c r="M243" s="69">
        <v>6.1380061380060003</v>
      </c>
      <c r="Q243" s="56">
        <v>379.2</v>
      </c>
      <c r="S243" s="35">
        <v>40404</v>
      </c>
      <c r="T243" s="57">
        <v>9.9990099990099994E-3</v>
      </c>
    </row>
    <row r="244" spans="2:20" x14ac:dyDescent="0.2">
      <c r="B244" s="35" t="s">
        <v>275</v>
      </c>
      <c r="C244" s="35">
        <v>10</v>
      </c>
      <c r="D244" s="35">
        <v>7</v>
      </c>
      <c r="E244">
        <f t="shared" si="3"/>
        <v>32096.815999999999</v>
      </c>
      <c r="F244" t="s">
        <v>55</v>
      </c>
      <c r="L244" s="67">
        <v>6.1380061380060003</v>
      </c>
      <c r="M244" s="69">
        <v>6.1380061380060003</v>
      </c>
      <c r="Q244" s="56">
        <v>354.4</v>
      </c>
      <c r="S244" s="35">
        <v>40404</v>
      </c>
      <c r="T244" s="57">
        <v>9.9990099990099994E-3</v>
      </c>
    </row>
    <row r="245" spans="2:20" x14ac:dyDescent="0.2">
      <c r="B245" s="35" t="s">
        <v>276</v>
      </c>
      <c r="C245" s="35">
        <v>10</v>
      </c>
      <c r="D245" s="35">
        <v>8</v>
      </c>
      <c r="E245">
        <f t="shared" si="3"/>
        <v>27944.421999999999</v>
      </c>
      <c r="F245" t="s">
        <v>55</v>
      </c>
      <c r="L245" s="67">
        <v>6.1380061380060003</v>
      </c>
      <c r="M245" s="69">
        <v>6.1380061380060003</v>
      </c>
      <c r="Q245" s="56">
        <v>354.4</v>
      </c>
      <c r="S245" s="35">
        <v>40404</v>
      </c>
      <c r="T245" s="57">
        <v>9.9990099990099994E-3</v>
      </c>
    </row>
    <row r="246" spans="2:20" x14ac:dyDescent="0.2">
      <c r="B246" s="35" t="s">
        <v>277</v>
      </c>
      <c r="C246" s="35">
        <v>10</v>
      </c>
      <c r="D246" s="35">
        <v>9</v>
      </c>
      <c r="E246">
        <f t="shared" si="3"/>
        <v>10098.583000000001</v>
      </c>
      <c r="F246" s="71" t="s">
        <v>252</v>
      </c>
      <c r="G246" s="72">
        <v>6.1380061380060003</v>
      </c>
      <c r="N246" s="72">
        <v>6.1380061380060003</v>
      </c>
      <c r="Q246" s="56">
        <v>379.2</v>
      </c>
      <c r="S246" s="35">
        <v>40404</v>
      </c>
      <c r="T246" s="57">
        <v>9.9990099990099994E-3</v>
      </c>
    </row>
    <row r="247" spans="2:20" x14ac:dyDescent="0.2">
      <c r="B247" s="35" t="s">
        <v>278</v>
      </c>
      <c r="C247" s="35">
        <v>10</v>
      </c>
      <c r="D247" s="35">
        <v>10</v>
      </c>
      <c r="E247">
        <f t="shared" si="3"/>
        <v>12878.966</v>
      </c>
      <c r="F247" s="71" t="s">
        <v>252</v>
      </c>
      <c r="G247" s="72">
        <v>6.1380061380060003</v>
      </c>
      <c r="N247" s="72">
        <v>6.1380061380060003</v>
      </c>
      <c r="Q247" s="56">
        <v>379.2</v>
      </c>
      <c r="S247" s="35">
        <v>40404</v>
      </c>
      <c r="T247" s="57">
        <v>9.9990099990099994E-3</v>
      </c>
    </row>
    <row r="248" spans="2:20" x14ac:dyDescent="0.2">
      <c r="B248" s="35" t="s">
        <v>279</v>
      </c>
      <c r="C248" s="35">
        <v>10</v>
      </c>
      <c r="D248" s="35">
        <v>11</v>
      </c>
      <c r="E248">
        <f t="shared" si="3"/>
        <v>1825.308</v>
      </c>
      <c r="F248" t="s">
        <v>55</v>
      </c>
      <c r="J248" s="61">
        <v>0.63360063360060004</v>
      </c>
      <c r="N248" s="72">
        <v>6.1380061380060003</v>
      </c>
      <c r="Q248" s="56">
        <v>366.4</v>
      </c>
      <c r="S248" s="35">
        <v>40404</v>
      </c>
      <c r="T248" s="57">
        <v>9.9990099990099994E-3</v>
      </c>
    </row>
    <row r="249" spans="2:20" x14ac:dyDescent="0.2">
      <c r="B249" s="35" t="s">
        <v>280</v>
      </c>
      <c r="C249" s="35">
        <v>10</v>
      </c>
      <c r="D249" s="35">
        <v>12</v>
      </c>
      <c r="E249">
        <f t="shared" si="3"/>
        <v>3187.623</v>
      </c>
      <c r="F249" t="s">
        <v>55</v>
      </c>
      <c r="J249" s="61">
        <v>0.63360063360060004</v>
      </c>
      <c r="N249" s="72">
        <v>6.1380061380060003</v>
      </c>
      <c r="Q249" s="56">
        <v>366.4</v>
      </c>
      <c r="S249" s="35">
        <v>40404</v>
      </c>
      <c r="T249" s="57">
        <v>9.9990099990099994E-3</v>
      </c>
    </row>
    <row r="250" spans="2:20" x14ac:dyDescent="0.2">
      <c r="B250" s="35" t="s">
        <v>281</v>
      </c>
      <c r="C250" s="35">
        <v>10</v>
      </c>
      <c r="D250" s="35">
        <v>13</v>
      </c>
      <c r="E250">
        <f t="shared" si="3"/>
        <v>4280.8680000000004</v>
      </c>
      <c r="F250" t="s">
        <v>55</v>
      </c>
      <c r="H250" s="55">
        <v>221.26522126520001</v>
      </c>
      <c r="N250" s="72">
        <v>6.1380061380060003</v>
      </c>
      <c r="Q250" s="56">
        <v>200.4</v>
      </c>
      <c r="S250" s="35">
        <v>40404</v>
      </c>
      <c r="T250" s="57">
        <v>9.9990099990099907E-3</v>
      </c>
    </row>
    <row r="251" spans="2:20" x14ac:dyDescent="0.2">
      <c r="B251" s="35" t="s">
        <v>282</v>
      </c>
      <c r="C251" s="35">
        <v>10</v>
      </c>
      <c r="D251" s="35">
        <v>14</v>
      </c>
      <c r="E251">
        <f t="shared" si="3"/>
        <v>3975.4380000000001</v>
      </c>
      <c r="F251" t="s">
        <v>55</v>
      </c>
      <c r="H251" s="55">
        <v>221.26522126520001</v>
      </c>
      <c r="N251" s="72">
        <v>6.1380061380060003</v>
      </c>
      <c r="Q251" s="56">
        <v>200.4</v>
      </c>
      <c r="S251" s="35">
        <v>40404</v>
      </c>
      <c r="T251" s="57">
        <v>9.9990099990099907E-3</v>
      </c>
    </row>
    <row r="252" spans="2:20" x14ac:dyDescent="0.2">
      <c r="B252" s="35" t="s">
        <v>283</v>
      </c>
      <c r="C252" s="35">
        <v>10</v>
      </c>
      <c r="D252" s="35">
        <v>15</v>
      </c>
      <c r="E252">
        <f t="shared" si="3"/>
        <v>4661.4440000000004</v>
      </c>
      <c r="F252" s="62" t="s">
        <v>60</v>
      </c>
      <c r="G252" s="63">
        <v>6.1380061380060003</v>
      </c>
      <c r="O252" s="63">
        <v>6.1380061380060003</v>
      </c>
      <c r="Q252" s="56">
        <v>379.2</v>
      </c>
      <c r="S252" s="35">
        <v>40404</v>
      </c>
      <c r="T252" s="57">
        <v>9.9990099990099994E-3</v>
      </c>
    </row>
    <row r="253" spans="2:20" x14ac:dyDescent="0.2">
      <c r="B253" s="35" t="s">
        <v>284</v>
      </c>
      <c r="C253" s="35">
        <v>10</v>
      </c>
      <c r="D253" s="35">
        <v>16</v>
      </c>
      <c r="E253">
        <f t="shared" si="3"/>
        <v>6792.1819999999998</v>
      </c>
      <c r="F253" s="62" t="s">
        <v>60</v>
      </c>
      <c r="G253" s="63">
        <v>6.1380061380060003</v>
      </c>
      <c r="O253" s="63">
        <v>6.1380061380060003</v>
      </c>
      <c r="Q253" s="56">
        <v>379.2</v>
      </c>
      <c r="S253" s="35">
        <v>40404</v>
      </c>
      <c r="T253" s="57">
        <v>9.9990099990099994E-3</v>
      </c>
    </row>
    <row r="254" spans="2:20" x14ac:dyDescent="0.2">
      <c r="B254" s="35" t="s">
        <v>285</v>
      </c>
      <c r="C254" s="35">
        <v>10</v>
      </c>
      <c r="D254" s="35">
        <v>17</v>
      </c>
      <c r="E254">
        <f t="shared" si="3"/>
        <v>276.34100000000001</v>
      </c>
      <c r="F254" t="s">
        <v>55</v>
      </c>
      <c r="M254" s="69">
        <v>6.1380061380060003</v>
      </c>
      <c r="O254" s="63">
        <v>6.1380061380060003</v>
      </c>
      <c r="Q254" s="56">
        <v>354.4</v>
      </c>
      <c r="S254" s="35">
        <v>40404</v>
      </c>
      <c r="T254" s="57">
        <v>9.9990099990099994E-3</v>
      </c>
    </row>
    <row r="255" spans="2:20" x14ac:dyDescent="0.2">
      <c r="B255" s="35" t="s">
        <v>286</v>
      </c>
      <c r="C255" s="35">
        <v>10</v>
      </c>
      <c r="D255" s="35">
        <v>18</v>
      </c>
      <c r="E255">
        <f t="shared" si="3"/>
        <v>193.92400000000001</v>
      </c>
      <c r="F255" t="s">
        <v>55</v>
      </c>
      <c r="M255" s="69">
        <v>6.1380061380060003</v>
      </c>
      <c r="O255" s="63">
        <v>6.1380061380060003</v>
      </c>
      <c r="Q255" s="56">
        <v>354.4</v>
      </c>
      <c r="S255" s="35">
        <v>40404</v>
      </c>
      <c r="T255" s="57">
        <v>9.9990099990099994E-3</v>
      </c>
    </row>
    <row r="256" spans="2:20" x14ac:dyDescent="0.2">
      <c r="B256" s="35" t="s">
        <v>287</v>
      </c>
      <c r="C256" s="35">
        <v>10</v>
      </c>
      <c r="D256" s="35">
        <v>19</v>
      </c>
      <c r="E256">
        <f t="shared" si="3"/>
        <v>174.53100000000001</v>
      </c>
      <c r="F256" t="s">
        <v>55</v>
      </c>
      <c r="O256" s="63">
        <v>6.1380061380060003</v>
      </c>
      <c r="P256" s="68">
        <v>6.1380061380060003</v>
      </c>
      <c r="Q256" s="56">
        <v>354.4</v>
      </c>
      <c r="S256" s="35">
        <v>40404</v>
      </c>
      <c r="T256" s="57">
        <v>9.9990099990099994E-3</v>
      </c>
    </row>
    <row r="257" spans="2:20" x14ac:dyDescent="0.2">
      <c r="B257" s="35" t="s">
        <v>288</v>
      </c>
      <c r="C257" s="35">
        <v>10</v>
      </c>
      <c r="D257" s="35">
        <v>20</v>
      </c>
      <c r="E257">
        <f t="shared" si="3"/>
        <v>213.316</v>
      </c>
      <c r="F257" t="s">
        <v>55</v>
      </c>
      <c r="O257" s="63">
        <v>6.1380061380060003</v>
      </c>
      <c r="P257" s="68">
        <v>6.1380061380060003</v>
      </c>
      <c r="Q257" s="56">
        <v>354.4</v>
      </c>
      <c r="S257" s="35">
        <v>40404</v>
      </c>
      <c r="T257" s="57">
        <v>9.9990099990099994E-3</v>
      </c>
    </row>
    <row r="258" spans="2:20" x14ac:dyDescent="0.2">
      <c r="B258" s="35" t="s">
        <v>289</v>
      </c>
      <c r="C258" s="35">
        <v>10</v>
      </c>
      <c r="D258" s="35">
        <v>21</v>
      </c>
      <c r="E258">
        <f t="shared" si="3"/>
        <v>19305.115000000002</v>
      </c>
      <c r="F258" s="73" t="s">
        <v>265</v>
      </c>
      <c r="G258" s="68">
        <v>6.1380061380060003</v>
      </c>
      <c r="P258" s="68">
        <v>6.1380061380060003</v>
      </c>
      <c r="Q258" s="56">
        <v>379.2</v>
      </c>
      <c r="S258" s="35">
        <v>40404</v>
      </c>
      <c r="T258" s="57">
        <v>9.9990099990099994E-3</v>
      </c>
    </row>
    <row r="259" spans="2:20" x14ac:dyDescent="0.2">
      <c r="B259" s="35" t="s">
        <v>290</v>
      </c>
      <c r="C259" s="35">
        <v>10</v>
      </c>
      <c r="D259" s="35">
        <v>22</v>
      </c>
      <c r="E259">
        <f t="shared" si="3"/>
        <v>15521.178</v>
      </c>
      <c r="F259" s="73" t="s">
        <v>265</v>
      </c>
      <c r="G259" s="68">
        <v>6.1380061380060003</v>
      </c>
      <c r="P259" s="68">
        <v>6.1380061380060003</v>
      </c>
      <c r="Q259" s="56">
        <v>379.2</v>
      </c>
      <c r="S259" s="35">
        <v>40404</v>
      </c>
      <c r="T259" s="57">
        <v>9.9990099990099994E-3</v>
      </c>
    </row>
    <row r="260" spans="2:20" x14ac:dyDescent="0.2">
      <c r="B260" s="35" t="s">
        <v>291</v>
      </c>
      <c r="C260" s="35">
        <v>10</v>
      </c>
      <c r="D260" s="35">
        <v>23</v>
      </c>
      <c r="E260">
        <f t="shared" si="3"/>
        <v>11393.023999999999</v>
      </c>
      <c r="F260" t="s">
        <v>55</v>
      </c>
      <c r="M260" s="69">
        <v>6.1380061380060003</v>
      </c>
      <c r="P260" s="68">
        <v>6.1380061380060003</v>
      </c>
      <c r="Q260" s="56">
        <v>354.4</v>
      </c>
      <c r="S260" s="35">
        <v>40404</v>
      </c>
      <c r="T260" s="57">
        <v>9.9990099990099994E-3</v>
      </c>
    </row>
    <row r="261" spans="2:20" x14ac:dyDescent="0.2">
      <c r="B261" s="35" t="s">
        <v>292</v>
      </c>
      <c r="C261" s="35">
        <v>10</v>
      </c>
      <c r="D261" s="35">
        <v>24</v>
      </c>
      <c r="E261">
        <f t="shared" si="3"/>
        <v>8358.116</v>
      </c>
      <c r="F261" t="s">
        <v>55</v>
      </c>
      <c r="M261" s="69">
        <v>6.1380061380060003</v>
      </c>
      <c r="P261" s="68">
        <v>6.1380061380060003</v>
      </c>
      <c r="Q261" s="56">
        <v>354.4</v>
      </c>
      <c r="S261" s="35">
        <v>40404</v>
      </c>
      <c r="T261" s="57">
        <v>9.9990099990099994E-3</v>
      </c>
    </row>
    <row r="262" spans="2:20" x14ac:dyDescent="0.2">
      <c r="B262" s="35" t="s">
        <v>293</v>
      </c>
      <c r="C262" s="35">
        <v>11</v>
      </c>
      <c r="D262" s="35">
        <v>1</v>
      </c>
      <c r="E262">
        <f t="shared" si="3"/>
        <v>70023.468999999997</v>
      </c>
      <c r="F262" t="s">
        <v>55</v>
      </c>
      <c r="K262" s="65">
        <v>1.8810018810019999</v>
      </c>
      <c r="L262" s="67">
        <v>1.8810018810019999</v>
      </c>
      <c r="Q262" s="56">
        <v>388.8</v>
      </c>
      <c r="S262" s="35">
        <v>40404</v>
      </c>
      <c r="T262" s="57">
        <v>9.9990099990099994E-3</v>
      </c>
    </row>
    <row r="263" spans="2:20" x14ac:dyDescent="0.2">
      <c r="B263" s="35" t="s">
        <v>294</v>
      </c>
      <c r="C263" s="35">
        <v>11</v>
      </c>
      <c r="D263" s="35">
        <v>2</v>
      </c>
      <c r="E263">
        <f t="shared" si="3"/>
        <v>57818.387000000002</v>
      </c>
      <c r="F263" t="s">
        <v>55</v>
      </c>
      <c r="K263" s="65">
        <v>1.8810018810019999</v>
      </c>
      <c r="L263" s="67">
        <v>1.8810018810019999</v>
      </c>
      <c r="Q263" s="56">
        <v>388.8</v>
      </c>
      <c r="S263" s="35">
        <v>40404</v>
      </c>
      <c r="T263" s="57">
        <v>9.9990099990099994E-3</v>
      </c>
    </row>
    <row r="264" spans="2:20" x14ac:dyDescent="0.2">
      <c r="B264" s="35" t="s">
        <v>295</v>
      </c>
      <c r="C264" s="35">
        <v>11</v>
      </c>
      <c r="D264" s="35">
        <v>3</v>
      </c>
      <c r="E264">
        <f t="shared" si="3"/>
        <v>81038.335999999996</v>
      </c>
      <c r="F264" t="s">
        <v>55</v>
      </c>
      <c r="K264" s="65">
        <v>1.8810018810019999</v>
      </c>
      <c r="M264" s="69">
        <v>1.8810018810019999</v>
      </c>
      <c r="Q264" s="56">
        <v>388.8</v>
      </c>
      <c r="S264" s="35">
        <v>40404</v>
      </c>
      <c r="T264" s="57">
        <v>9.9990099990099994E-3</v>
      </c>
    </row>
    <row r="265" spans="2:20" x14ac:dyDescent="0.2">
      <c r="B265" s="35" t="s">
        <v>296</v>
      </c>
      <c r="C265" s="35">
        <v>11</v>
      </c>
      <c r="D265" s="35">
        <v>4</v>
      </c>
      <c r="E265">
        <f t="shared" si="3"/>
        <v>57714.152000000002</v>
      </c>
      <c r="F265" t="s">
        <v>55</v>
      </c>
      <c r="K265" s="65">
        <v>1.8810018810019999</v>
      </c>
      <c r="M265" s="69">
        <v>1.8810018810019999</v>
      </c>
      <c r="Q265" s="56">
        <v>388.8</v>
      </c>
      <c r="S265" s="35">
        <v>40404</v>
      </c>
      <c r="T265" s="57">
        <v>9.9990099990099994E-3</v>
      </c>
    </row>
    <row r="266" spans="2:20" x14ac:dyDescent="0.2">
      <c r="B266" s="35" t="s">
        <v>297</v>
      </c>
      <c r="C266" s="35">
        <v>11</v>
      </c>
      <c r="D266" s="35">
        <v>5</v>
      </c>
      <c r="E266">
        <f t="shared" si="3"/>
        <v>78762.156000000003</v>
      </c>
      <c r="F266" s="70" t="s">
        <v>247</v>
      </c>
      <c r="G266" s="69">
        <v>1.8810018810019999</v>
      </c>
      <c r="M266" s="69">
        <v>1.8810018810019999</v>
      </c>
      <c r="Q266" s="56">
        <v>396.4</v>
      </c>
      <c r="S266" s="35">
        <v>40404</v>
      </c>
      <c r="T266" s="57">
        <v>9.9990099990099994E-3</v>
      </c>
    </row>
    <row r="267" spans="2:20" x14ac:dyDescent="0.2">
      <c r="B267" s="35" t="s">
        <v>298</v>
      </c>
      <c r="C267" s="35">
        <v>11</v>
      </c>
      <c r="D267" s="35">
        <v>6</v>
      </c>
      <c r="E267">
        <f t="shared" si="3"/>
        <v>71269.429999999993</v>
      </c>
      <c r="F267" s="70" t="s">
        <v>247</v>
      </c>
      <c r="G267" s="69">
        <v>1.8810018810019999</v>
      </c>
      <c r="M267" s="69">
        <v>1.8810018810019999</v>
      </c>
      <c r="Q267" s="56">
        <v>396.4</v>
      </c>
      <c r="S267" s="35">
        <v>40404</v>
      </c>
      <c r="T267" s="57">
        <v>9.9990099990099994E-3</v>
      </c>
    </row>
    <row r="268" spans="2:20" x14ac:dyDescent="0.2">
      <c r="B268" s="35" t="s">
        <v>299</v>
      </c>
      <c r="C268" s="35">
        <v>11</v>
      </c>
      <c r="D268" s="35">
        <v>7</v>
      </c>
      <c r="E268">
        <f t="shared" si="3"/>
        <v>61490.815999999999</v>
      </c>
      <c r="F268" t="s">
        <v>55</v>
      </c>
      <c r="L268" s="67">
        <v>1.8810018810019999</v>
      </c>
      <c r="M268" s="69">
        <v>1.8810018810019999</v>
      </c>
      <c r="Q268" s="56">
        <v>388.8</v>
      </c>
      <c r="S268" s="35">
        <v>40404</v>
      </c>
      <c r="T268" s="57">
        <v>9.9990099990099994E-3</v>
      </c>
    </row>
    <row r="269" spans="2:20" x14ac:dyDescent="0.2">
      <c r="B269" s="35" t="s">
        <v>300</v>
      </c>
      <c r="C269" s="35">
        <v>11</v>
      </c>
      <c r="D269" s="35">
        <v>8</v>
      </c>
      <c r="E269">
        <f t="shared" si="3"/>
        <v>44253.413999999997</v>
      </c>
      <c r="F269" t="s">
        <v>55</v>
      </c>
      <c r="L269" s="67">
        <v>1.8810018810019999</v>
      </c>
      <c r="M269" s="69">
        <v>1.8810018810019999</v>
      </c>
      <c r="Q269" s="56">
        <v>388.8</v>
      </c>
      <c r="S269" s="35">
        <v>40404</v>
      </c>
      <c r="T269" s="57">
        <v>9.9990099990099994E-3</v>
      </c>
    </row>
    <row r="270" spans="2:20" x14ac:dyDescent="0.2">
      <c r="B270" s="35" t="s">
        <v>301</v>
      </c>
      <c r="C270" s="35">
        <v>11</v>
      </c>
      <c r="D270" s="35">
        <v>9</v>
      </c>
      <c r="E270">
        <f t="shared" si="3"/>
        <v>42401.440999999999</v>
      </c>
      <c r="F270" s="71" t="s">
        <v>252</v>
      </c>
      <c r="G270" s="72">
        <v>1.8810018810019999</v>
      </c>
      <c r="N270" s="72">
        <v>1.8810018810019999</v>
      </c>
      <c r="Q270" s="56">
        <v>396.4</v>
      </c>
      <c r="S270" s="35">
        <v>40404</v>
      </c>
      <c r="T270" s="57">
        <v>9.9990099990099994E-3</v>
      </c>
    </row>
    <row r="271" spans="2:20" x14ac:dyDescent="0.2">
      <c r="B271" s="35" t="s">
        <v>302</v>
      </c>
      <c r="C271" s="35">
        <v>11</v>
      </c>
      <c r="D271" s="35">
        <v>10</v>
      </c>
      <c r="E271">
        <f t="shared" si="3"/>
        <v>29234.016</v>
      </c>
      <c r="F271" s="71" t="s">
        <v>252</v>
      </c>
      <c r="G271" s="72">
        <v>1.8810018810019999</v>
      </c>
      <c r="N271" s="72">
        <v>1.8810018810019999</v>
      </c>
      <c r="Q271" s="56">
        <v>396.4</v>
      </c>
      <c r="S271" s="35">
        <v>40404</v>
      </c>
      <c r="T271" s="57">
        <v>9.9990099990099994E-3</v>
      </c>
    </row>
    <row r="272" spans="2:20" x14ac:dyDescent="0.2">
      <c r="B272" s="35" t="s">
        <v>303</v>
      </c>
      <c r="C272" s="35">
        <v>11</v>
      </c>
      <c r="D272" s="35">
        <v>11</v>
      </c>
      <c r="E272">
        <f t="shared" si="3"/>
        <v>2940.37</v>
      </c>
      <c r="F272" t="s">
        <v>55</v>
      </c>
      <c r="J272" s="61">
        <v>0.1980001980002</v>
      </c>
      <c r="N272" s="72">
        <v>1.8810018810019999</v>
      </c>
      <c r="Q272" s="56">
        <v>392.4</v>
      </c>
      <c r="S272" s="35">
        <v>40404</v>
      </c>
      <c r="T272" s="57">
        <v>9.9990099990099994E-3</v>
      </c>
    </row>
    <row r="273" spans="2:20" x14ac:dyDescent="0.2">
      <c r="B273" s="35" t="s">
        <v>304</v>
      </c>
      <c r="C273" s="35">
        <v>11</v>
      </c>
      <c r="D273" s="35">
        <v>12</v>
      </c>
      <c r="E273">
        <f t="shared" si="3"/>
        <v>2033.7760000000001</v>
      </c>
      <c r="F273" t="s">
        <v>55</v>
      </c>
      <c r="J273" s="61">
        <v>0.1980001980002</v>
      </c>
      <c r="N273" s="72">
        <v>1.8810018810019999</v>
      </c>
      <c r="Q273" s="56">
        <v>392.4</v>
      </c>
      <c r="S273" s="35">
        <v>40404</v>
      </c>
      <c r="T273" s="57">
        <v>9.9990099990099994E-3</v>
      </c>
    </row>
    <row r="274" spans="2:20" x14ac:dyDescent="0.2">
      <c r="B274" s="35" t="s">
        <v>305</v>
      </c>
      <c r="C274" s="35">
        <v>11</v>
      </c>
      <c r="D274" s="35">
        <v>13</v>
      </c>
      <c r="E274">
        <f t="shared" si="3"/>
        <v>26872.991999999998</v>
      </c>
      <c r="F274" t="s">
        <v>55</v>
      </c>
      <c r="H274" s="55">
        <v>49.005049005049997</v>
      </c>
      <c r="N274" s="72">
        <v>1.8810018810019999</v>
      </c>
      <c r="Q274" s="56">
        <v>356.8</v>
      </c>
      <c r="S274" s="35">
        <v>40404</v>
      </c>
      <c r="T274" s="57">
        <v>9.9990099990099994E-3</v>
      </c>
    </row>
    <row r="275" spans="2:20" x14ac:dyDescent="0.2">
      <c r="B275" s="35" t="s">
        <v>306</v>
      </c>
      <c r="C275" s="35">
        <v>11</v>
      </c>
      <c r="D275" s="35">
        <v>14</v>
      </c>
      <c r="E275">
        <f t="shared" si="3"/>
        <v>16793.803</v>
      </c>
      <c r="F275" t="s">
        <v>55</v>
      </c>
      <c r="H275" s="55">
        <v>49.005049005049997</v>
      </c>
      <c r="N275" s="72">
        <v>1.8810018810019999</v>
      </c>
      <c r="Q275" s="56">
        <v>356.8</v>
      </c>
      <c r="S275" s="35">
        <v>40404</v>
      </c>
      <c r="T275" s="57">
        <v>9.9990099990099994E-3</v>
      </c>
    </row>
    <row r="276" spans="2:20" x14ac:dyDescent="0.2">
      <c r="B276" s="35" t="s">
        <v>307</v>
      </c>
      <c r="C276" s="35">
        <v>11</v>
      </c>
      <c r="D276" s="35">
        <v>15</v>
      </c>
      <c r="E276">
        <f t="shared" si="3"/>
        <v>57937.163999999997</v>
      </c>
      <c r="F276" s="62" t="s">
        <v>60</v>
      </c>
      <c r="G276" s="63">
        <v>1.8810018810019999</v>
      </c>
      <c r="O276" s="63">
        <v>1.8810018810019999</v>
      </c>
      <c r="Q276" s="56">
        <v>396.4</v>
      </c>
      <c r="S276" s="35">
        <v>40404</v>
      </c>
      <c r="T276" s="57">
        <v>9.9990099990099994E-3</v>
      </c>
    </row>
    <row r="277" spans="2:20" x14ac:dyDescent="0.2">
      <c r="B277" s="35" t="s">
        <v>308</v>
      </c>
      <c r="C277" s="35">
        <v>11</v>
      </c>
      <c r="D277" s="35">
        <v>16</v>
      </c>
      <c r="E277">
        <f t="shared" si="3"/>
        <v>53855.065999999999</v>
      </c>
      <c r="F277" s="62" t="s">
        <v>60</v>
      </c>
      <c r="G277" s="63">
        <v>1.8810018810019999</v>
      </c>
      <c r="O277" s="63">
        <v>1.8810018810019999</v>
      </c>
      <c r="Q277" s="56">
        <v>396.4</v>
      </c>
      <c r="S277" s="35">
        <v>40404</v>
      </c>
      <c r="T277" s="57">
        <v>9.9990099990099994E-3</v>
      </c>
    </row>
    <row r="278" spans="2:20" x14ac:dyDescent="0.2">
      <c r="B278" s="35" t="s">
        <v>309</v>
      </c>
      <c r="C278" s="35">
        <v>11</v>
      </c>
      <c r="D278" s="35">
        <v>17</v>
      </c>
      <c r="E278">
        <f t="shared" si="3"/>
        <v>20325.641</v>
      </c>
      <c r="F278" t="s">
        <v>55</v>
      </c>
      <c r="M278" s="69">
        <v>1.8810018810019999</v>
      </c>
      <c r="O278" s="63">
        <v>1.8810018810019999</v>
      </c>
      <c r="Q278" s="56">
        <v>388.8</v>
      </c>
      <c r="S278" s="35">
        <v>40404</v>
      </c>
      <c r="T278" s="57">
        <v>9.9990099990099994E-3</v>
      </c>
    </row>
    <row r="279" spans="2:20" x14ac:dyDescent="0.2">
      <c r="B279" s="35" t="s">
        <v>310</v>
      </c>
      <c r="C279" s="35">
        <v>11</v>
      </c>
      <c r="D279" s="35">
        <v>18</v>
      </c>
      <c r="E279">
        <f t="shared" ref="E279:E342" si="4">INDEX($A$1:$Y$17,MATCH(C279,$A$1:$A$17,0),MATCH(D279,$A$1:$Y$1,0))</f>
        <v>23602.953000000001</v>
      </c>
      <c r="F279" t="s">
        <v>55</v>
      </c>
      <c r="M279" s="69">
        <v>1.8810018810019999</v>
      </c>
      <c r="O279" s="63">
        <v>1.8810018810019999</v>
      </c>
      <c r="Q279" s="56">
        <v>388.8</v>
      </c>
      <c r="S279" s="35">
        <v>40404</v>
      </c>
      <c r="T279" s="57">
        <v>9.9990099990099994E-3</v>
      </c>
    </row>
    <row r="280" spans="2:20" x14ac:dyDescent="0.2">
      <c r="B280" s="35" t="s">
        <v>311</v>
      </c>
      <c r="C280" s="35">
        <v>11</v>
      </c>
      <c r="D280" s="35">
        <v>19</v>
      </c>
      <c r="E280">
        <f t="shared" si="4"/>
        <v>312.702</v>
      </c>
      <c r="F280" t="s">
        <v>55</v>
      </c>
      <c r="O280" s="63">
        <v>1.8810018810019999</v>
      </c>
      <c r="P280" s="68">
        <v>1.8810018810019999</v>
      </c>
      <c r="Q280" s="56">
        <v>388.8</v>
      </c>
      <c r="S280" s="35">
        <v>40404</v>
      </c>
      <c r="T280" s="57">
        <v>9.9990099990099994E-3</v>
      </c>
    </row>
    <row r="281" spans="2:20" x14ac:dyDescent="0.2">
      <c r="B281" s="35" t="s">
        <v>312</v>
      </c>
      <c r="C281" s="35">
        <v>11</v>
      </c>
      <c r="D281" s="35">
        <v>20</v>
      </c>
      <c r="E281">
        <f t="shared" si="4"/>
        <v>319.97399999999999</v>
      </c>
      <c r="F281" t="s">
        <v>55</v>
      </c>
      <c r="O281" s="63">
        <v>1.8810018810019999</v>
      </c>
      <c r="P281" s="68">
        <v>1.8810018810019999</v>
      </c>
      <c r="Q281" s="56">
        <v>388.8</v>
      </c>
      <c r="S281" s="35">
        <v>40404</v>
      </c>
      <c r="T281" s="57">
        <v>9.9990099990099994E-3</v>
      </c>
    </row>
    <row r="282" spans="2:20" x14ac:dyDescent="0.2">
      <c r="B282" s="35" t="s">
        <v>313</v>
      </c>
      <c r="C282" s="35">
        <v>11</v>
      </c>
      <c r="D282" s="35">
        <v>21</v>
      </c>
      <c r="E282">
        <f t="shared" si="4"/>
        <v>23602.953000000001</v>
      </c>
      <c r="F282" s="73" t="s">
        <v>265</v>
      </c>
      <c r="G282" s="68">
        <v>1.8810018810019999</v>
      </c>
      <c r="P282" s="68">
        <v>1.8810018810019999</v>
      </c>
      <c r="Q282" s="56">
        <v>396.4</v>
      </c>
      <c r="S282" s="35">
        <v>40404</v>
      </c>
      <c r="T282" s="57">
        <v>9.9990099990099994E-3</v>
      </c>
    </row>
    <row r="283" spans="2:20" x14ac:dyDescent="0.2">
      <c r="B283" s="35" t="s">
        <v>314</v>
      </c>
      <c r="C283" s="35">
        <v>11</v>
      </c>
      <c r="D283" s="35">
        <v>22</v>
      </c>
      <c r="E283">
        <f t="shared" si="4"/>
        <v>21743.706999999999</v>
      </c>
      <c r="F283" s="73" t="s">
        <v>265</v>
      </c>
      <c r="G283" s="68">
        <v>1.8810018810019999</v>
      </c>
      <c r="P283" s="68">
        <v>1.8810018810019999</v>
      </c>
      <c r="Q283" s="56">
        <v>396.4</v>
      </c>
      <c r="S283" s="35">
        <v>40404</v>
      </c>
      <c r="T283" s="57">
        <v>9.9990099990099994E-3</v>
      </c>
    </row>
    <row r="284" spans="2:20" x14ac:dyDescent="0.2">
      <c r="B284" s="35" t="s">
        <v>315</v>
      </c>
      <c r="C284" s="35">
        <v>11</v>
      </c>
      <c r="D284" s="35">
        <v>23</v>
      </c>
      <c r="E284">
        <f t="shared" si="4"/>
        <v>16793.803</v>
      </c>
      <c r="F284" t="s">
        <v>55</v>
      </c>
      <c r="M284" s="69">
        <v>1.8810018810019999</v>
      </c>
      <c r="P284" s="68">
        <v>1.8810018810019999</v>
      </c>
      <c r="Q284" s="56">
        <v>388.8</v>
      </c>
      <c r="S284" s="35">
        <v>40404</v>
      </c>
      <c r="T284" s="57">
        <v>9.9990099990099994E-3</v>
      </c>
    </row>
    <row r="285" spans="2:20" x14ac:dyDescent="0.2">
      <c r="B285" s="35" t="s">
        <v>316</v>
      </c>
      <c r="C285" s="35">
        <v>11</v>
      </c>
      <c r="D285" s="35">
        <v>24</v>
      </c>
      <c r="E285">
        <f t="shared" si="4"/>
        <v>16922.276999999998</v>
      </c>
      <c r="F285" t="s">
        <v>55</v>
      </c>
      <c r="M285" s="69">
        <v>1.8810018810019999</v>
      </c>
      <c r="P285" s="68">
        <v>1.8810018810019999</v>
      </c>
      <c r="Q285" s="56">
        <v>388.8</v>
      </c>
      <c r="S285" s="35">
        <v>40404</v>
      </c>
      <c r="T285" s="57">
        <v>9.9990099990099994E-3</v>
      </c>
    </row>
    <row r="286" spans="2:20" x14ac:dyDescent="0.2">
      <c r="B286" s="35" t="s">
        <v>317</v>
      </c>
      <c r="C286" s="35">
        <v>12</v>
      </c>
      <c r="D286" s="35">
        <v>1</v>
      </c>
      <c r="E286">
        <f t="shared" si="4"/>
        <v>76042.375</v>
      </c>
      <c r="F286" t="s">
        <v>55</v>
      </c>
      <c r="K286" s="65">
        <v>0.5742005742006</v>
      </c>
      <c r="L286" s="67">
        <v>0.5742005742006</v>
      </c>
      <c r="Q286" s="56">
        <v>399.2</v>
      </c>
      <c r="S286" s="35">
        <v>40404</v>
      </c>
      <c r="T286" s="57">
        <v>9.9950499950499996E-3</v>
      </c>
    </row>
    <row r="287" spans="2:20" x14ac:dyDescent="0.2">
      <c r="B287" s="35" t="s">
        <v>318</v>
      </c>
      <c r="C287" s="35">
        <v>12</v>
      </c>
      <c r="D287" s="35">
        <v>2</v>
      </c>
      <c r="E287">
        <f t="shared" si="4"/>
        <v>72260.858999999997</v>
      </c>
      <c r="F287" t="s">
        <v>55</v>
      </c>
      <c r="K287" s="65">
        <v>0.5742005742006</v>
      </c>
      <c r="L287" s="67">
        <v>0.5742005742006</v>
      </c>
      <c r="Q287" s="56">
        <v>399.2</v>
      </c>
      <c r="S287" s="35">
        <v>40404</v>
      </c>
      <c r="T287" s="57">
        <v>9.9950499950499996E-3</v>
      </c>
    </row>
    <row r="288" spans="2:20" x14ac:dyDescent="0.2">
      <c r="B288" s="35" t="s">
        <v>319</v>
      </c>
      <c r="C288" s="35">
        <v>12</v>
      </c>
      <c r="D288" s="35">
        <v>3</v>
      </c>
      <c r="E288">
        <f t="shared" si="4"/>
        <v>55610.078000000001</v>
      </c>
      <c r="F288" t="s">
        <v>55</v>
      </c>
      <c r="K288" s="65">
        <v>0.5742005742006</v>
      </c>
      <c r="M288" s="69">
        <v>0.5742005742006</v>
      </c>
      <c r="Q288" s="56">
        <v>399.2</v>
      </c>
      <c r="S288" s="35">
        <v>40404</v>
      </c>
      <c r="T288" s="57">
        <v>9.9950499950499996E-3</v>
      </c>
    </row>
    <row r="289" spans="2:20" x14ac:dyDescent="0.2">
      <c r="B289" s="35" t="s">
        <v>320</v>
      </c>
      <c r="C289" s="35">
        <v>12</v>
      </c>
      <c r="D289" s="35">
        <v>4</v>
      </c>
      <c r="E289">
        <f t="shared" si="4"/>
        <v>78716.101999999999</v>
      </c>
      <c r="F289" t="s">
        <v>55</v>
      </c>
      <c r="K289" s="65">
        <v>0.5742005742006</v>
      </c>
      <c r="M289" s="69">
        <v>0.5742005742006</v>
      </c>
      <c r="Q289" s="56">
        <v>399.2</v>
      </c>
      <c r="S289" s="35">
        <v>40404</v>
      </c>
      <c r="T289" s="57">
        <v>9.9950499950499996E-3</v>
      </c>
    </row>
    <row r="290" spans="2:20" x14ac:dyDescent="0.2">
      <c r="B290" s="35" t="s">
        <v>321</v>
      </c>
      <c r="C290" s="35">
        <v>12</v>
      </c>
      <c r="D290" s="35">
        <v>5</v>
      </c>
      <c r="E290">
        <f t="shared" si="4"/>
        <v>72122.695000000007</v>
      </c>
      <c r="F290" s="70" t="s">
        <v>247</v>
      </c>
      <c r="G290" s="69">
        <v>0.5742005742006</v>
      </c>
      <c r="M290" s="69">
        <v>0.5742005742006</v>
      </c>
      <c r="Q290" s="56">
        <v>401.6</v>
      </c>
      <c r="S290" s="35">
        <v>40404</v>
      </c>
      <c r="T290" s="57">
        <v>9.9970299970299995E-3</v>
      </c>
    </row>
    <row r="291" spans="2:20" x14ac:dyDescent="0.2">
      <c r="B291" s="35" t="s">
        <v>322</v>
      </c>
      <c r="C291" s="35">
        <v>12</v>
      </c>
      <c r="D291" s="35">
        <v>6</v>
      </c>
      <c r="E291">
        <f t="shared" si="4"/>
        <v>70905.820000000007</v>
      </c>
      <c r="F291" s="70" t="s">
        <v>247</v>
      </c>
      <c r="G291" s="69">
        <v>0.5742005742006</v>
      </c>
      <c r="M291" s="69">
        <v>0.5742005742006</v>
      </c>
      <c r="Q291" s="56">
        <v>401.6</v>
      </c>
      <c r="S291" s="35">
        <v>40404</v>
      </c>
      <c r="T291" s="57">
        <v>9.9970299970299995E-3</v>
      </c>
    </row>
    <row r="292" spans="2:20" x14ac:dyDescent="0.2">
      <c r="B292" s="35" t="s">
        <v>323</v>
      </c>
      <c r="C292" s="35">
        <v>12</v>
      </c>
      <c r="D292" s="35">
        <v>7</v>
      </c>
      <c r="E292">
        <f t="shared" si="4"/>
        <v>56693.629000000001</v>
      </c>
      <c r="F292" t="s">
        <v>55</v>
      </c>
      <c r="L292" s="67">
        <v>0.5742005742006</v>
      </c>
      <c r="M292" s="69">
        <v>0.5742005742006</v>
      </c>
      <c r="Q292" s="56">
        <v>399.2</v>
      </c>
      <c r="S292" s="35">
        <v>40404</v>
      </c>
      <c r="T292" s="57">
        <v>9.9950499950499996E-3</v>
      </c>
    </row>
    <row r="293" spans="2:20" x14ac:dyDescent="0.2">
      <c r="B293" s="35" t="s">
        <v>324</v>
      </c>
      <c r="C293" s="35">
        <v>12</v>
      </c>
      <c r="D293" s="35">
        <v>8</v>
      </c>
      <c r="E293">
        <f t="shared" si="4"/>
        <v>63973.042999999998</v>
      </c>
      <c r="F293" t="s">
        <v>55</v>
      </c>
      <c r="L293" s="67">
        <v>0.5742005742006</v>
      </c>
      <c r="M293" s="69">
        <v>0.5742005742006</v>
      </c>
      <c r="Q293" s="56">
        <v>399.2</v>
      </c>
      <c r="S293" s="35">
        <v>40404</v>
      </c>
      <c r="T293" s="57">
        <v>9.9950499950499996E-3</v>
      </c>
    </row>
    <row r="294" spans="2:20" x14ac:dyDescent="0.2">
      <c r="B294" s="35" t="s">
        <v>325</v>
      </c>
      <c r="C294" s="35">
        <v>12</v>
      </c>
      <c r="D294" s="35">
        <v>9</v>
      </c>
      <c r="E294">
        <f t="shared" si="4"/>
        <v>31495.651999999998</v>
      </c>
      <c r="F294" s="71" t="s">
        <v>252</v>
      </c>
      <c r="G294" s="72">
        <v>0.5742005742006</v>
      </c>
      <c r="N294" s="72">
        <v>0.5742005742006</v>
      </c>
      <c r="Q294" s="56">
        <v>401.6</v>
      </c>
      <c r="S294" s="35">
        <v>40404</v>
      </c>
      <c r="T294" s="57">
        <v>9.9970299970299995E-3</v>
      </c>
    </row>
    <row r="295" spans="2:20" x14ac:dyDescent="0.2">
      <c r="B295" s="35" t="s">
        <v>326</v>
      </c>
      <c r="C295" s="35">
        <v>12</v>
      </c>
      <c r="D295" s="35">
        <v>10</v>
      </c>
      <c r="E295">
        <f t="shared" si="4"/>
        <v>35841.968999999997</v>
      </c>
      <c r="F295" s="71" t="s">
        <v>252</v>
      </c>
      <c r="G295" s="72">
        <v>0.5742005742006</v>
      </c>
      <c r="N295" s="72">
        <v>0.5742005742006</v>
      </c>
      <c r="Q295" s="56">
        <v>401.6</v>
      </c>
      <c r="S295" s="35">
        <v>40404</v>
      </c>
      <c r="T295" s="57">
        <v>9.9970299970299995E-3</v>
      </c>
    </row>
    <row r="296" spans="2:20" x14ac:dyDescent="0.2">
      <c r="B296" s="35" t="s">
        <v>327</v>
      </c>
      <c r="C296" s="35">
        <v>12</v>
      </c>
      <c r="D296" s="35">
        <v>11</v>
      </c>
      <c r="E296">
        <f t="shared" si="4"/>
        <v>4210.5709999999999</v>
      </c>
      <c r="F296" t="s">
        <v>55</v>
      </c>
      <c r="J296" s="61">
        <v>6.4350064350059993E-2</v>
      </c>
      <c r="N296" s="72">
        <v>0.5742005742006</v>
      </c>
      <c r="Q296" s="56">
        <v>400.4</v>
      </c>
      <c r="S296" s="35">
        <v>40404</v>
      </c>
      <c r="T296" s="57">
        <v>9.9995049995050007E-3</v>
      </c>
    </row>
    <row r="297" spans="2:20" x14ac:dyDescent="0.2">
      <c r="B297" s="35" t="s">
        <v>328</v>
      </c>
      <c r="C297" s="35">
        <v>12</v>
      </c>
      <c r="D297" s="35">
        <v>12</v>
      </c>
      <c r="E297">
        <f t="shared" si="4"/>
        <v>4232.3869999999997</v>
      </c>
      <c r="F297" t="s">
        <v>55</v>
      </c>
      <c r="J297" s="61">
        <v>6.4350064350059993E-2</v>
      </c>
      <c r="N297" s="72">
        <v>0.5742005742006</v>
      </c>
      <c r="Q297" s="56">
        <v>400.4</v>
      </c>
      <c r="S297" s="35">
        <v>40404</v>
      </c>
      <c r="T297" s="57">
        <v>9.9995049995050007E-3</v>
      </c>
    </row>
    <row r="298" spans="2:20" x14ac:dyDescent="0.2">
      <c r="B298" s="35" t="s">
        <v>329</v>
      </c>
      <c r="C298" s="35">
        <v>12</v>
      </c>
      <c r="D298" s="35">
        <v>13</v>
      </c>
      <c r="E298">
        <f t="shared" si="4"/>
        <v>26962.684000000001</v>
      </c>
      <c r="F298" t="s">
        <v>55</v>
      </c>
      <c r="H298" s="55">
        <v>10.89001089001</v>
      </c>
      <c r="N298" s="72">
        <v>0.5742005742006</v>
      </c>
      <c r="Q298" s="56">
        <v>392.8</v>
      </c>
      <c r="S298" s="35">
        <v>40404</v>
      </c>
      <c r="T298" s="57">
        <v>9.9970299970299995E-3</v>
      </c>
    </row>
    <row r="299" spans="2:20" x14ac:dyDescent="0.2">
      <c r="B299" s="35" t="s">
        <v>330</v>
      </c>
      <c r="C299" s="35">
        <v>12</v>
      </c>
      <c r="D299" s="35">
        <v>14</v>
      </c>
      <c r="E299">
        <f t="shared" si="4"/>
        <v>30169.697</v>
      </c>
      <c r="F299" t="s">
        <v>55</v>
      </c>
      <c r="H299" s="55">
        <v>10.89001089001</v>
      </c>
      <c r="N299" s="72">
        <v>0.5742005742006</v>
      </c>
      <c r="Q299" s="56">
        <v>392.8</v>
      </c>
      <c r="S299" s="35">
        <v>40404</v>
      </c>
      <c r="T299" s="57">
        <v>9.9970299970299995E-3</v>
      </c>
    </row>
    <row r="300" spans="2:20" x14ac:dyDescent="0.2">
      <c r="B300" s="35" t="s">
        <v>331</v>
      </c>
      <c r="C300" s="35">
        <v>12</v>
      </c>
      <c r="D300" s="35">
        <v>15</v>
      </c>
      <c r="E300">
        <f t="shared" si="4"/>
        <v>65480.800999999999</v>
      </c>
      <c r="F300" s="62" t="s">
        <v>60</v>
      </c>
      <c r="G300" s="63">
        <v>0.5742005742006</v>
      </c>
      <c r="O300" s="63">
        <v>0.5742005742006</v>
      </c>
      <c r="Q300" s="56">
        <v>401.6</v>
      </c>
      <c r="S300" s="35">
        <v>40404</v>
      </c>
      <c r="T300" s="57">
        <v>9.9970299970299995E-3</v>
      </c>
    </row>
    <row r="301" spans="2:20" x14ac:dyDescent="0.2">
      <c r="B301" s="35" t="s">
        <v>332</v>
      </c>
      <c r="C301" s="35">
        <v>12</v>
      </c>
      <c r="D301" s="35">
        <v>16</v>
      </c>
      <c r="E301">
        <f t="shared" si="4"/>
        <v>59507.945</v>
      </c>
      <c r="F301" s="62" t="s">
        <v>60</v>
      </c>
      <c r="G301" s="63">
        <v>0.5742005742006</v>
      </c>
      <c r="O301" s="63">
        <v>0.5742005742006</v>
      </c>
      <c r="Q301" s="56">
        <v>401.6</v>
      </c>
      <c r="S301" s="35">
        <v>40404</v>
      </c>
      <c r="T301" s="57">
        <v>9.9970299970299995E-3</v>
      </c>
    </row>
    <row r="302" spans="2:20" x14ac:dyDescent="0.2">
      <c r="B302" s="35" t="s">
        <v>333</v>
      </c>
      <c r="C302" s="35">
        <v>12</v>
      </c>
      <c r="D302" s="35">
        <v>17</v>
      </c>
      <c r="E302">
        <f t="shared" si="4"/>
        <v>64164.542999999998</v>
      </c>
      <c r="F302" t="s">
        <v>55</v>
      </c>
      <c r="M302" s="69">
        <v>0.5742005742006</v>
      </c>
      <c r="O302" s="63">
        <v>0.5742005742006</v>
      </c>
      <c r="Q302" s="56">
        <v>399.2</v>
      </c>
      <c r="S302" s="35">
        <v>40404</v>
      </c>
      <c r="T302" s="57">
        <v>9.9950499950499996E-3</v>
      </c>
    </row>
    <row r="303" spans="2:20" x14ac:dyDescent="0.2">
      <c r="B303" s="35" t="s">
        <v>334</v>
      </c>
      <c r="C303" s="35">
        <v>12</v>
      </c>
      <c r="D303" s="35">
        <v>18</v>
      </c>
      <c r="E303">
        <f t="shared" si="4"/>
        <v>48960.913999999997</v>
      </c>
      <c r="F303" t="s">
        <v>55</v>
      </c>
      <c r="M303" s="69">
        <v>0.5742005742006</v>
      </c>
      <c r="O303" s="63">
        <v>0.5742005742006</v>
      </c>
      <c r="Q303" s="56">
        <v>399.2</v>
      </c>
      <c r="S303" s="35">
        <v>40404</v>
      </c>
      <c r="T303" s="57">
        <v>9.9950499950499996E-3</v>
      </c>
    </row>
    <row r="304" spans="2:20" x14ac:dyDescent="0.2">
      <c r="B304" s="35" t="s">
        <v>335</v>
      </c>
      <c r="C304" s="35">
        <v>12</v>
      </c>
      <c r="D304" s="35">
        <v>19</v>
      </c>
      <c r="E304">
        <f t="shared" si="4"/>
        <v>1396.251</v>
      </c>
      <c r="F304" t="s">
        <v>55</v>
      </c>
      <c r="O304" s="63">
        <v>0.5742005742006</v>
      </c>
      <c r="P304" s="68">
        <v>0.5742005742006</v>
      </c>
      <c r="Q304" s="56">
        <v>399.2</v>
      </c>
      <c r="S304" s="35">
        <v>40404</v>
      </c>
      <c r="T304" s="57">
        <v>9.9950499950499996E-3</v>
      </c>
    </row>
    <row r="305" spans="2:20" x14ac:dyDescent="0.2">
      <c r="B305" s="35" t="s">
        <v>336</v>
      </c>
      <c r="C305" s="35">
        <v>12</v>
      </c>
      <c r="D305" s="35">
        <v>20</v>
      </c>
      <c r="E305">
        <f t="shared" si="4"/>
        <v>1102.942</v>
      </c>
      <c r="F305" t="s">
        <v>55</v>
      </c>
      <c r="O305" s="63">
        <v>0.5742005742006</v>
      </c>
      <c r="P305" s="68">
        <v>0.5742005742006</v>
      </c>
      <c r="Q305" s="56">
        <v>399.2</v>
      </c>
      <c r="S305" s="35">
        <v>40404</v>
      </c>
      <c r="T305" s="57">
        <v>9.9950499950499996E-3</v>
      </c>
    </row>
    <row r="306" spans="2:20" x14ac:dyDescent="0.2">
      <c r="B306" s="35" t="s">
        <v>337</v>
      </c>
      <c r="C306" s="35">
        <v>12</v>
      </c>
      <c r="D306" s="35">
        <v>21</v>
      </c>
      <c r="E306">
        <f t="shared" si="4"/>
        <v>30443.615000000002</v>
      </c>
      <c r="F306" s="73" t="s">
        <v>265</v>
      </c>
      <c r="G306" s="68">
        <v>0.5742005742006</v>
      </c>
      <c r="P306" s="68">
        <v>0.5742005742006</v>
      </c>
      <c r="Q306" s="56">
        <v>401.6</v>
      </c>
      <c r="S306" s="35">
        <v>40404</v>
      </c>
      <c r="T306" s="57">
        <v>9.9970299970299995E-3</v>
      </c>
    </row>
    <row r="307" spans="2:20" x14ac:dyDescent="0.2">
      <c r="B307" s="35" t="s">
        <v>338</v>
      </c>
      <c r="C307" s="35">
        <v>12</v>
      </c>
      <c r="D307" s="35">
        <v>22</v>
      </c>
      <c r="E307">
        <f t="shared" si="4"/>
        <v>30795.101999999999</v>
      </c>
      <c r="F307" s="73" t="s">
        <v>265</v>
      </c>
      <c r="G307" s="68">
        <v>0.5742005742006</v>
      </c>
      <c r="P307" s="68">
        <v>0.5742005742006</v>
      </c>
      <c r="Q307" s="56">
        <v>401.6</v>
      </c>
      <c r="S307" s="35">
        <v>40404</v>
      </c>
      <c r="T307" s="57">
        <v>9.9970299970299995E-3</v>
      </c>
    </row>
    <row r="308" spans="2:20" x14ac:dyDescent="0.2">
      <c r="B308" s="35" t="s">
        <v>339</v>
      </c>
      <c r="C308" s="35">
        <v>12</v>
      </c>
      <c r="D308" s="35">
        <v>23</v>
      </c>
      <c r="E308">
        <f t="shared" si="4"/>
        <v>25614.912</v>
      </c>
      <c r="F308" t="s">
        <v>55</v>
      </c>
      <c r="M308" s="69">
        <v>0.5742005742006</v>
      </c>
      <c r="P308" s="68">
        <v>0.5742005742006</v>
      </c>
      <c r="Q308" s="56">
        <v>399.2</v>
      </c>
      <c r="S308" s="35">
        <v>40404</v>
      </c>
      <c r="T308" s="57">
        <v>9.9950499950499996E-3</v>
      </c>
    </row>
    <row r="309" spans="2:20" x14ac:dyDescent="0.2">
      <c r="B309" s="35" t="s">
        <v>340</v>
      </c>
      <c r="C309" s="35">
        <v>12</v>
      </c>
      <c r="D309" s="35">
        <v>24</v>
      </c>
      <c r="E309">
        <f t="shared" si="4"/>
        <v>24509.546999999999</v>
      </c>
      <c r="F309" t="s">
        <v>55</v>
      </c>
      <c r="M309" s="69">
        <v>0.5742005742006</v>
      </c>
      <c r="P309" s="68">
        <v>0.5742005742006</v>
      </c>
      <c r="Q309" s="56">
        <v>399.2</v>
      </c>
      <c r="S309" s="35">
        <v>40404</v>
      </c>
      <c r="T309" s="57">
        <v>9.9950499950499996E-3</v>
      </c>
    </row>
    <row r="310" spans="2:20" x14ac:dyDescent="0.2">
      <c r="B310" s="35" t="s">
        <v>341</v>
      </c>
      <c r="C310" s="35">
        <v>13</v>
      </c>
      <c r="D310" s="35">
        <v>1</v>
      </c>
      <c r="E310">
        <f t="shared" si="4"/>
        <v>41533.633000000002</v>
      </c>
      <c r="F310" t="s">
        <v>55</v>
      </c>
      <c r="K310" s="65">
        <v>0.17325017325020001</v>
      </c>
      <c r="L310" s="67">
        <v>0.17325017325020001</v>
      </c>
      <c r="Q310" s="56">
        <v>402.4</v>
      </c>
      <c r="S310" s="35">
        <v>40404</v>
      </c>
      <c r="T310" s="57">
        <v>9.9940599940599902E-3</v>
      </c>
    </row>
    <row r="311" spans="2:20" x14ac:dyDescent="0.2">
      <c r="B311" s="35" t="s">
        <v>342</v>
      </c>
      <c r="C311" s="35">
        <v>13</v>
      </c>
      <c r="D311" s="35">
        <v>2</v>
      </c>
      <c r="E311">
        <f t="shared" si="4"/>
        <v>51690.394999999997</v>
      </c>
      <c r="F311" t="s">
        <v>55</v>
      </c>
      <c r="K311" s="65">
        <v>0.17325017325020001</v>
      </c>
      <c r="L311" s="67">
        <v>0.17325017325020001</v>
      </c>
      <c r="Q311" s="56">
        <v>402.4</v>
      </c>
      <c r="S311" s="35">
        <v>40404</v>
      </c>
      <c r="T311" s="57">
        <v>9.9940599940599902E-3</v>
      </c>
    </row>
    <row r="312" spans="2:20" x14ac:dyDescent="0.2">
      <c r="B312" s="35" t="s">
        <v>343</v>
      </c>
      <c r="C312" s="35">
        <v>13</v>
      </c>
      <c r="D312" s="35">
        <v>3</v>
      </c>
      <c r="E312">
        <f t="shared" si="4"/>
        <v>55275.559000000001</v>
      </c>
      <c r="F312" t="s">
        <v>55</v>
      </c>
      <c r="K312" s="65">
        <v>0.17325017325020001</v>
      </c>
      <c r="M312" s="69">
        <v>0.17325017325020001</v>
      </c>
      <c r="Q312" s="56">
        <v>402.4</v>
      </c>
      <c r="S312" s="35">
        <v>40404</v>
      </c>
      <c r="T312" s="57">
        <v>9.9940599940599902E-3</v>
      </c>
    </row>
    <row r="313" spans="2:20" x14ac:dyDescent="0.2">
      <c r="B313" s="35" t="s">
        <v>344</v>
      </c>
      <c r="C313" s="35">
        <v>13</v>
      </c>
      <c r="D313" s="35">
        <v>4</v>
      </c>
      <c r="E313">
        <f t="shared" si="4"/>
        <v>44120.093999999997</v>
      </c>
      <c r="F313" t="s">
        <v>55</v>
      </c>
      <c r="K313" s="65">
        <v>0.17325017325020001</v>
      </c>
      <c r="M313" s="69">
        <v>0.17325017325020001</v>
      </c>
      <c r="Q313" s="56">
        <v>402.4</v>
      </c>
      <c r="S313" s="35">
        <v>40404</v>
      </c>
      <c r="T313" s="57">
        <v>9.9940599940599902E-3</v>
      </c>
    </row>
    <row r="314" spans="2:20" x14ac:dyDescent="0.2">
      <c r="B314" s="35" t="s">
        <v>345</v>
      </c>
      <c r="C314" s="35">
        <v>13</v>
      </c>
      <c r="D314" s="35">
        <v>5</v>
      </c>
      <c r="E314">
        <f t="shared" si="4"/>
        <v>64554.815999999999</v>
      </c>
      <c r="F314" s="70" t="s">
        <v>247</v>
      </c>
      <c r="G314" s="69">
        <v>0.17325017325020001</v>
      </c>
      <c r="M314" s="69">
        <v>0.17325017325020001</v>
      </c>
      <c r="Q314" s="56">
        <v>403.2</v>
      </c>
      <c r="S314" s="35">
        <v>40404</v>
      </c>
      <c r="T314" s="57">
        <v>9.996534996535E-3</v>
      </c>
    </row>
    <row r="315" spans="2:20" x14ac:dyDescent="0.2">
      <c r="B315" s="35" t="s">
        <v>346</v>
      </c>
      <c r="C315" s="35">
        <v>13</v>
      </c>
      <c r="D315" s="35">
        <v>6</v>
      </c>
      <c r="E315">
        <f t="shared" si="4"/>
        <v>45169.703000000001</v>
      </c>
      <c r="F315" s="70" t="s">
        <v>247</v>
      </c>
      <c r="G315" s="69">
        <v>0.17325017325020001</v>
      </c>
      <c r="M315" s="69">
        <v>0.17325017325020001</v>
      </c>
      <c r="Q315" s="56">
        <v>403.2</v>
      </c>
      <c r="S315" s="35">
        <v>40404</v>
      </c>
      <c r="T315" s="57">
        <v>9.996534996535E-3</v>
      </c>
    </row>
    <row r="316" spans="2:20" x14ac:dyDescent="0.2">
      <c r="B316" s="35" t="s">
        <v>347</v>
      </c>
      <c r="C316" s="35">
        <v>13</v>
      </c>
      <c r="D316" s="35">
        <v>7</v>
      </c>
      <c r="E316">
        <f t="shared" si="4"/>
        <v>55050.125</v>
      </c>
      <c r="F316" t="s">
        <v>55</v>
      </c>
      <c r="L316" s="67">
        <v>0.17325017325020001</v>
      </c>
      <c r="M316" s="69">
        <v>0.17325017325020001</v>
      </c>
      <c r="Q316" s="56">
        <v>402.4</v>
      </c>
      <c r="S316" s="35">
        <v>40404</v>
      </c>
      <c r="T316" s="57">
        <v>9.9940599940599902E-3</v>
      </c>
    </row>
    <row r="317" spans="2:20" x14ac:dyDescent="0.2">
      <c r="B317" s="35" t="s">
        <v>348</v>
      </c>
      <c r="C317" s="35">
        <v>13</v>
      </c>
      <c r="D317" s="35">
        <v>8</v>
      </c>
      <c r="E317">
        <f t="shared" si="4"/>
        <v>41797.855000000003</v>
      </c>
      <c r="F317" t="s">
        <v>55</v>
      </c>
      <c r="L317" s="67">
        <v>0.17325017325020001</v>
      </c>
      <c r="M317" s="69">
        <v>0.17325017325020001</v>
      </c>
      <c r="Q317" s="56">
        <v>402.4</v>
      </c>
      <c r="S317" s="35">
        <v>40404</v>
      </c>
      <c r="T317" s="57">
        <v>9.9940599940599902E-3</v>
      </c>
    </row>
    <row r="318" spans="2:20" x14ac:dyDescent="0.2">
      <c r="B318" s="35" t="s">
        <v>349</v>
      </c>
      <c r="C318" s="35">
        <v>13</v>
      </c>
      <c r="D318" s="35">
        <v>9</v>
      </c>
      <c r="E318">
        <f t="shared" si="4"/>
        <v>29003.73</v>
      </c>
      <c r="F318" s="71" t="s">
        <v>252</v>
      </c>
      <c r="G318" s="72">
        <v>0.17325017325020001</v>
      </c>
      <c r="N318" s="72">
        <v>0.17325017325020001</v>
      </c>
      <c r="Q318" s="56">
        <v>403.2</v>
      </c>
      <c r="S318" s="35">
        <v>40404</v>
      </c>
      <c r="T318" s="57">
        <v>9.996534996535E-3</v>
      </c>
    </row>
    <row r="319" spans="2:20" x14ac:dyDescent="0.2">
      <c r="B319" s="35" t="s">
        <v>350</v>
      </c>
      <c r="C319" s="35">
        <v>13</v>
      </c>
      <c r="D319" s="35">
        <v>10</v>
      </c>
      <c r="E319">
        <f t="shared" si="4"/>
        <v>41485.152000000002</v>
      </c>
      <c r="F319" s="71" t="s">
        <v>252</v>
      </c>
      <c r="G319" s="72">
        <v>0.17325017325020001</v>
      </c>
      <c r="N319" s="72">
        <v>0.17325017325020001</v>
      </c>
      <c r="Q319" s="56">
        <v>403.2</v>
      </c>
      <c r="S319" s="35">
        <v>40404</v>
      </c>
      <c r="T319" s="57">
        <v>9.996534996535E-3</v>
      </c>
    </row>
    <row r="320" spans="2:20" x14ac:dyDescent="0.2">
      <c r="B320" s="35" t="s">
        <v>351</v>
      </c>
      <c r="C320" s="35">
        <v>13</v>
      </c>
      <c r="D320" s="35">
        <v>11</v>
      </c>
      <c r="E320">
        <f t="shared" si="4"/>
        <v>4457.8239999999996</v>
      </c>
      <c r="F320" t="s">
        <v>55</v>
      </c>
      <c r="J320" s="61">
        <v>2.079002079002E-2</v>
      </c>
      <c r="N320" s="72">
        <v>0.17325017325020001</v>
      </c>
      <c r="Q320" s="56">
        <v>402.8</v>
      </c>
      <c r="S320" s="35">
        <v>40404</v>
      </c>
      <c r="T320" s="57">
        <v>9.9970299970299995E-3</v>
      </c>
    </row>
    <row r="321" spans="2:20" x14ac:dyDescent="0.2">
      <c r="B321" s="35" t="s">
        <v>352</v>
      </c>
      <c r="C321" s="35">
        <v>13</v>
      </c>
      <c r="D321" s="35">
        <v>12</v>
      </c>
      <c r="E321">
        <f t="shared" si="4"/>
        <v>4208.1469999999999</v>
      </c>
      <c r="F321" t="s">
        <v>55</v>
      </c>
      <c r="J321" s="61">
        <v>2.079002079002E-2</v>
      </c>
      <c r="N321" s="72">
        <v>0.17325017325020001</v>
      </c>
      <c r="Q321" s="56">
        <v>402.8</v>
      </c>
      <c r="S321" s="35">
        <v>40404</v>
      </c>
      <c r="T321" s="57">
        <v>9.9970299970299995E-3</v>
      </c>
    </row>
    <row r="322" spans="2:20" x14ac:dyDescent="0.2">
      <c r="B322" s="35" t="s">
        <v>353</v>
      </c>
      <c r="C322" s="35">
        <v>13</v>
      </c>
      <c r="D322" s="35">
        <v>13</v>
      </c>
      <c r="E322">
        <f t="shared" si="4"/>
        <v>14095.838</v>
      </c>
      <c r="F322" t="s">
        <v>55</v>
      </c>
      <c r="H322" s="55">
        <v>2.4007524007519998</v>
      </c>
      <c r="N322" s="72">
        <v>0.17325017325020001</v>
      </c>
      <c r="Q322" s="56">
        <v>401.2</v>
      </c>
      <c r="S322" s="35">
        <v>40404</v>
      </c>
      <c r="T322" s="57">
        <v>9.9950499950499892E-3</v>
      </c>
    </row>
    <row r="323" spans="2:20" x14ac:dyDescent="0.2">
      <c r="B323" s="35" t="s">
        <v>354</v>
      </c>
      <c r="C323" s="35">
        <v>13</v>
      </c>
      <c r="D323" s="35">
        <v>14</v>
      </c>
      <c r="E323">
        <f t="shared" si="4"/>
        <v>17758.574000000001</v>
      </c>
      <c r="F323" t="s">
        <v>55</v>
      </c>
      <c r="H323" s="55">
        <v>2.4007524007519998</v>
      </c>
      <c r="N323" s="72">
        <v>0.17325017325020001</v>
      </c>
      <c r="Q323" s="56">
        <v>401.2</v>
      </c>
      <c r="S323" s="35">
        <v>40404</v>
      </c>
      <c r="T323" s="57">
        <v>9.9950499950499892E-3</v>
      </c>
    </row>
    <row r="324" spans="2:20" x14ac:dyDescent="0.2">
      <c r="B324" s="35" t="s">
        <v>355</v>
      </c>
      <c r="C324" s="35">
        <v>13</v>
      </c>
      <c r="D324" s="35">
        <v>15</v>
      </c>
      <c r="E324">
        <f t="shared" si="4"/>
        <v>47276.203000000001</v>
      </c>
      <c r="F324" s="62" t="s">
        <v>60</v>
      </c>
      <c r="G324" s="63">
        <v>0.17325017325020001</v>
      </c>
      <c r="O324" s="63">
        <v>0.17325017325020001</v>
      </c>
      <c r="Q324" s="56">
        <v>403.2</v>
      </c>
      <c r="S324" s="35">
        <v>40404</v>
      </c>
      <c r="T324" s="57">
        <v>9.996534996535E-3</v>
      </c>
    </row>
    <row r="325" spans="2:20" x14ac:dyDescent="0.2">
      <c r="B325" s="35" t="s">
        <v>356</v>
      </c>
      <c r="C325" s="35">
        <v>13</v>
      </c>
      <c r="D325" s="35">
        <v>16</v>
      </c>
      <c r="E325">
        <f t="shared" si="4"/>
        <v>30904.184000000001</v>
      </c>
      <c r="F325" s="62" t="s">
        <v>60</v>
      </c>
      <c r="G325" s="63">
        <v>0.17325017325020001</v>
      </c>
      <c r="O325" s="63">
        <v>0.17325017325020001</v>
      </c>
      <c r="Q325" s="56">
        <v>403.2</v>
      </c>
      <c r="S325" s="35">
        <v>40404</v>
      </c>
      <c r="T325" s="57">
        <v>9.996534996535E-3</v>
      </c>
    </row>
    <row r="326" spans="2:20" x14ac:dyDescent="0.2">
      <c r="B326" s="35" t="s">
        <v>357</v>
      </c>
      <c r="C326" s="35">
        <v>13</v>
      </c>
      <c r="D326" s="35">
        <v>17</v>
      </c>
      <c r="E326">
        <f t="shared" si="4"/>
        <v>64937.811999999998</v>
      </c>
      <c r="F326" t="s">
        <v>55</v>
      </c>
      <c r="M326" s="69">
        <v>0.17325017325020001</v>
      </c>
      <c r="O326" s="63">
        <v>0.17325017325020001</v>
      </c>
      <c r="Q326" s="56">
        <v>402.4</v>
      </c>
      <c r="S326" s="35">
        <v>40404</v>
      </c>
      <c r="T326" s="57">
        <v>9.9940599940599902E-3</v>
      </c>
    </row>
    <row r="327" spans="2:20" x14ac:dyDescent="0.2">
      <c r="B327" s="35" t="s">
        <v>358</v>
      </c>
      <c r="C327" s="35">
        <v>13</v>
      </c>
      <c r="D327" s="35">
        <v>18</v>
      </c>
      <c r="E327">
        <f t="shared" si="4"/>
        <v>36074.68</v>
      </c>
      <c r="F327" t="s">
        <v>55</v>
      </c>
      <c r="M327" s="69">
        <v>0.17325017325020001</v>
      </c>
      <c r="O327" s="63">
        <v>0.17325017325020001</v>
      </c>
      <c r="Q327" s="56">
        <v>402.4</v>
      </c>
      <c r="S327" s="35">
        <v>40404</v>
      </c>
      <c r="T327" s="57">
        <v>9.9940599940599902E-3</v>
      </c>
    </row>
    <row r="328" spans="2:20" x14ac:dyDescent="0.2">
      <c r="B328" s="35" t="s">
        <v>359</v>
      </c>
      <c r="C328" s="35">
        <v>13</v>
      </c>
      <c r="D328" s="35">
        <v>19</v>
      </c>
      <c r="E328">
        <f t="shared" si="4"/>
        <v>3837.268</v>
      </c>
      <c r="F328" t="s">
        <v>55</v>
      </c>
      <c r="O328" s="63">
        <v>0.17325017325020001</v>
      </c>
      <c r="P328" s="68">
        <v>0.17325017325020001</v>
      </c>
      <c r="Q328" s="56">
        <v>402.4</v>
      </c>
      <c r="S328" s="35">
        <v>40404</v>
      </c>
      <c r="T328" s="57">
        <v>9.9940599940599902E-3</v>
      </c>
    </row>
    <row r="329" spans="2:20" x14ac:dyDescent="0.2">
      <c r="B329" s="35" t="s">
        <v>360</v>
      </c>
      <c r="C329" s="35">
        <v>13</v>
      </c>
      <c r="D329" s="35">
        <v>20</v>
      </c>
      <c r="E329">
        <f t="shared" si="4"/>
        <v>7761.8010000000004</v>
      </c>
      <c r="F329" t="s">
        <v>55</v>
      </c>
      <c r="O329" s="63">
        <v>0.17325017325020001</v>
      </c>
      <c r="P329" s="68">
        <v>0.17325017325020001</v>
      </c>
      <c r="Q329" s="56">
        <v>402.4</v>
      </c>
      <c r="S329" s="35">
        <v>40404</v>
      </c>
      <c r="T329" s="57">
        <v>9.9940599940599902E-3</v>
      </c>
    </row>
    <row r="330" spans="2:20" x14ac:dyDescent="0.2">
      <c r="B330" s="35" t="s">
        <v>361</v>
      </c>
      <c r="C330" s="35">
        <v>13</v>
      </c>
      <c r="D330" s="35">
        <v>21</v>
      </c>
      <c r="E330">
        <f t="shared" si="4"/>
        <v>19191.186000000002</v>
      </c>
      <c r="F330" s="73" t="s">
        <v>265</v>
      </c>
      <c r="G330" s="68">
        <v>0.17325017325020001</v>
      </c>
      <c r="P330" s="68">
        <v>0.17325017325020001</v>
      </c>
      <c r="Q330" s="56">
        <v>403.2</v>
      </c>
      <c r="S330" s="35">
        <v>40404</v>
      </c>
      <c r="T330" s="57">
        <v>9.996534996535E-3</v>
      </c>
    </row>
    <row r="331" spans="2:20" x14ac:dyDescent="0.2">
      <c r="B331" s="35" t="s">
        <v>362</v>
      </c>
      <c r="C331" s="35">
        <v>13</v>
      </c>
      <c r="D331" s="35">
        <v>22</v>
      </c>
      <c r="E331">
        <f t="shared" si="4"/>
        <v>22017.625</v>
      </c>
      <c r="F331" s="73" t="s">
        <v>265</v>
      </c>
      <c r="G331" s="68">
        <v>0.17325017325020001</v>
      </c>
      <c r="P331" s="68">
        <v>0.17325017325020001</v>
      </c>
      <c r="Q331" s="56">
        <v>403.2</v>
      </c>
      <c r="S331" s="35">
        <v>40404</v>
      </c>
      <c r="T331" s="57">
        <v>9.996534996535E-3</v>
      </c>
    </row>
    <row r="332" spans="2:20" x14ac:dyDescent="0.2">
      <c r="B332" s="35" t="s">
        <v>363</v>
      </c>
      <c r="C332" s="35">
        <v>13</v>
      </c>
      <c r="D332" s="35">
        <v>23</v>
      </c>
      <c r="E332">
        <f t="shared" si="4"/>
        <v>10576.12</v>
      </c>
      <c r="F332" t="s">
        <v>55</v>
      </c>
      <c r="M332" s="69">
        <v>0.17325017325020001</v>
      </c>
      <c r="P332" s="68">
        <v>0.17325017325020001</v>
      </c>
      <c r="Q332" s="56">
        <v>402.4</v>
      </c>
      <c r="S332" s="35">
        <v>40404</v>
      </c>
      <c r="T332" s="57">
        <v>9.9940599940599902E-3</v>
      </c>
    </row>
    <row r="333" spans="2:20" x14ac:dyDescent="0.2">
      <c r="B333" s="35" t="s">
        <v>364</v>
      </c>
      <c r="C333" s="35">
        <v>13</v>
      </c>
      <c r="D333" s="35">
        <v>24</v>
      </c>
      <c r="E333">
        <f t="shared" si="4"/>
        <v>22919.370999999999</v>
      </c>
      <c r="F333" t="s">
        <v>55</v>
      </c>
      <c r="M333" s="69">
        <v>0.17325017325020001</v>
      </c>
      <c r="P333" s="68">
        <v>0.17325017325020001</v>
      </c>
      <c r="Q333" s="56">
        <v>402.4</v>
      </c>
      <c r="S333" s="35">
        <v>40404</v>
      </c>
      <c r="T333" s="57">
        <v>9.9940599940599902E-3</v>
      </c>
    </row>
    <row r="334" spans="2:20" x14ac:dyDescent="0.2">
      <c r="B334" s="35" t="s">
        <v>365</v>
      </c>
      <c r="C334" s="35">
        <v>14</v>
      </c>
      <c r="D334" s="35">
        <v>1</v>
      </c>
      <c r="E334">
        <f t="shared" si="4"/>
        <v>54378.663999999997</v>
      </c>
      <c r="F334" t="s">
        <v>55</v>
      </c>
      <c r="K334" s="65">
        <v>5.4450054450050002E-2</v>
      </c>
      <c r="L334" s="67">
        <v>5.4450054450050002E-2</v>
      </c>
      <c r="Q334" s="56">
        <v>403.6</v>
      </c>
      <c r="S334" s="35">
        <v>40404</v>
      </c>
      <c r="T334" s="57">
        <v>0.01</v>
      </c>
    </row>
    <row r="335" spans="2:20" x14ac:dyDescent="0.2">
      <c r="B335" s="35" t="s">
        <v>366</v>
      </c>
      <c r="C335" s="35">
        <v>14</v>
      </c>
      <c r="D335" s="35">
        <v>2</v>
      </c>
      <c r="E335">
        <f t="shared" si="4"/>
        <v>65856.531000000003</v>
      </c>
      <c r="F335" t="s">
        <v>55</v>
      </c>
      <c r="K335" s="65">
        <v>5.4450054450050002E-2</v>
      </c>
      <c r="L335" s="67">
        <v>5.4450054450050002E-2</v>
      </c>
      <c r="Q335" s="56">
        <v>403.6</v>
      </c>
      <c r="S335" s="35">
        <v>40404</v>
      </c>
      <c r="T335" s="57">
        <v>0.01</v>
      </c>
    </row>
    <row r="336" spans="2:20" x14ac:dyDescent="0.2">
      <c r="B336" s="35" t="s">
        <v>367</v>
      </c>
      <c r="C336" s="35">
        <v>14</v>
      </c>
      <c r="D336" s="35">
        <v>3</v>
      </c>
      <c r="E336">
        <f t="shared" si="4"/>
        <v>72304.491999999998</v>
      </c>
      <c r="F336" t="s">
        <v>55</v>
      </c>
      <c r="K336" s="65">
        <v>5.4450054450050002E-2</v>
      </c>
      <c r="M336" s="69">
        <v>5.4450054450050002E-2</v>
      </c>
      <c r="Q336" s="56">
        <v>403.6</v>
      </c>
      <c r="S336" s="35">
        <v>40404</v>
      </c>
      <c r="T336" s="57">
        <v>0.01</v>
      </c>
    </row>
    <row r="337" spans="2:20" x14ac:dyDescent="0.2">
      <c r="B337" s="35" t="s">
        <v>368</v>
      </c>
      <c r="C337" s="35">
        <v>14</v>
      </c>
      <c r="D337" s="35">
        <v>4</v>
      </c>
      <c r="E337">
        <f t="shared" si="4"/>
        <v>80919.562999999995</v>
      </c>
      <c r="F337" t="s">
        <v>55</v>
      </c>
      <c r="K337" s="65">
        <v>5.4450054450050002E-2</v>
      </c>
      <c r="M337" s="69">
        <v>5.4450054450050002E-2</v>
      </c>
      <c r="Q337" s="56">
        <v>403.6</v>
      </c>
      <c r="S337" s="35">
        <v>40404</v>
      </c>
      <c r="T337" s="57">
        <v>0.01</v>
      </c>
    </row>
    <row r="338" spans="2:20" x14ac:dyDescent="0.2">
      <c r="B338" s="35" t="s">
        <v>369</v>
      </c>
      <c r="C338" s="35">
        <v>14</v>
      </c>
      <c r="D338" s="35">
        <v>5</v>
      </c>
      <c r="E338">
        <f t="shared" si="4"/>
        <v>55253.741999999998</v>
      </c>
      <c r="F338" s="70" t="s">
        <v>247</v>
      </c>
      <c r="G338" s="69">
        <v>5.4450054450050002E-2</v>
      </c>
      <c r="M338" s="69">
        <v>5.4450054450050002E-2</v>
      </c>
      <c r="Q338" s="56">
        <v>403.6</v>
      </c>
      <c r="S338" s="35">
        <v>40404</v>
      </c>
      <c r="T338" s="57">
        <v>9.9945549945550001E-3</v>
      </c>
    </row>
    <row r="339" spans="2:20" x14ac:dyDescent="0.2">
      <c r="B339" s="35" t="s">
        <v>370</v>
      </c>
      <c r="C339" s="35">
        <v>14</v>
      </c>
      <c r="D339" s="35">
        <v>6</v>
      </c>
      <c r="E339">
        <f t="shared" si="4"/>
        <v>67182.483999999997</v>
      </c>
      <c r="F339" s="70" t="s">
        <v>247</v>
      </c>
      <c r="G339" s="69">
        <v>5.4450054450050002E-2</v>
      </c>
      <c r="M339" s="69">
        <v>5.4450054450050002E-2</v>
      </c>
      <c r="Q339" s="56">
        <v>403.6</v>
      </c>
      <c r="S339" s="35">
        <v>40404</v>
      </c>
      <c r="T339" s="57">
        <v>9.9945549945550001E-3</v>
      </c>
    </row>
    <row r="340" spans="2:20" x14ac:dyDescent="0.2">
      <c r="B340" s="35" t="s">
        <v>371</v>
      </c>
      <c r="C340" s="35">
        <v>14</v>
      </c>
      <c r="D340" s="35">
        <v>7</v>
      </c>
      <c r="E340">
        <f t="shared" si="4"/>
        <v>65155.976999999999</v>
      </c>
      <c r="F340" t="s">
        <v>55</v>
      </c>
      <c r="L340" s="67">
        <v>5.4450054450050002E-2</v>
      </c>
      <c r="M340" s="69">
        <v>5.4450054450050002E-2</v>
      </c>
      <c r="Q340" s="56">
        <v>403.6</v>
      </c>
      <c r="S340" s="35">
        <v>40404</v>
      </c>
      <c r="T340" s="57">
        <v>0.01</v>
      </c>
    </row>
    <row r="341" spans="2:20" x14ac:dyDescent="0.2">
      <c r="B341" s="35" t="s">
        <v>372</v>
      </c>
      <c r="C341" s="35">
        <v>14</v>
      </c>
      <c r="D341" s="35">
        <v>8</v>
      </c>
      <c r="E341">
        <f t="shared" si="4"/>
        <v>55561.597999999998</v>
      </c>
      <c r="F341" t="s">
        <v>55</v>
      </c>
      <c r="L341" s="67">
        <v>5.4450054450050002E-2</v>
      </c>
      <c r="M341" s="69">
        <v>5.4450054450050002E-2</v>
      </c>
      <c r="Q341" s="56">
        <v>403.6</v>
      </c>
      <c r="S341" s="35">
        <v>40404</v>
      </c>
      <c r="T341" s="57">
        <v>0.01</v>
      </c>
    </row>
    <row r="342" spans="2:20" x14ac:dyDescent="0.2">
      <c r="B342" s="35" t="s">
        <v>373</v>
      </c>
      <c r="C342" s="35">
        <v>14</v>
      </c>
      <c r="D342" s="35">
        <v>9</v>
      </c>
      <c r="E342">
        <f t="shared" si="4"/>
        <v>45838.741999999998</v>
      </c>
      <c r="F342" s="71" t="s">
        <v>252</v>
      </c>
      <c r="G342" s="72">
        <v>5.4450054450050002E-2</v>
      </c>
      <c r="N342" s="72">
        <v>5.4450054450050002E-2</v>
      </c>
      <c r="Q342" s="56">
        <v>403.6</v>
      </c>
      <c r="S342" s="35">
        <v>40404</v>
      </c>
      <c r="T342" s="57">
        <v>9.9945549945550001E-3</v>
      </c>
    </row>
    <row r="343" spans="2:20" x14ac:dyDescent="0.2">
      <c r="B343" s="35" t="s">
        <v>374</v>
      </c>
      <c r="C343" s="35">
        <v>14</v>
      </c>
      <c r="D343" s="35">
        <v>10</v>
      </c>
      <c r="E343">
        <f t="shared" ref="E343:E405" si="5">INDEX($A$1:$Y$17,MATCH(C343,$A$1:$A$17,0),MATCH(D343,$A$1:$Y$1,0))</f>
        <v>41943.296999999999</v>
      </c>
      <c r="F343" s="71" t="s">
        <v>252</v>
      </c>
      <c r="G343" s="72">
        <v>5.4450054450050002E-2</v>
      </c>
      <c r="N343" s="72">
        <v>5.4450054450050002E-2</v>
      </c>
      <c r="Q343" s="56">
        <v>403.6</v>
      </c>
      <c r="S343" s="35">
        <v>40404</v>
      </c>
      <c r="T343" s="57">
        <v>9.9945549945550001E-3</v>
      </c>
    </row>
    <row r="344" spans="2:20" x14ac:dyDescent="0.2">
      <c r="B344" s="35" t="s">
        <v>375</v>
      </c>
      <c r="C344" s="35">
        <v>14</v>
      </c>
      <c r="D344" s="35">
        <v>11</v>
      </c>
      <c r="E344">
        <f t="shared" si="5"/>
        <v>8842.9259999999995</v>
      </c>
      <c r="F344" t="s">
        <v>55</v>
      </c>
      <c r="J344" s="61">
        <v>6.9300069300070001E-3</v>
      </c>
      <c r="N344" s="72">
        <v>5.4450054450050002E-2</v>
      </c>
      <c r="Q344" s="56">
        <v>403.6</v>
      </c>
      <c r="S344" s="35">
        <v>40404</v>
      </c>
      <c r="T344" s="57">
        <v>9.9980199980200003E-3</v>
      </c>
    </row>
    <row r="345" spans="2:20" x14ac:dyDescent="0.2">
      <c r="B345" s="35" t="s">
        <v>376</v>
      </c>
      <c r="C345" s="35">
        <v>14</v>
      </c>
      <c r="D345" s="35">
        <v>12</v>
      </c>
      <c r="E345">
        <f t="shared" si="5"/>
        <v>20269.886999999999</v>
      </c>
      <c r="F345" t="s">
        <v>55</v>
      </c>
      <c r="J345" s="61">
        <v>6.9300069300070001E-3</v>
      </c>
      <c r="N345" s="72">
        <v>5.4450054450050002E-2</v>
      </c>
      <c r="Q345" s="56">
        <v>403.6</v>
      </c>
      <c r="S345" s="35">
        <v>40404</v>
      </c>
      <c r="T345" s="57">
        <v>9.9980199980200003E-3</v>
      </c>
    </row>
    <row r="346" spans="2:20" x14ac:dyDescent="0.2">
      <c r="B346" s="35" t="s">
        <v>377</v>
      </c>
      <c r="C346" s="35">
        <v>14</v>
      </c>
      <c r="D346" s="35">
        <v>13</v>
      </c>
      <c r="E346">
        <f t="shared" si="5"/>
        <v>28135.921999999999</v>
      </c>
      <c r="F346" t="s">
        <v>55</v>
      </c>
      <c r="H346" s="55">
        <v>0.51975051975050002</v>
      </c>
      <c r="N346" s="72">
        <v>5.4450054450050002E-2</v>
      </c>
      <c r="Q346" s="56">
        <v>403.2</v>
      </c>
      <c r="S346" s="35">
        <v>40404</v>
      </c>
      <c r="T346" s="57">
        <v>9.9950499950499892E-3</v>
      </c>
    </row>
    <row r="347" spans="2:20" x14ac:dyDescent="0.2">
      <c r="B347" s="35" t="s">
        <v>378</v>
      </c>
      <c r="C347" s="35">
        <v>14</v>
      </c>
      <c r="D347" s="35">
        <v>14</v>
      </c>
      <c r="E347">
        <f t="shared" si="5"/>
        <v>22863.616999999998</v>
      </c>
      <c r="F347" t="s">
        <v>55</v>
      </c>
      <c r="H347" s="55">
        <v>0.51975051975050002</v>
      </c>
      <c r="N347" s="72">
        <v>5.4450054450050002E-2</v>
      </c>
      <c r="Q347" s="56">
        <v>403.2</v>
      </c>
      <c r="S347" s="35">
        <v>40404</v>
      </c>
      <c r="T347" s="57">
        <v>9.9950499950499892E-3</v>
      </c>
    </row>
    <row r="348" spans="2:20" x14ac:dyDescent="0.2">
      <c r="B348" s="35" t="s">
        <v>379</v>
      </c>
      <c r="C348" s="35">
        <v>14</v>
      </c>
      <c r="D348" s="35">
        <v>15</v>
      </c>
      <c r="E348">
        <f t="shared" si="5"/>
        <v>51569.190999999999</v>
      </c>
      <c r="F348" s="62" t="s">
        <v>60</v>
      </c>
      <c r="G348" s="63">
        <v>5.4450054450050002E-2</v>
      </c>
      <c r="O348" s="63">
        <v>5.4450054450050002E-2</v>
      </c>
      <c r="Q348" s="56">
        <v>403.6</v>
      </c>
      <c r="S348" s="35">
        <v>40404</v>
      </c>
      <c r="T348" s="57">
        <v>9.9945549945550001E-3</v>
      </c>
    </row>
    <row r="349" spans="2:20" x14ac:dyDescent="0.2">
      <c r="B349" s="35" t="s">
        <v>380</v>
      </c>
      <c r="C349" s="35">
        <v>14</v>
      </c>
      <c r="D349" s="35">
        <v>16</v>
      </c>
      <c r="E349">
        <f t="shared" si="5"/>
        <v>80960.766000000003</v>
      </c>
      <c r="F349" s="62" t="s">
        <v>60</v>
      </c>
      <c r="G349" s="63">
        <v>5.4450054450050002E-2</v>
      </c>
      <c r="O349" s="63">
        <v>5.4450054450050002E-2</v>
      </c>
      <c r="Q349" s="56">
        <v>403.6</v>
      </c>
      <c r="S349" s="35">
        <v>40404</v>
      </c>
      <c r="T349" s="57">
        <v>9.9945549945550001E-3</v>
      </c>
    </row>
    <row r="350" spans="2:20" x14ac:dyDescent="0.2">
      <c r="B350" s="35" t="s">
        <v>381</v>
      </c>
      <c r="C350" s="35">
        <v>14</v>
      </c>
      <c r="D350" s="35">
        <v>17</v>
      </c>
      <c r="E350">
        <f t="shared" si="5"/>
        <v>65003.262000000002</v>
      </c>
      <c r="F350" t="s">
        <v>55</v>
      </c>
      <c r="M350" s="69">
        <v>5.4450054450050002E-2</v>
      </c>
      <c r="O350" s="63">
        <v>5.4450054450050002E-2</v>
      </c>
      <c r="Q350" s="56">
        <v>403.6</v>
      </c>
      <c r="S350" s="35">
        <v>40404</v>
      </c>
      <c r="T350" s="57">
        <v>0.01</v>
      </c>
    </row>
    <row r="351" spans="2:20" x14ac:dyDescent="0.2">
      <c r="B351" s="35" t="s">
        <v>382</v>
      </c>
      <c r="C351" s="35">
        <v>14</v>
      </c>
      <c r="D351" s="35">
        <v>18</v>
      </c>
      <c r="E351">
        <f t="shared" si="5"/>
        <v>64101.52</v>
      </c>
      <c r="F351" t="s">
        <v>55</v>
      </c>
      <c r="M351" s="69">
        <v>5.4450054450050002E-2</v>
      </c>
      <c r="O351" s="63">
        <v>5.4450054450050002E-2</v>
      </c>
      <c r="Q351" s="56">
        <v>403.6</v>
      </c>
      <c r="S351" s="35">
        <v>40404</v>
      </c>
      <c r="T351" s="57">
        <v>0.01</v>
      </c>
    </row>
    <row r="352" spans="2:20" x14ac:dyDescent="0.2">
      <c r="B352" s="35" t="s">
        <v>383</v>
      </c>
      <c r="C352" s="35">
        <v>14</v>
      </c>
      <c r="D352" s="35">
        <v>19</v>
      </c>
      <c r="E352">
        <f t="shared" si="5"/>
        <v>17756.150000000001</v>
      </c>
      <c r="F352" t="s">
        <v>55</v>
      </c>
      <c r="O352" s="63">
        <v>5.4450054450050002E-2</v>
      </c>
      <c r="P352" s="68">
        <v>5.4450054450050002E-2</v>
      </c>
      <c r="Q352" s="56">
        <v>403.6</v>
      </c>
      <c r="S352" s="35">
        <v>40404</v>
      </c>
      <c r="T352" s="57">
        <v>0.01</v>
      </c>
    </row>
    <row r="353" spans="2:20" x14ac:dyDescent="0.2">
      <c r="B353" s="35" t="s">
        <v>384</v>
      </c>
      <c r="C353" s="35">
        <v>14</v>
      </c>
      <c r="D353" s="35">
        <v>20</v>
      </c>
      <c r="E353">
        <f t="shared" si="5"/>
        <v>15540.57</v>
      </c>
      <c r="F353" t="s">
        <v>55</v>
      </c>
      <c r="O353" s="63">
        <v>5.4450054450050002E-2</v>
      </c>
      <c r="P353" s="68">
        <v>5.4450054450050002E-2</v>
      </c>
      <c r="Q353" s="56">
        <v>403.6</v>
      </c>
      <c r="S353" s="35">
        <v>40404</v>
      </c>
      <c r="T353" s="57">
        <v>0.01</v>
      </c>
    </row>
    <row r="354" spans="2:20" x14ac:dyDescent="0.2">
      <c r="B354" s="35" t="s">
        <v>385</v>
      </c>
      <c r="C354" s="35">
        <v>14</v>
      </c>
      <c r="D354" s="35">
        <v>21</v>
      </c>
      <c r="E354">
        <f t="shared" si="5"/>
        <v>24664.686000000002</v>
      </c>
      <c r="F354" s="73" t="s">
        <v>265</v>
      </c>
      <c r="G354" s="68">
        <v>5.4450054450050002E-2</v>
      </c>
      <c r="P354" s="68">
        <v>5.4450054450050002E-2</v>
      </c>
      <c r="Q354" s="56">
        <v>403.6</v>
      </c>
      <c r="S354" s="35">
        <v>40404</v>
      </c>
      <c r="T354" s="57">
        <v>9.9945549945550001E-3</v>
      </c>
    </row>
    <row r="355" spans="2:20" x14ac:dyDescent="0.2">
      <c r="B355" s="35" t="s">
        <v>386</v>
      </c>
      <c r="C355" s="35">
        <v>14</v>
      </c>
      <c r="D355" s="35">
        <v>22</v>
      </c>
      <c r="E355">
        <f t="shared" si="5"/>
        <v>18897.875</v>
      </c>
      <c r="F355" s="73" t="s">
        <v>265</v>
      </c>
      <c r="G355" s="68">
        <v>5.4450054450050002E-2</v>
      </c>
      <c r="P355" s="68">
        <v>5.4450054450050002E-2</v>
      </c>
      <c r="Q355" s="56">
        <v>403.6</v>
      </c>
      <c r="S355" s="35">
        <v>40404</v>
      </c>
      <c r="T355" s="57">
        <v>9.9945549945550001E-3</v>
      </c>
    </row>
    <row r="356" spans="2:20" x14ac:dyDescent="0.2">
      <c r="B356" s="35" t="s">
        <v>387</v>
      </c>
      <c r="C356" s="35">
        <v>14</v>
      </c>
      <c r="D356" s="35">
        <v>23</v>
      </c>
      <c r="E356">
        <f t="shared" si="5"/>
        <v>19273.603999999999</v>
      </c>
      <c r="F356" t="s">
        <v>55</v>
      </c>
      <c r="M356" s="69">
        <v>5.4450054450050002E-2</v>
      </c>
      <c r="P356" s="68">
        <v>5.4450054450050002E-2</v>
      </c>
      <c r="Q356" s="56">
        <v>403.6</v>
      </c>
      <c r="S356" s="35">
        <v>40404</v>
      </c>
      <c r="T356" s="57">
        <v>0.01</v>
      </c>
    </row>
    <row r="357" spans="2:20" x14ac:dyDescent="0.2">
      <c r="B357" s="35" t="s">
        <v>388</v>
      </c>
      <c r="C357" s="35">
        <v>14</v>
      </c>
      <c r="D357" s="35">
        <v>24</v>
      </c>
      <c r="E357">
        <f t="shared" si="5"/>
        <v>19884.463</v>
      </c>
      <c r="F357" t="s">
        <v>55</v>
      </c>
      <c r="M357" s="69">
        <v>5.4450054450050002E-2</v>
      </c>
      <c r="P357" s="68">
        <v>5.4450054450050002E-2</v>
      </c>
      <c r="Q357" s="56">
        <v>403.6</v>
      </c>
      <c r="S357" s="35">
        <v>40404</v>
      </c>
      <c r="T357" s="57">
        <v>0.01</v>
      </c>
    </row>
    <row r="358" spans="2:20" x14ac:dyDescent="0.2">
      <c r="B358" s="35" t="s">
        <v>389</v>
      </c>
      <c r="C358" s="35">
        <v>15</v>
      </c>
      <c r="D358" s="35">
        <v>1</v>
      </c>
      <c r="E358">
        <f t="shared" si="5"/>
        <v>61796.25</v>
      </c>
      <c r="F358" t="s">
        <v>55</v>
      </c>
      <c r="K358" s="65">
        <v>1.485001485001E-2</v>
      </c>
      <c r="L358" s="67">
        <v>1.485001485001E-2</v>
      </c>
      <c r="Q358" s="56">
        <v>404</v>
      </c>
      <c r="S358" s="35">
        <v>40404</v>
      </c>
      <c r="T358" s="57">
        <v>1.000198000198E-2</v>
      </c>
    </row>
    <row r="359" spans="2:20" x14ac:dyDescent="0.2">
      <c r="B359" s="35" t="s">
        <v>390</v>
      </c>
      <c r="C359" s="35">
        <v>15</v>
      </c>
      <c r="D359" s="35">
        <v>2</v>
      </c>
      <c r="E359">
        <f t="shared" si="5"/>
        <v>68607.820000000007</v>
      </c>
      <c r="F359" t="s">
        <v>55</v>
      </c>
      <c r="K359" s="65">
        <v>1.485001485001E-2</v>
      </c>
      <c r="L359" s="67">
        <v>1.485001485001E-2</v>
      </c>
      <c r="Q359" s="56">
        <v>404</v>
      </c>
      <c r="S359" s="35">
        <v>40404</v>
      </c>
      <c r="T359" s="57">
        <v>1.000198000198E-2</v>
      </c>
    </row>
    <row r="360" spans="2:20" x14ac:dyDescent="0.2">
      <c r="B360" s="35" t="s">
        <v>391</v>
      </c>
      <c r="C360" s="35">
        <v>15</v>
      </c>
      <c r="D360" s="35">
        <v>3</v>
      </c>
      <c r="E360">
        <f t="shared" si="5"/>
        <v>76013.289000000004</v>
      </c>
      <c r="F360" t="s">
        <v>55</v>
      </c>
      <c r="K360" s="65">
        <v>1.485001485001E-2</v>
      </c>
      <c r="M360" s="69">
        <v>1.485001485001E-2</v>
      </c>
      <c r="Q360" s="56">
        <v>404</v>
      </c>
      <c r="S360" s="35">
        <v>40404</v>
      </c>
      <c r="T360" s="57">
        <v>1.000198000198E-2</v>
      </c>
    </row>
    <row r="361" spans="2:20" x14ac:dyDescent="0.2">
      <c r="B361" s="35" t="s">
        <v>392</v>
      </c>
      <c r="C361" s="35">
        <v>15</v>
      </c>
      <c r="D361" s="35">
        <v>4</v>
      </c>
      <c r="E361">
        <f t="shared" si="5"/>
        <v>75756.335999999996</v>
      </c>
      <c r="F361" t="s">
        <v>55</v>
      </c>
      <c r="K361" s="65">
        <v>1.485001485001E-2</v>
      </c>
      <c r="M361" s="69">
        <v>1.485001485001E-2</v>
      </c>
      <c r="Q361" s="56">
        <v>404</v>
      </c>
      <c r="S361" s="35">
        <v>40404</v>
      </c>
      <c r="T361" s="57">
        <v>1.000198000198E-2</v>
      </c>
    </row>
    <row r="362" spans="2:20" x14ac:dyDescent="0.2">
      <c r="B362" s="35" t="s">
        <v>393</v>
      </c>
      <c r="C362" s="35">
        <v>15</v>
      </c>
      <c r="D362" s="35">
        <v>5</v>
      </c>
      <c r="E362">
        <f t="shared" si="5"/>
        <v>55071.940999999999</v>
      </c>
      <c r="F362" s="70" t="s">
        <v>247</v>
      </c>
      <c r="G362" s="69">
        <v>1.485001485001E-2</v>
      </c>
      <c r="M362" s="69">
        <v>1.485001485001E-2</v>
      </c>
      <c r="Q362" s="56">
        <v>404</v>
      </c>
      <c r="S362" s="35">
        <v>40404</v>
      </c>
      <c r="T362" s="57">
        <v>1.0000495000495E-2</v>
      </c>
    </row>
    <row r="363" spans="2:20" x14ac:dyDescent="0.2">
      <c r="B363" s="35" t="s">
        <v>394</v>
      </c>
      <c r="C363" s="35">
        <v>15</v>
      </c>
      <c r="D363" s="35">
        <v>6</v>
      </c>
      <c r="E363">
        <f t="shared" si="5"/>
        <v>63270.07</v>
      </c>
      <c r="F363" s="70" t="s">
        <v>247</v>
      </c>
      <c r="G363" s="69">
        <v>1.485001485001E-2</v>
      </c>
      <c r="M363" s="69">
        <v>1.485001485001E-2</v>
      </c>
      <c r="Q363" s="56">
        <v>404</v>
      </c>
      <c r="S363" s="35">
        <v>40404</v>
      </c>
      <c r="T363" s="57">
        <v>1.0000495000495E-2</v>
      </c>
    </row>
    <row r="364" spans="2:20" x14ac:dyDescent="0.2">
      <c r="B364" s="35" t="s">
        <v>395</v>
      </c>
      <c r="C364" s="35">
        <v>15</v>
      </c>
      <c r="D364" s="35">
        <v>7</v>
      </c>
      <c r="E364">
        <f t="shared" si="5"/>
        <v>71259.733999999997</v>
      </c>
      <c r="F364" t="s">
        <v>55</v>
      </c>
      <c r="L364" s="67">
        <v>1.485001485001E-2</v>
      </c>
      <c r="M364" s="69">
        <v>1.485001485001E-2</v>
      </c>
      <c r="Q364" s="56">
        <v>404</v>
      </c>
      <c r="S364" s="35">
        <v>40404</v>
      </c>
      <c r="T364" s="57">
        <v>1.000198000198E-2</v>
      </c>
    </row>
    <row r="365" spans="2:20" x14ac:dyDescent="0.2">
      <c r="B365" s="35" t="s">
        <v>396</v>
      </c>
      <c r="C365" s="35">
        <v>15</v>
      </c>
      <c r="D365" s="35">
        <v>8</v>
      </c>
      <c r="E365">
        <f t="shared" si="5"/>
        <v>56174.883000000002</v>
      </c>
      <c r="F365" t="s">
        <v>55</v>
      </c>
      <c r="L365" s="67">
        <v>1.485001485001E-2</v>
      </c>
      <c r="M365" s="69">
        <v>1.485001485001E-2</v>
      </c>
      <c r="Q365" s="56">
        <v>404</v>
      </c>
      <c r="S365" s="35">
        <v>40404</v>
      </c>
      <c r="T365" s="57">
        <v>1.000198000198E-2</v>
      </c>
    </row>
    <row r="366" spans="2:20" x14ac:dyDescent="0.2">
      <c r="B366" s="35" t="s">
        <v>397</v>
      </c>
      <c r="C366" s="35">
        <v>15</v>
      </c>
      <c r="D366" s="35">
        <v>9</v>
      </c>
      <c r="E366">
        <f t="shared" si="5"/>
        <v>60540.59</v>
      </c>
      <c r="F366" s="71" t="s">
        <v>252</v>
      </c>
      <c r="G366" s="72">
        <v>1.485001485001E-2</v>
      </c>
      <c r="N366" s="72">
        <v>1.485001485001E-2</v>
      </c>
      <c r="Q366" s="56">
        <v>404</v>
      </c>
      <c r="S366" s="35">
        <v>40404</v>
      </c>
      <c r="T366" s="57">
        <v>1.0000495000495E-2</v>
      </c>
    </row>
    <row r="367" spans="2:20" x14ac:dyDescent="0.2">
      <c r="B367" s="35" t="s">
        <v>398</v>
      </c>
      <c r="C367" s="35">
        <v>15</v>
      </c>
      <c r="D367" s="35">
        <v>10</v>
      </c>
      <c r="E367">
        <f t="shared" si="5"/>
        <v>61073.883000000002</v>
      </c>
      <c r="F367" s="71" t="s">
        <v>252</v>
      </c>
      <c r="G367" s="72">
        <v>1.485001485001E-2</v>
      </c>
      <c r="N367" s="72">
        <v>1.485001485001E-2</v>
      </c>
      <c r="Q367" s="56">
        <v>404</v>
      </c>
      <c r="S367" s="35">
        <v>40404</v>
      </c>
      <c r="T367" s="57">
        <v>1.0000495000495E-2</v>
      </c>
    </row>
    <row r="368" spans="2:20" x14ac:dyDescent="0.2">
      <c r="B368" s="35" t="s">
        <v>399</v>
      </c>
      <c r="C368" s="35">
        <v>15</v>
      </c>
      <c r="D368" s="35">
        <v>11</v>
      </c>
      <c r="E368">
        <f t="shared" si="5"/>
        <v>50875.913999999997</v>
      </c>
      <c r="F368" t="s">
        <v>55</v>
      </c>
      <c r="J368" s="61">
        <v>1.980001980002E-3</v>
      </c>
      <c r="N368" s="72">
        <v>1.485001485001E-2</v>
      </c>
      <c r="Q368" s="56">
        <v>404</v>
      </c>
      <c r="S368" s="35">
        <v>40404</v>
      </c>
      <c r="T368" s="57">
        <v>1.0001485001485001E-2</v>
      </c>
    </row>
    <row r="369" spans="2:20" x14ac:dyDescent="0.2">
      <c r="B369" s="35" t="s">
        <v>400</v>
      </c>
      <c r="C369" s="35">
        <v>15</v>
      </c>
      <c r="D369" s="35">
        <v>12</v>
      </c>
      <c r="E369">
        <f t="shared" si="5"/>
        <v>44059.491999999998</v>
      </c>
      <c r="F369" t="s">
        <v>55</v>
      </c>
      <c r="J369" s="61">
        <v>1.980001980002E-3</v>
      </c>
      <c r="N369" s="72">
        <v>1.485001485001E-2</v>
      </c>
      <c r="Q369" s="56">
        <v>404</v>
      </c>
      <c r="S369" s="35">
        <v>40404</v>
      </c>
      <c r="T369" s="57">
        <v>1.0001485001485001E-2</v>
      </c>
    </row>
    <row r="370" spans="2:20" x14ac:dyDescent="0.2">
      <c r="B370" s="35" t="s">
        <v>401</v>
      </c>
      <c r="C370" s="35">
        <v>15</v>
      </c>
      <c r="D370" s="35">
        <v>13</v>
      </c>
      <c r="E370">
        <f t="shared" si="5"/>
        <v>74903.070000000007</v>
      </c>
      <c r="F370" t="s">
        <v>55</v>
      </c>
      <c r="H370" s="55">
        <v>0.1237501237501</v>
      </c>
      <c r="N370" s="72">
        <v>1.485001485001E-2</v>
      </c>
      <c r="Q370" s="56">
        <v>404</v>
      </c>
      <c r="S370" s="35">
        <v>40404</v>
      </c>
      <c r="T370" s="57">
        <v>1.0002970002969999E-2</v>
      </c>
    </row>
    <row r="371" spans="2:20" x14ac:dyDescent="0.2">
      <c r="B371" s="35" t="s">
        <v>402</v>
      </c>
      <c r="C371" s="35">
        <v>15</v>
      </c>
      <c r="D371" s="35">
        <v>14</v>
      </c>
      <c r="E371">
        <f t="shared" si="5"/>
        <v>51797.050999999999</v>
      </c>
      <c r="F371" t="s">
        <v>55</v>
      </c>
      <c r="H371" s="55">
        <v>0.1237501237501</v>
      </c>
      <c r="N371" s="72">
        <v>1.485001485001E-2</v>
      </c>
      <c r="Q371" s="56">
        <v>404</v>
      </c>
      <c r="S371" s="35">
        <v>40404</v>
      </c>
      <c r="T371" s="57">
        <v>1.0002970002969999E-2</v>
      </c>
    </row>
    <row r="372" spans="2:20" x14ac:dyDescent="0.2">
      <c r="B372" s="35" t="s">
        <v>403</v>
      </c>
      <c r="C372" s="35">
        <v>15</v>
      </c>
      <c r="D372" s="35">
        <v>15</v>
      </c>
      <c r="E372">
        <f t="shared" si="5"/>
        <v>72382.062999999995</v>
      </c>
      <c r="F372" s="62" t="s">
        <v>60</v>
      </c>
      <c r="G372" s="63">
        <v>1.485001485001E-2</v>
      </c>
      <c r="O372" s="63">
        <v>1.485001485001E-2</v>
      </c>
      <c r="Q372" s="56">
        <v>404</v>
      </c>
      <c r="S372" s="35">
        <v>40404</v>
      </c>
      <c r="T372" s="57">
        <v>1.0000495000495E-2</v>
      </c>
    </row>
    <row r="373" spans="2:20" x14ac:dyDescent="0.2">
      <c r="B373" s="35" t="s">
        <v>404</v>
      </c>
      <c r="C373" s="35">
        <v>15</v>
      </c>
      <c r="D373" s="35">
        <v>16</v>
      </c>
      <c r="E373">
        <f t="shared" si="5"/>
        <v>68748.414000000004</v>
      </c>
      <c r="F373" s="62" t="s">
        <v>60</v>
      </c>
      <c r="G373" s="63">
        <v>1.485001485001E-2</v>
      </c>
      <c r="O373" s="63">
        <v>1.485001485001E-2</v>
      </c>
      <c r="Q373" s="56">
        <v>404</v>
      </c>
      <c r="S373" s="35">
        <v>40404</v>
      </c>
      <c r="T373" s="57">
        <v>1.0000495000495E-2</v>
      </c>
    </row>
    <row r="374" spans="2:20" x14ac:dyDescent="0.2">
      <c r="B374" s="35" t="s">
        <v>405</v>
      </c>
      <c r="C374" s="35">
        <v>15</v>
      </c>
      <c r="D374" s="35">
        <v>17</v>
      </c>
      <c r="E374">
        <f t="shared" si="5"/>
        <v>74238.883000000002</v>
      </c>
      <c r="F374" t="s">
        <v>55</v>
      </c>
      <c r="M374" s="69">
        <v>1.485001485001E-2</v>
      </c>
      <c r="O374" s="63">
        <v>1.485001485001E-2</v>
      </c>
      <c r="Q374" s="56">
        <v>404</v>
      </c>
      <c r="S374" s="35">
        <v>40404</v>
      </c>
      <c r="T374" s="57">
        <v>1.000198000198E-2</v>
      </c>
    </row>
    <row r="375" spans="2:20" x14ac:dyDescent="0.2">
      <c r="B375" s="35" t="s">
        <v>406</v>
      </c>
      <c r="C375" s="35">
        <v>15</v>
      </c>
      <c r="D375" s="35">
        <v>18</v>
      </c>
      <c r="E375">
        <f t="shared" si="5"/>
        <v>66241.952999999994</v>
      </c>
      <c r="F375" t="s">
        <v>55</v>
      </c>
      <c r="M375" s="69">
        <v>1.485001485001E-2</v>
      </c>
      <c r="O375" s="63">
        <v>1.485001485001E-2</v>
      </c>
      <c r="Q375" s="56">
        <v>404</v>
      </c>
      <c r="S375" s="35">
        <v>40404</v>
      </c>
      <c r="T375" s="57">
        <v>1.000198000198E-2</v>
      </c>
    </row>
    <row r="376" spans="2:20" x14ac:dyDescent="0.2">
      <c r="B376" s="35" t="s">
        <v>407</v>
      </c>
      <c r="C376" s="35">
        <v>15</v>
      </c>
      <c r="D376" s="35">
        <v>19</v>
      </c>
      <c r="E376">
        <f t="shared" si="5"/>
        <v>52953.32</v>
      </c>
      <c r="F376" t="s">
        <v>55</v>
      </c>
      <c r="O376" s="63">
        <v>1.485001485001E-2</v>
      </c>
      <c r="P376" s="68">
        <v>1.485001485001E-2</v>
      </c>
      <c r="Q376" s="56">
        <v>404</v>
      </c>
      <c r="S376" s="35">
        <v>40404</v>
      </c>
      <c r="T376" s="57">
        <v>1.000198000198E-2</v>
      </c>
    </row>
    <row r="377" spans="2:20" x14ac:dyDescent="0.2">
      <c r="B377" s="35" t="s">
        <v>408</v>
      </c>
      <c r="C377" s="35">
        <v>15</v>
      </c>
      <c r="D377" s="35">
        <v>20</v>
      </c>
      <c r="E377">
        <f t="shared" si="5"/>
        <v>49402.093999999997</v>
      </c>
      <c r="F377" t="s">
        <v>55</v>
      </c>
      <c r="O377" s="63">
        <v>1.485001485001E-2</v>
      </c>
      <c r="P377" s="68">
        <v>1.485001485001E-2</v>
      </c>
      <c r="Q377" s="56">
        <v>404</v>
      </c>
      <c r="S377" s="35">
        <v>40404</v>
      </c>
      <c r="T377" s="57">
        <v>1.000198000198E-2</v>
      </c>
    </row>
    <row r="378" spans="2:20" x14ac:dyDescent="0.2">
      <c r="B378" s="35" t="s">
        <v>409</v>
      </c>
      <c r="C378" s="35">
        <v>15</v>
      </c>
      <c r="D378" s="35">
        <v>21</v>
      </c>
      <c r="E378">
        <f t="shared" si="5"/>
        <v>45118.800999999999</v>
      </c>
      <c r="F378" s="73" t="s">
        <v>265</v>
      </c>
      <c r="G378" s="68">
        <v>1.485001485001E-2</v>
      </c>
      <c r="P378" s="68">
        <v>1.485001485001E-2</v>
      </c>
      <c r="Q378" s="56">
        <v>404</v>
      </c>
      <c r="S378" s="35">
        <v>40404</v>
      </c>
      <c r="T378" s="57">
        <v>1.0000495000495E-2</v>
      </c>
    </row>
    <row r="379" spans="2:20" x14ac:dyDescent="0.2">
      <c r="B379" s="35" t="s">
        <v>410</v>
      </c>
      <c r="C379" s="35">
        <v>15</v>
      </c>
      <c r="D379" s="35">
        <v>22</v>
      </c>
      <c r="E379">
        <f t="shared" si="5"/>
        <v>49574.199000000001</v>
      </c>
      <c r="F379" s="73" t="s">
        <v>265</v>
      </c>
      <c r="G379" s="68">
        <v>1.485001485001E-2</v>
      </c>
      <c r="P379" s="68">
        <v>1.485001485001E-2</v>
      </c>
      <c r="Q379" s="56">
        <v>404</v>
      </c>
      <c r="S379" s="35">
        <v>40404</v>
      </c>
      <c r="T379" s="57">
        <v>1.0000495000495E-2</v>
      </c>
    </row>
    <row r="380" spans="2:20" x14ac:dyDescent="0.2">
      <c r="B380" s="35" t="s">
        <v>411</v>
      </c>
      <c r="C380" s="35">
        <v>15</v>
      </c>
      <c r="D380" s="35">
        <v>23</v>
      </c>
      <c r="E380">
        <f t="shared" si="5"/>
        <v>49545.108999999997</v>
      </c>
      <c r="F380" t="s">
        <v>55</v>
      </c>
      <c r="M380" s="69">
        <v>1.485001485001E-2</v>
      </c>
      <c r="P380" s="68">
        <v>1.485001485001E-2</v>
      </c>
      <c r="Q380" s="56">
        <v>404</v>
      </c>
      <c r="S380" s="35">
        <v>40404</v>
      </c>
      <c r="T380" s="57">
        <v>1.000198000198E-2</v>
      </c>
    </row>
    <row r="381" spans="2:20" x14ac:dyDescent="0.2">
      <c r="B381" s="35" t="s">
        <v>412</v>
      </c>
      <c r="C381" s="35">
        <v>15</v>
      </c>
      <c r="D381" s="35">
        <v>24</v>
      </c>
      <c r="E381">
        <f t="shared" si="5"/>
        <v>79406.952999999994</v>
      </c>
      <c r="F381" t="s">
        <v>55</v>
      </c>
      <c r="M381" s="69">
        <v>1.485001485001E-2</v>
      </c>
      <c r="P381" s="68">
        <v>1.485001485001E-2</v>
      </c>
      <c r="Q381" s="56">
        <v>404</v>
      </c>
      <c r="S381" s="35">
        <v>40404</v>
      </c>
      <c r="T381" s="57">
        <v>1.000198000198E-2</v>
      </c>
    </row>
    <row r="382" spans="2:20" x14ac:dyDescent="0.2">
      <c r="B382" s="35" t="s">
        <v>413</v>
      </c>
      <c r="C382" s="35">
        <v>16</v>
      </c>
      <c r="D382" s="35">
        <v>1</v>
      </c>
      <c r="E382">
        <f t="shared" si="5"/>
        <v>74537.047000000006</v>
      </c>
      <c r="F382" t="s">
        <v>55</v>
      </c>
      <c r="K382" s="65">
        <v>4.950004950005E-3</v>
      </c>
      <c r="L382" s="67">
        <v>4.950004950005E-3</v>
      </c>
      <c r="Q382" s="56">
        <v>404</v>
      </c>
      <c r="S382" s="35">
        <v>40404</v>
      </c>
      <c r="T382" s="57">
        <v>0.01</v>
      </c>
    </row>
    <row r="383" spans="2:20" x14ac:dyDescent="0.2">
      <c r="B383" s="35" t="s">
        <v>414</v>
      </c>
      <c r="C383" s="35">
        <v>16</v>
      </c>
      <c r="D383" s="35">
        <v>2</v>
      </c>
      <c r="E383">
        <f t="shared" si="5"/>
        <v>62147.733999999997</v>
      </c>
      <c r="F383" t="s">
        <v>55</v>
      </c>
      <c r="K383" s="65">
        <v>4.950004950005E-3</v>
      </c>
      <c r="L383" s="67">
        <v>4.950004950005E-3</v>
      </c>
      <c r="Q383" s="56">
        <v>404</v>
      </c>
      <c r="S383" s="35">
        <v>40404</v>
      </c>
      <c r="T383" s="57">
        <v>0.01</v>
      </c>
    </row>
    <row r="384" spans="2:20" x14ac:dyDescent="0.2">
      <c r="B384" s="35" t="s">
        <v>415</v>
      </c>
      <c r="C384" s="35">
        <v>16</v>
      </c>
      <c r="D384" s="35">
        <v>3</v>
      </c>
      <c r="E384">
        <f t="shared" si="5"/>
        <v>76832.616999999998</v>
      </c>
      <c r="F384" t="s">
        <v>55</v>
      </c>
      <c r="K384" s="65">
        <v>4.950004950005E-3</v>
      </c>
      <c r="M384" s="69">
        <v>4.950004950005E-3</v>
      </c>
      <c r="Q384" s="56">
        <v>404</v>
      </c>
      <c r="S384" s="35">
        <v>40404</v>
      </c>
      <c r="T384" s="57">
        <v>0.01</v>
      </c>
    </row>
    <row r="385" spans="2:20" x14ac:dyDescent="0.2">
      <c r="B385" s="35" t="s">
        <v>416</v>
      </c>
      <c r="C385" s="35">
        <v>16</v>
      </c>
      <c r="D385" s="35">
        <v>4</v>
      </c>
      <c r="E385">
        <f t="shared" si="5"/>
        <v>75111.539000000004</v>
      </c>
      <c r="F385" t="s">
        <v>55</v>
      </c>
      <c r="K385" s="65">
        <v>4.950004950005E-3</v>
      </c>
      <c r="M385" s="69">
        <v>4.950004950005E-3</v>
      </c>
      <c r="Q385" s="56">
        <v>404</v>
      </c>
      <c r="S385" s="35">
        <v>40404</v>
      </c>
      <c r="T385" s="57">
        <v>0.01</v>
      </c>
    </row>
    <row r="386" spans="2:20" x14ac:dyDescent="0.2">
      <c r="B386" s="35" t="s">
        <v>417</v>
      </c>
      <c r="C386" s="35">
        <v>16</v>
      </c>
      <c r="D386" s="35">
        <v>5</v>
      </c>
      <c r="E386">
        <f t="shared" si="5"/>
        <v>70379.804999999993</v>
      </c>
      <c r="F386" s="70" t="s">
        <v>247</v>
      </c>
      <c r="G386" s="69">
        <v>4.950004950005E-3</v>
      </c>
      <c r="M386" s="69">
        <v>4.950004950005E-3</v>
      </c>
      <c r="Q386" s="56">
        <v>404</v>
      </c>
      <c r="S386" s="35">
        <v>40404</v>
      </c>
      <c r="T386" s="57">
        <v>9.9995049995050007E-3</v>
      </c>
    </row>
    <row r="387" spans="2:20" x14ac:dyDescent="0.2">
      <c r="B387" s="35" t="s">
        <v>418</v>
      </c>
      <c r="C387" s="35">
        <v>16</v>
      </c>
      <c r="D387" s="35">
        <v>6</v>
      </c>
      <c r="E387">
        <f t="shared" si="5"/>
        <v>64329.379000000001</v>
      </c>
      <c r="F387" s="70" t="s">
        <v>247</v>
      </c>
      <c r="G387" s="69">
        <v>4.950004950005E-3</v>
      </c>
      <c r="M387" s="69">
        <v>4.950004950005E-3</v>
      </c>
      <c r="Q387" s="56">
        <v>404</v>
      </c>
      <c r="S387" s="35">
        <v>40404</v>
      </c>
      <c r="T387" s="57">
        <v>9.9995049995050007E-3</v>
      </c>
    </row>
    <row r="388" spans="2:20" x14ac:dyDescent="0.2">
      <c r="B388" s="35" t="s">
        <v>419</v>
      </c>
      <c r="C388" s="35">
        <v>16</v>
      </c>
      <c r="D388" s="35">
        <v>7</v>
      </c>
      <c r="E388">
        <f t="shared" si="5"/>
        <v>58485</v>
      </c>
      <c r="F388" t="s">
        <v>55</v>
      </c>
      <c r="L388" s="67">
        <v>4.950004950005E-3</v>
      </c>
      <c r="M388" s="69">
        <v>4.950004950005E-3</v>
      </c>
      <c r="Q388" s="56">
        <v>404</v>
      </c>
      <c r="S388" s="35">
        <v>40404</v>
      </c>
      <c r="T388" s="57">
        <v>0.01</v>
      </c>
    </row>
    <row r="389" spans="2:20" x14ac:dyDescent="0.2">
      <c r="B389" s="35" t="s">
        <v>420</v>
      </c>
      <c r="C389" s="35">
        <v>16</v>
      </c>
      <c r="D389" s="35">
        <v>8</v>
      </c>
      <c r="E389">
        <f t="shared" si="5"/>
        <v>57149.347999999998</v>
      </c>
      <c r="F389" t="s">
        <v>55</v>
      </c>
      <c r="L389" s="67">
        <v>4.950004950005E-3</v>
      </c>
      <c r="M389" s="69">
        <v>4.950004950005E-3</v>
      </c>
      <c r="Q389" s="56">
        <v>404</v>
      </c>
      <c r="S389" s="35">
        <v>40404</v>
      </c>
      <c r="T389" s="57">
        <v>0.01</v>
      </c>
    </row>
    <row r="390" spans="2:20" x14ac:dyDescent="0.2">
      <c r="B390" s="35" t="s">
        <v>421</v>
      </c>
      <c r="C390" s="35">
        <v>16</v>
      </c>
      <c r="D390" s="35">
        <v>9</v>
      </c>
      <c r="E390">
        <f t="shared" si="5"/>
        <v>60324.851999999999</v>
      </c>
      <c r="F390" s="71" t="s">
        <v>252</v>
      </c>
      <c r="G390" s="72">
        <v>4.950004950005E-3</v>
      </c>
      <c r="N390" s="72">
        <v>4.950004950005E-3</v>
      </c>
      <c r="Q390" s="56">
        <v>404</v>
      </c>
      <c r="S390" s="35">
        <v>40404</v>
      </c>
      <c r="T390" s="57">
        <v>9.9995049995050007E-3</v>
      </c>
    </row>
    <row r="391" spans="2:20" x14ac:dyDescent="0.2">
      <c r="B391" s="35" t="s">
        <v>422</v>
      </c>
      <c r="C391" s="35">
        <v>16</v>
      </c>
      <c r="D391" s="35">
        <v>10</v>
      </c>
      <c r="E391">
        <f t="shared" si="5"/>
        <v>68501.164000000004</v>
      </c>
      <c r="F391" s="71" t="s">
        <v>252</v>
      </c>
      <c r="G391" s="72">
        <v>4.950004950005E-3</v>
      </c>
      <c r="N391" s="72">
        <v>4.950004950005E-3</v>
      </c>
      <c r="Q391" s="56">
        <v>404</v>
      </c>
      <c r="S391" s="35">
        <v>40404</v>
      </c>
      <c r="T391" s="57">
        <v>9.9995049995050007E-3</v>
      </c>
    </row>
    <row r="392" spans="2:20" x14ac:dyDescent="0.2">
      <c r="B392" s="35" t="s">
        <v>423</v>
      </c>
      <c r="C392" s="35">
        <v>16</v>
      </c>
      <c r="D392" s="35">
        <v>11</v>
      </c>
      <c r="E392">
        <f t="shared" si="5"/>
        <v>73865.577999999994</v>
      </c>
      <c r="F392" t="s">
        <v>55</v>
      </c>
      <c r="J392" s="61">
        <v>6.435006435006E-4</v>
      </c>
      <c r="N392" s="72">
        <v>4.950004950005E-3</v>
      </c>
      <c r="Q392" s="56">
        <v>404</v>
      </c>
      <c r="S392" s="35">
        <v>40404</v>
      </c>
      <c r="T392" s="57">
        <v>9.9998267498267492E-3</v>
      </c>
    </row>
    <row r="393" spans="2:20" x14ac:dyDescent="0.2">
      <c r="B393" s="35" t="s">
        <v>424</v>
      </c>
      <c r="C393" s="35">
        <v>16</v>
      </c>
      <c r="D393" s="35">
        <v>12</v>
      </c>
      <c r="E393">
        <f t="shared" si="5"/>
        <v>66835.843999999997</v>
      </c>
      <c r="F393" t="s">
        <v>55</v>
      </c>
      <c r="J393" s="61">
        <v>6.435006435006E-4</v>
      </c>
      <c r="N393" s="72">
        <v>4.950004950005E-3</v>
      </c>
      <c r="Q393" s="56">
        <v>404</v>
      </c>
      <c r="S393" s="35">
        <v>40404</v>
      </c>
      <c r="T393" s="57">
        <v>9.9998267498267492E-3</v>
      </c>
    </row>
    <row r="394" spans="2:20" x14ac:dyDescent="0.2">
      <c r="B394" s="35" t="s">
        <v>425</v>
      </c>
      <c r="C394" s="35">
        <v>16</v>
      </c>
      <c r="D394" s="35">
        <v>13</v>
      </c>
      <c r="E394">
        <f t="shared" si="5"/>
        <v>74917.616999999998</v>
      </c>
      <c r="F394" t="s">
        <v>55</v>
      </c>
      <c r="H394" s="55">
        <v>2.475002475002E-2</v>
      </c>
      <c r="N394" s="72">
        <v>4.950004950005E-3</v>
      </c>
      <c r="Q394" s="56">
        <v>404</v>
      </c>
      <c r="S394" s="35">
        <v>40404</v>
      </c>
      <c r="T394" s="57">
        <v>0.01</v>
      </c>
    </row>
    <row r="395" spans="2:20" x14ac:dyDescent="0.2">
      <c r="B395" s="35" t="s">
        <v>426</v>
      </c>
      <c r="C395" s="35">
        <v>16</v>
      </c>
      <c r="D395" s="35">
        <v>14</v>
      </c>
      <c r="E395">
        <f t="shared" si="5"/>
        <v>75189.108999999997</v>
      </c>
      <c r="F395" t="s">
        <v>55</v>
      </c>
      <c r="H395" s="55">
        <v>2.475002475002E-2</v>
      </c>
      <c r="N395" s="72">
        <v>4.950004950005E-3</v>
      </c>
      <c r="Q395" s="56">
        <v>404</v>
      </c>
      <c r="S395" s="35">
        <v>40404</v>
      </c>
      <c r="T395" s="57">
        <v>0.01</v>
      </c>
    </row>
    <row r="396" spans="2:20" x14ac:dyDescent="0.2">
      <c r="B396" s="35" t="s">
        <v>427</v>
      </c>
      <c r="C396" s="35">
        <v>16</v>
      </c>
      <c r="D396" s="35">
        <v>15</v>
      </c>
      <c r="E396">
        <f t="shared" si="5"/>
        <v>66360.726999999999</v>
      </c>
      <c r="F396" s="62" t="s">
        <v>60</v>
      </c>
      <c r="G396" s="63">
        <v>4.950004950005E-3</v>
      </c>
      <c r="O396" s="63">
        <v>4.950004950005E-3</v>
      </c>
      <c r="Q396" s="56">
        <v>404</v>
      </c>
      <c r="S396" s="35">
        <v>40404</v>
      </c>
      <c r="T396" s="57">
        <v>9.9995049995050007E-3</v>
      </c>
    </row>
    <row r="397" spans="2:20" x14ac:dyDescent="0.2">
      <c r="B397" s="35" t="s">
        <v>428</v>
      </c>
      <c r="C397" s="35">
        <v>16</v>
      </c>
      <c r="D397" s="35">
        <v>16</v>
      </c>
      <c r="E397">
        <f t="shared" si="5"/>
        <v>68316.937999999995</v>
      </c>
      <c r="F397" s="62" t="s">
        <v>60</v>
      </c>
      <c r="G397" s="63">
        <v>4.950004950005E-3</v>
      </c>
      <c r="O397" s="63">
        <v>4.950004950005E-3</v>
      </c>
      <c r="Q397" s="56">
        <v>404</v>
      </c>
      <c r="S397" s="35">
        <v>40404</v>
      </c>
      <c r="T397" s="57">
        <v>9.9995049995050007E-3</v>
      </c>
    </row>
    <row r="398" spans="2:20" x14ac:dyDescent="0.2">
      <c r="B398" s="35" t="s">
        <v>429</v>
      </c>
      <c r="C398" s="35">
        <v>16</v>
      </c>
      <c r="D398" s="35">
        <v>17</v>
      </c>
      <c r="E398">
        <f t="shared" si="5"/>
        <v>64057.883000000002</v>
      </c>
      <c r="F398" t="s">
        <v>55</v>
      </c>
      <c r="M398" s="69">
        <v>4.950004950005E-3</v>
      </c>
      <c r="O398" s="63">
        <v>4.950004950005E-3</v>
      </c>
      <c r="Q398" s="56">
        <v>404</v>
      </c>
      <c r="S398" s="35">
        <v>40404</v>
      </c>
      <c r="T398" s="57">
        <v>0.01</v>
      </c>
    </row>
    <row r="399" spans="2:20" x14ac:dyDescent="0.2">
      <c r="B399" s="35" t="s">
        <v>430</v>
      </c>
      <c r="C399" s="35">
        <v>16</v>
      </c>
      <c r="D399" s="35">
        <v>18</v>
      </c>
      <c r="E399">
        <f t="shared" si="5"/>
        <v>62426.5</v>
      </c>
      <c r="F399" t="s">
        <v>55</v>
      </c>
      <c r="M399" s="69">
        <v>4.950004950005E-3</v>
      </c>
      <c r="O399" s="63">
        <v>4.950004950005E-3</v>
      </c>
      <c r="Q399" s="56">
        <v>404</v>
      </c>
      <c r="S399" s="35">
        <v>40404</v>
      </c>
      <c r="T399" s="57">
        <v>0.01</v>
      </c>
    </row>
    <row r="400" spans="2:20" x14ac:dyDescent="0.2">
      <c r="B400" s="35" t="s">
        <v>431</v>
      </c>
      <c r="C400" s="35">
        <v>16</v>
      </c>
      <c r="D400" s="35">
        <v>19</v>
      </c>
      <c r="E400">
        <f t="shared" si="5"/>
        <v>63776.695</v>
      </c>
      <c r="F400" t="s">
        <v>55</v>
      </c>
      <c r="O400" s="63">
        <v>4.950004950005E-3</v>
      </c>
      <c r="P400" s="68">
        <v>4.950004950005E-3</v>
      </c>
      <c r="Q400" s="56">
        <v>404</v>
      </c>
      <c r="S400" s="35">
        <v>40404</v>
      </c>
      <c r="T400" s="57">
        <v>0.01</v>
      </c>
    </row>
    <row r="401" spans="2:20" x14ac:dyDescent="0.2">
      <c r="B401" s="35" t="s">
        <v>432</v>
      </c>
      <c r="C401" s="35">
        <v>16</v>
      </c>
      <c r="D401" s="35">
        <v>20</v>
      </c>
      <c r="E401">
        <f t="shared" si="5"/>
        <v>48236.125</v>
      </c>
      <c r="F401" t="s">
        <v>55</v>
      </c>
      <c r="O401" s="63">
        <v>4.950004950005E-3</v>
      </c>
      <c r="P401" s="68">
        <v>4.950004950005E-3</v>
      </c>
      <c r="Q401" s="56">
        <v>404</v>
      </c>
      <c r="S401" s="35">
        <v>40404</v>
      </c>
      <c r="T401" s="57">
        <v>0.01</v>
      </c>
    </row>
    <row r="402" spans="2:20" x14ac:dyDescent="0.2">
      <c r="B402" s="35" t="s">
        <v>433</v>
      </c>
      <c r="C402" s="35">
        <v>16</v>
      </c>
      <c r="D402" s="35">
        <v>21</v>
      </c>
      <c r="E402">
        <f t="shared" si="5"/>
        <v>57236.612999999998</v>
      </c>
      <c r="F402" s="73" t="s">
        <v>265</v>
      </c>
      <c r="G402" s="68">
        <v>4.950004950005E-3</v>
      </c>
      <c r="P402" s="68">
        <v>4.950004950005E-3</v>
      </c>
      <c r="Q402" s="56">
        <v>404</v>
      </c>
      <c r="S402" s="35">
        <v>40404</v>
      </c>
      <c r="T402" s="57">
        <v>9.9995049995050007E-3</v>
      </c>
    </row>
    <row r="403" spans="2:20" x14ac:dyDescent="0.2">
      <c r="B403" s="35" t="s">
        <v>434</v>
      </c>
      <c r="C403" s="35">
        <v>16</v>
      </c>
      <c r="D403" s="35">
        <v>22</v>
      </c>
      <c r="E403">
        <f t="shared" si="5"/>
        <v>63859.112999999998</v>
      </c>
      <c r="F403" s="73" t="s">
        <v>265</v>
      </c>
      <c r="G403" s="68">
        <v>4.950004950005E-3</v>
      </c>
      <c r="P403" s="68">
        <v>4.950004950005E-3</v>
      </c>
      <c r="Q403" s="56">
        <v>404</v>
      </c>
      <c r="S403" s="35">
        <v>40404</v>
      </c>
      <c r="T403" s="57">
        <v>9.9995049995050007E-3</v>
      </c>
    </row>
    <row r="404" spans="2:20" x14ac:dyDescent="0.2">
      <c r="B404" s="35" t="s">
        <v>435</v>
      </c>
      <c r="C404" s="35">
        <v>16</v>
      </c>
      <c r="D404" s="35">
        <v>23</v>
      </c>
      <c r="E404">
        <f t="shared" si="5"/>
        <v>71635.460999999996</v>
      </c>
      <c r="F404" t="s">
        <v>55</v>
      </c>
      <c r="M404" s="69">
        <v>4.950004950005E-3</v>
      </c>
      <c r="P404" s="68">
        <v>4.950004950005E-3</v>
      </c>
      <c r="Q404" s="56">
        <v>404</v>
      </c>
      <c r="S404" s="35">
        <v>40404</v>
      </c>
      <c r="T404" s="57">
        <v>0.01</v>
      </c>
    </row>
    <row r="405" spans="2:20" x14ac:dyDescent="0.2">
      <c r="B405" s="35" t="s">
        <v>436</v>
      </c>
      <c r="C405" s="35">
        <v>16</v>
      </c>
      <c r="D405" s="35">
        <v>24</v>
      </c>
      <c r="E405">
        <f t="shared" si="5"/>
        <v>66021.366999999998</v>
      </c>
      <c r="F405" t="s">
        <v>55</v>
      </c>
      <c r="M405" s="69">
        <v>4.950004950005E-3</v>
      </c>
      <c r="P405" s="68">
        <v>4.950004950005E-3</v>
      </c>
      <c r="Q405" s="56">
        <v>404</v>
      </c>
      <c r="S405" s="35">
        <v>40404</v>
      </c>
      <c r="T405" s="57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D4A5-AE90-2D4F-9FFD-CA993399406B}">
  <dimension ref="A1:W385"/>
  <sheetViews>
    <sheetView workbookViewId="0">
      <selection activeCell="A2" sqref="A2:S385"/>
    </sheetView>
  </sheetViews>
  <sheetFormatPr baseColWidth="10" defaultColWidth="10.6640625" defaultRowHeight="16" x14ac:dyDescent="0.2"/>
  <sheetData>
    <row r="1" spans="1:19" ht="71" x14ac:dyDescent="0.2">
      <c r="A1" s="42" t="s">
        <v>24</v>
      </c>
      <c r="B1" s="42" t="s">
        <v>25</v>
      </c>
      <c r="C1" s="42" t="s">
        <v>26</v>
      </c>
      <c r="D1" s="34" t="s">
        <v>437</v>
      </c>
      <c r="E1" s="43" t="s">
        <v>27</v>
      </c>
      <c r="F1" s="42" t="s">
        <v>28</v>
      </c>
      <c r="G1" s="44" t="s">
        <v>29</v>
      </c>
      <c r="H1" s="45" t="s">
        <v>30</v>
      </c>
      <c r="I1" s="46" t="s">
        <v>31</v>
      </c>
      <c r="J1" s="47" t="s">
        <v>32</v>
      </c>
      <c r="K1" s="48" t="s">
        <v>33</v>
      </c>
      <c r="L1" s="49" t="s">
        <v>34</v>
      </c>
      <c r="M1" s="50" t="s">
        <v>35</v>
      </c>
      <c r="N1" s="51" t="s">
        <v>36</v>
      </c>
      <c r="O1" s="52" t="s">
        <v>37</v>
      </c>
      <c r="P1" s="53" t="s">
        <v>38</v>
      </c>
      <c r="Q1" s="53" t="s">
        <v>39</v>
      </c>
      <c r="R1" s="42" t="s">
        <v>40</v>
      </c>
      <c r="S1" s="42" t="s">
        <v>41</v>
      </c>
    </row>
    <row r="2" spans="1:19" x14ac:dyDescent="0.2">
      <c r="A2" s="35" t="s">
        <v>42</v>
      </c>
      <c r="B2" s="35">
        <v>1</v>
      </c>
      <c r="C2" s="35">
        <v>1</v>
      </c>
      <c r="D2">
        <v>19.391999999999999</v>
      </c>
      <c r="E2" t="s">
        <v>445</v>
      </c>
    </row>
    <row r="3" spans="1:19" x14ac:dyDescent="0.2">
      <c r="A3" s="35" t="s">
        <v>44</v>
      </c>
      <c r="B3" s="35">
        <v>1</v>
      </c>
      <c r="C3" s="35">
        <v>2</v>
      </c>
      <c r="D3">
        <v>867.80899999999997</v>
      </c>
      <c r="E3" s="54" t="s">
        <v>43</v>
      </c>
      <c r="F3" s="55">
        <v>1000.005</v>
      </c>
      <c r="G3" s="55">
        <v>1000.005</v>
      </c>
      <c r="P3" s="56">
        <v>81.599999999999994</v>
      </c>
      <c r="R3" s="35">
        <v>40899.795501020002</v>
      </c>
      <c r="S3" s="57">
        <v>2.1995219999999999E-2</v>
      </c>
    </row>
    <row r="4" spans="1:19" x14ac:dyDescent="0.2">
      <c r="A4" s="35" t="s">
        <v>45</v>
      </c>
      <c r="B4" s="35">
        <v>1</v>
      </c>
      <c r="C4" s="35">
        <v>3</v>
      </c>
      <c r="D4">
        <v>865.38499999999999</v>
      </c>
      <c r="E4" s="54" t="s">
        <v>43</v>
      </c>
      <c r="F4" s="55">
        <v>1000.005</v>
      </c>
      <c r="G4" s="55">
        <v>1000.005</v>
      </c>
      <c r="P4" s="56">
        <v>81.599999999999994</v>
      </c>
      <c r="R4" s="35">
        <v>40899.795501020002</v>
      </c>
      <c r="S4" s="57">
        <v>2.1995219999999999E-2</v>
      </c>
    </row>
    <row r="5" spans="1:19" x14ac:dyDescent="0.2">
      <c r="A5" s="35" t="s">
        <v>46</v>
      </c>
      <c r="B5" s="35">
        <v>1</v>
      </c>
      <c r="C5" s="35">
        <v>4</v>
      </c>
      <c r="D5">
        <v>850.84100000000001</v>
      </c>
      <c r="E5" s="54" t="s">
        <v>43</v>
      </c>
      <c r="F5" s="55">
        <v>1000.005</v>
      </c>
      <c r="G5" s="55">
        <v>1000.005</v>
      </c>
      <c r="P5" s="56">
        <v>81.599999999999994</v>
      </c>
      <c r="R5" s="35">
        <v>40899.795501020002</v>
      </c>
      <c r="S5" s="57">
        <v>2.1995219999999999E-2</v>
      </c>
    </row>
    <row r="6" spans="1:19" x14ac:dyDescent="0.2">
      <c r="A6" s="35" t="s">
        <v>48</v>
      </c>
      <c r="B6" s="35">
        <v>1</v>
      </c>
      <c r="C6" s="35">
        <v>5</v>
      </c>
      <c r="D6">
        <v>32782.82</v>
      </c>
      <c r="E6" s="58" t="s">
        <v>47</v>
      </c>
      <c r="F6" s="59">
        <v>499.62336684069999</v>
      </c>
      <c r="H6" s="59">
        <v>499.62336684069999</v>
      </c>
      <c r="P6" s="56">
        <v>430.8</v>
      </c>
      <c r="Q6" s="56">
        <v>533.67999999999995</v>
      </c>
      <c r="R6" s="35">
        <v>43118.879999999997</v>
      </c>
      <c r="S6" s="57">
        <v>9.9909830682058508E-3</v>
      </c>
    </row>
    <row r="7" spans="1:19" x14ac:dyDescent="0.2">
      <c r="A7" s="35" t="s">
        <v>49</v>
      </c>
      <c r="B7" s="35">
        <v>1</v>
      </c>
      <c r="C7" s="35">
        <v>6</v>
      </c>
      <c r="D7">
        <v>31309</v>
      </c>
      <c r="E7" s="58" t="s">
        <v>47</v>
      </c>
      <c r="F7" s="59">
        <v>499.62336684069999</v>
      </c>
      <c r="H7" s="59">
        <v>499.62336684069999</v>
      </c>
      <c r="P7" s="56">
        <v>430.8</v>
      </c>
      <c r="Q7" s="56">
        <v>533.67999999999995</v>
      </c>
      <c r="R7" s="35">
        <v>43118.879999999997</v>
      </c>
      <c r="S7" s="57">
        <v>9.9909830682058508E-3</v>
      </c>
    </row>
    <row r="8" spans="1:19" x14ac:dyDescent="0.2">
      <c r="A8" s="35" t="s">
        <v>50</v>
      </c>
      <c r="B8" s="35">
        <v>1</v>
      </c>
      <c r="C8" s="35">
        <v>7</v>
      </c>
      <c r="D8">
        <v>39778.620999999999</v>
      </c>
      <c r="E8" s="58" t="s">
        <v>47</v>
      </c>
      <c r="F8" s="59">
        <v>499.62336684069999</v>
      </c>
      <c r="H8" s="59">
        <v>499.62336684069999</v>
      </c>
      <c r="P8" s="56">
        <v>430.8</v>
      </c>
      <c r="Q8" s="56">
        <v>533.67999999999995</v>
      </c>
      <c r="R8" s="35">
        <v>43118.879999999997</v>
      </c>
      <c r="S8" s="57">
        <v>9.9909830682058508E-3</v>
      </c>
    </row>
    <row r="9" spans="1:19" x14ac:dyDescent="0.2">
      <c r="A9" s="35" t="s">
        <v>52</v>
      </c>
      <c r="B9" s="35">
        <v>1</v>
      </c>
      <c r="C9" s="35">
        <v>8</v>
      </c>
      <c r="D9">
        <v>2848.2559999999999</v>
      </c>
      <c r="E9" s="60" t="s">
        <v>51</v>
      </c>
      <c r="F9" s="61">
        <v>1.999801999802</v>
      </c>
      <c r="I9" s="61">
        <v>1.999801999802</v>
      </c>
      <c r="P9" s="56">
        <v>363.6</v>
      </c>
      <c r="R9" s="35">
        <v>40404</v>
      </c>
      <c r="S9" s="57">
        <v>9.9990099990099994E-3</v>
      </c>
    </row>
    <row r="10" spans="1:19" x14ac:dyDescent="0.2">
      <c r="A10" s="35" t="s">
        <v>53</v>
      </c>
      <c r="B10" s="35">
        <v>1</v>
      </c>
      <c r="C10" s="35">
        <v>9</v>
      </c>
      <c r="D10">
        <v>4491.76</v>
      </c>
      <c r="E10" s="60" t="s">
        <v>51</v>
      </c>
      <c r="F10" s="61">
        <v>1.999801999802</v>
      </c>
      <c r="I10" s="61">
        <v>1.999801999802</v>
      </c>
      <c r="P10" s="56">
        <v>363.6</v>
      </c>
      <c r="R10" s="35">
        <v>40404</v>
      </c>
      <c r="S10" s="57">
        <v>9.9990099990099994E-3</v>
      </c>
    </row>
    <row r="11" spans="1:19" x14ac:dyDescent="0.2">
      <c r="A11" s="35" t="s">
        <v>54</v>
      </c>
      <c r="B11" s="35">
        <v>1</v>
      </c>
      <c r="C11" s="35">
        <v>10</v>
      </c>
      <c r="D11">
        <v>4135.4250000000002</v>
      </c>
      <c r="E11" s="60" t="s">
        <v>51</v>
      </c>
      <c r="F11" s="61">
        <v>1.999801999802</v>
      </c>
      <c r="I11" s="61">
        <v>1.999801999802</v>
      </c>
      <c r="P11" s="56">
        <v>363.6</v>
      </c>
      <c r="R11" s="35">
        <v>40404</v>
      </c>
      <c r="S11" s="57">
        <v>9.9990099990099994E-3</v>
      </c>
    </row>
    <row r="12" spans="1:19" x14ac:dyDescent="0.2">
      <c r="A12" s="35" t="s">
        <v>56</v>
      </c>
      <c r="B12" s="35">
        <v>1</v>
      </c>
      <c r="C12" s="35">
        <v>11</v>
      </c>
      <c r="D12">
        <v>753.87900000000002</v>
      </c>
      <c r="E12" t="s">
        <v>55</v>
      </c>
      <c r="G12" s="55">
        <v>1000.17615</v>
      </c>
      <c r="H12" s="59">
        <v>500.004456</v>
      </c>
      <c r="P12" s="56">
        <v>38.799999999999997</v>
      </c>
      <c r="R12" s="35">
        <v>43052.416316870003</v>
      </c>
      <c r="S12" s="57">
        <v>2.0904749999999899E-2</v>
      </c>
    </row>
    <row r="13" spans="1:19" x14ac:dyDescent="0.2">
      <c r="A13" s="35" t="s">
        <v>57</v>
      </c>
      <c r="B13" s="35">
        <v>1</v>
      </c>
      <c r="C13" s="35">
        <v>12</v>
      </c>
      <c r="D13">
        <v>601.16399999999999</v>
      </c>
      <c r="E13" t="s">
        <v>55</v>
      </c>
      <c r="G13" s="55">
        <v>1000.17615</v>
      </c>
      <c r="H13" s="59">
        <v>500.004456</v>
      </c>
      <c r="P13" s="56">
        <v>38.799999999999997</v>
      </c>
      <c r="R13" s="35">
        <v>43052.416316870003</v>
      </c>
      <c r="S13" s="57">
        <v>2.0904749999999899E-2</v>
      </c>
    </row>
    <row r="14" spans="1:19" x14ac:dyDescent="0.2">
      <c r="A14" s="35" t="s">
        <v>58</v>
      </c>
      <c r="B14" s="35">
        <v>1</v>
      </c>
      <c r="C14" s="35">
        <v>13</v>
      </c>
      <c r="D14">
        <v>722.36599999999999</v>
      </c>
      <c r="E14" t="s">
        <v>55</v>
      </c>
      <c r="G14" s="55">
        <v>1000.005</v>
      </c>
      <c r="I14" s="61">
        <v>1.99512</v>
      </c>
      <c r="P14" s="56">
        <v>40.799999999999997</v>
      </c>
      <c r="R14" s="35">
        <v>40899.795501020002</v>
      </c>
      <c r="S14" s="57">
        <v>2.1995219999999999E-2</v>
      </c>
    </row>
    <row r="15" spans="1:19" x14ac:dyDescent="0.2">
      <c r="A15" s="35" t="s">
        <v>59</v>
      </c>
      <c r="B15" s="35">
        <v>1</v>
      </c>
      <c r="C15" s="35">
        <v>14</v>
      </c>
      <c r="D15">
        <v>715.09400000000005</v>
      </c>
      <c r="E15" t="s">
        <v>55</v>
      </c>
      <c r="G15" s="55">
        <v>1000.005</v>
      </c>
      <c r="I15" s="61">
        <v>1.99512</v>
      </c>
      <c r="P15" s="56">
        <v>40.799999999999997</v>
      </c>
      <c r="R15" s="35">
        <v>40899.795501020002</v>
      </c>
      <c r="S15" s="57">
        <v>2.1995219999999999E-2</v>
      </c>
    </row>
    <row r="16" spans="1:19" x14ac:dyDescent="0.2">
      <c r="A16" s="35" t="s">
        <v>61</v>
      </c>
      <c r="B16" s="35">
        <v>1</v>
      </c>
      <c r="C16" s="35">
        <v>15</v>
      </c>
      <c r="D16">
        <v>41.209000000000003</v>
      </c>
      <c r="E16" s="62" t="s">
        <v>60</v>
      </c>
      <c r="F16" s="63">
        <v>19.998019998019998</v>
      </c>
      <c r="N16" s="63">
        <v>19.998019998019998</v>
      </c>
      <c r="P16" s="56">
        <v>323.2</v>
      </c>
      <c r="R16" s="35">
        <v>40404</v>
      </c>
      <c r="S16" s="57">
        <v>9.9990099990099994E-3</v>
      </c>
    </row>
    <row r="17" spans="1:23" x14ac:dyDescent="0.2">
      <c r="A17" s="35" t="s">
        <v>62</v>
      </c>
      <c r="B17" s="35">
        <v>1</v>
      </c>
      <c r="C17" s="35">
        <v>16</v>
      </c>
      <c r="D17">
        <v>244.82900000000001</v>
      </c>
      <c r="E17" s="62" t="s">
        <v>60</v>
      </c>
      <c r="F17" s="63">
        <v>19.998019998019998</v>
      </c>
      <c r="N17" s="63">
        <v>19.998019998019998</v>
      </c>
      <c r="P17" s="56">
        <v>323.2</v>
      </c>
      <c r="R17" s="35">
        <v>40404</v>
      </c>
      <c r="S17" s="57">
        <v>9.9990099990099994E-3</v>
      </c>
    </row>
    <row r="18" spans="1:23" x14ac:dyDescent="0.2">
      <c r="A18" s="35" t="s">
        <v>63</v>
      </c>
      <c r="B18" s="35">
        <v>1</v>
      </c>
      <c r="C18" s="35">
        <v>17</v>
      </c>
      <c r="D18">
        <v>76202.366999999998</v>
      </c>
      <c r="E18" t="s">
        <v>444</v>
      </c>
      <c r="P18" s="56">
        <v>899.2</v>
      </c>
      <c r="R18" s="35">
        <v>40899</v>
      </c>
      <c r="S18" s="57">
        <v>2.1985867625125301E-2</v>
      </c>
    </row>
    <row r="19" spans="1:23" x14ac:dyDescent="0.2">
      <c r="A19" s="35" t="s">
        <v>64</v>
      </c>
      <c r="B19" s="35">
        <v>1</v>
      </c>
      <c r="C19" s="35">
        <v>18</v>
      </c>
      <c r="D19">
        <v>67473.366999999998</v>
      </c>
      <c r="E19" t="s">
        <v>444</v>
      </c>
      <c r="P19" s="56">
        <v>899.2</v>
      </c>
      <c r="R19" s="35">
        <v>40899</v>
      </c>
      <c r="S19" s="57">
        <v>2.1985867625125301E-2</v>
      </c>
    </row>
    <row r="20" spans="1:23" x14ac:dyDescent="0.2">
      <c r="A20" s="35" t="s">
        <v>66</v>
      </c>
      <c r="B20" s="35">
        <v>1</v>
      </c>
      <c r="C20" s="35">
        <v>19</v>
      </c>
      <c r="D20">
        <v>65383.839999999997</v>
      </c>
      <c r="E20" s="64" t="s">
        <v>65</v>
      </c>
      <c r="F20" s="65">
        <v>19.998019998019998</v>
      </c>
      <c r="J20" s="65">
        <v>19.998019998019998</v>
      </c>
      <c r="P20" s="56">
        <v>323.2</v>
      </c>
      <c r="R20" s="35">
        <v>40404</v>
      </c>
      <c r="S20" s="57">
        <v>9.9990099990099994E-3</v>
      </c>
    </row>
    <row r="21" spans="1:23" x14ac:dyDescent="0.2">
      <c r="A21" s="35" t="s">
        <v>67</v>
      </c>
      <c r="B21" s="35">
        <v>1</v>
      </c>
      <c r="C21" s="35">
        <v>20</v>
      </c>
      <c r="D21">
        <v>61616.866999999998</v>
      </c>
      <c r="E21" s="64" t="s">
        <v>65</v>
      </c>
      <c r="F21" s="65">
        <v>19.998019998019998</v>
      </c>
      <c r="J21" s="65">
        <v>19.998019998019998</v>
      </c>
      <c r="P21" s="56">
        <v>323.2</v>
      </c>
      <c r="R21" s="35">
        <v>40404</v>
      </c>
      <c r="S21" s="57">
        <v>9.9990099990099994E-3</v>
      </c>
    </row>
    <row r="22" spans="1:23" x14ac:dyDescent="0.2">
      <c r="A22" s="35" t="s">
        <v>69</v>
      </c>
      <c r="B22" s="35">
        <v>1</v>
      </c>
      <c r="C22" s="35">
        <v>21</v>
      </c>
      <c r="D22">
        <v>45329.690999999999</v>
      </c>
      <c r="E22" s="66" t="s">
        <v>68</v>
      </c>
      <c r="F22" s="67">
        <v>19.998019998019998</v>
      </c>
      <c r="K22" s="67">
        <v>19.998019998019998</v>
      </c>
      <c r="P22" s="56">
        <v>323.2</v>
      </c>
      <c r="R22" s="35">
        <v>40404</v>
      </c>
      <c r="S22" s="57">
        <v>9.9990099990099994E-3</v>
      </c>
    </row>
    <row r="23" spans="1:23" x14ac:dyDescent="0.2">
      <c r="A23" s="35" t="s">
        <v>70</v>
      </c>
      <c r="B23" s="35">
        <v>1</v>
      </c>
      <c r="C23" s="35">
        <v>22</v>
      </c>
      <c r="D23">
        <v>47193.785000000003</v>
      </c>
      <c r="E23" s="66" t="s">
        <v>68</v>
      </c>
      <c r="F23" s="67">
        <v>19.998019998019998</v>
      </c>
      <c r="K23" s="67">
        <v>19.998019998019998</v>
      </c>
      <c r="P23" s="56">
        <v>323.2</v>
      </c>
      <c r="R23" s="35">
        <v>40404</v>
      </c>
      <c r="S23" s="57">
        <v>9.9990099990099994E-3</v>
      </c>
    </row>
    <row r="24" spans="1:23" x14ac:dyDescent="0.2">
      <c r="A24" s="35" t="s">
        <v>72</v>
      </c>
      <c r="B24" s="35">
        <v>1</v>
      </c>
      <c r="C24" s="35">
        <v>23</v>
      </c>
      <c r="D24">
        <v>4952.33</v>
      </c>
      <c r="E24" t="s">
        <v>71</v>
      </c>
      <c r="J24" s="65">
        <v>0.17325017325020001</v>
      </c>
      <c r="K24" s="67">
        <v>0.17325017325020001</v>
      </c>
      <c r="O24" s="68">
        <v>19.998019998019998</v>
      </c>
      <c r="P24" s="56">
        <v>321.60000000000002</v>
      </c>
      <c r="R24" s="35">
        <v>40404</v>
      </c>
      <c r="S24" s="57">
        <v>9.9940599940599902E-3</v>
      </c>
    </row>
    <row r="25" spans="1:23" x14ac:dyDescent="0.2">
      <c r="A25" s="35" t="s">
        <v>73</v>
      </c>
      <c r="B25" s="35">
        <v>1</v>
      </c>
      <c r="C25" s="35">
        <v>24</v>
      </c>
      <c r="D25">
        <v>3968.1660000000002</v>
      </c>
      <c r="E25" t="s">
        <v>71</v>
      </c>
      <c r="J25" s="65">
        <v>0.17325017325020001</v>
      </c>
      <c r="K25" s="67">
        <v>0.17325017325020001</v>
      </c>
      <c r="O25" s="68">
        <v>19.998019998019998</v>
      </c>
      <c r="P25" s="56">
        <v>321.60000000000002</v>
      </c>
      <c r="R25" s="35">
        <v>40404</v>
      </c>
      <c r="S25" s="57">
        <v>9.9940599940599902E-3</v>
      </c>
    </row>
    <row r="26" spans="1:23" x14ac:dyDescent="0.2">
      <c r="A26" s="35" t="s">
        <v>74</v>
      </c>
      <c r="B26" s="35">
        <v>2</v>
      </c>
      <c r="C26" s="35">
        <v>1</v>
      </c>
      <c r="D26">
        <v>135.74700000000001</v>
      </c>
      <c r="E26" t="s">
        <v>445</v>
      </c>
      <c r="W26" s="14"/>
    </row>
    <row r="27" spans="1:23" x14ac:dyDescent="0.2">
      <c r="A27" s="35" t="s">
        <v>75</v>
      </c>
      <c r="B27" s="35">
        <v>2</v>
      </c>
      <c r="C27" s="35">
        <v>2</v>
      </c>
      <c r="D27">
        <v>7097.6120000000001</v>
      </c>
      <c r="E27" s="54" t="s">
        <v>43</v>
      </c>
      <c r="F27" s="55">
        <v>221.26522126520001</v>
      </c>
      <c r="G27" s="55">
        <v>221.26522126520001</v>
      </c>
      <c r="P27" s="56">
        <v>225.2</v>
      </c>
      <c r="R27" s="35">
        <v>40404</v>
      </c>
      <c r="S27" s="57">
        <v>9.9990099990100098E-3</v>
      </c>
      <c r="V27" s="14" t="s">
        <v>446</v>
      </c>
      <c r="W27" s="14"/>
    </row>
    <row r="28" spans="1:23" x14ac:dyDescent="0.2">
      <c r="A28" s="35" t="s">
        <v>76</v>
      </c>
      <c r="B28" s="35">
        <v>2</v>
      </c>
      <c r="C28" s="35">
        <v>3</v>
      </c>
      <c r="D28">
        <v>6144.9610000000002</v>
      </c>
      <c r="E28" s="54" t="s">
        <v>43</v>
      </c>
      <c r="F28" s="55">
        <v>221.26522126520001</v>
      </c>
      <c r="G28" s="55">
        <v>221.26522126520001</v>
      </c>
      <c r="P28" s="56">
        <v>225.2</v>
      </c>
      <c r="R28" s="35">
        <v>40404</v>
      </c>
      <c r="S28" s="57">
        <v>9.9990099990100098E-3</v>
      </c>
      <c r="V28" s="14" t="s">
        <v>446</v>
      </c>
      <c r="W28" s="14"/>
    </row>
    <row r="29" spans="1:23" x14ac:dyDescent="0.2">
      <c r="A29" s="35" t="s">
        <v>77</v>
      </c>
      <c r="B29" s="35">
        <v>2</v>
      </c>
      <c r="C29" s="35">
        <v>4</v>
      </c>
      <c r="D29">
        <v>6758.2449999999999</v>
      </c>
      <c r="E29" s="54" t="s">
        <v>43</v>
      </c>
      <c r="F29" s="55">
        <v>221.26522126520001</v>
      </c>
      <c r="G29" s="55">
        <v>221.26522126520001</v>
      </c>
      <c r="P29" s="56">
        <v>225.2</v>
      </c>
      <c r="R29" s="35">
        <v>40404</v>
      </c>
      <c r="S29" s="57">
        <v>9.9990099990100098E-3</v>
      </c>
      <c r="V29" s="14" t="s">
        <v>445</v>
      </c>
      <c r="W29" s="14"/>
    </row>
    <row r="30" spans="1:23" x14ac:dyDescent="0.2">
      <c r="A30" s="35" t="s">
        <v>78</v>
      </c>
      <c r="B30" s="35">
        <v>2</v>
      </c>
      <c r="C30" s="35">
        <v>5</v>
      </c>
      <c r="D30">
        <v>66864.929999999993</v>
      </c>
      <c r="E30" s="58" t="s">
        <v>47</v>
      </c>
      <c r="F30" s="59">
        <v>106.4962726305</v>
      </c>
      <c r="H30" s="59">
        <v>106.4962726305</v>
      </c>
      <c r="P30" s="56">
        <v>430.8</v>
      </c>
      <c r="Q30" s="56">
        <v>2228.8000000000002</v>
      </c>
      <c r="R30" s="35">
        <v>43118.879999999997</v>
      </c>
      <c r="S30" s="57">
        <v>9.9909830682058595E-3</v>
      </c>
      <c r="V30" s="14" t="s">
        <v>444</v>
      </c>
      <c r="W30" s="14"/>
    </row>
    <row r="31" spans="1:23" x14ac:dyDescent="0.2">
      <c r="A31" s="35" t="s">
        <v>79</v>
      </c>
      <c r="B31" s="35">
        <v>2</v>
      </c>
      <c r="C31" s="35">
        <v>6</v>
      </c>
      <c r="D31">
        <v>41579.690999999999</v>
      </c>
      <c r="E31" s="58" t="s">
        <v>47</v>
      </c>
      <c r="F31" s="59">
        <v>106.4962726305</v>
      </c>
      <c r="H31" s="59">
        <v>106.4962726305</v>
      </c>
      <c r="P31" s="56">
        <v>430.8</v>
      </c>
      <c r="Q31" s="56">
        <v>2228.8000000000002</v>
      </c>
      <c r="R31" s="35">
        <v>43118.879999999997</v>
      </c>
      <c r="S31" s="57">
        <v>9.9909830682058595E-3</v>
      </c>
      <c r="V31" s="14" t="s">
        <v>444</v>
      </c>
      <c r="W31" s="14"/>
    </row>
    <row r="32" spans="1:23" x14ac:dyDescent="0.2">
      <c r="A32" s="35" t="s">
        <v>80</v>
      </c>
      <c r="B32" s="35">
        <v>2</v>
      </c>
      <c r="C32" s="35">
        <v>7</v>
      </c>
      <c r="D32">
        <v>52575.171999999999</v>
      </c>
      <c r="E32" s="58" t="s">
        <v>47</v>
      </c>
      <c r="F32" s="59">
        <v>106.4962726305</v>
      </c>
      <c r="H32" s="59">
        <v>106.4962726305</v>
      </c>
      <c r="P32" s="56">
        <v>430.8</v>
      </c>
      <c r="Q32" s="56">
        <v>2228.8000000000002</v>
      </c>
      <c r="R32" s="35">
        <v>43118.879999999997</v>
      </c>
      <c r="S32" s="57">
        <v>9.9909830682058595E-3</v>
      </c>
      <c r="V32" s="14" t="s">
        <v>445</v>
      </c>
      <c r="W32" s="14"/>
    </row>
    <row r="33" spans="1:19" x14ac:dyDescent="0.2">
      <c r="A33" s="35" t="s">
        <v>81</v>
      </c>
      <c r="B33" s="35">
        <v>2</v>
      </c>
      <c r="C33" s="35">
        <v>8</v>
      </c>
      <c r="D33">
        <v>12811.092000000001</v>
      </c>
      <c r="E33" s="60" t="s">
        <v>51</v>
      </c>
      <c r="F33" s="61">
        <v>0.63360063360060004</v>
      </c>
      <c r="I33" s="61">
        <v>0.63360063360060004</v>
      </c>
      <c r="P33" s="56">
        <v>391.2</v>
      </c>
      <c r="R33" s="35">
        <v>40404</v>
      </c>
      <c r="S33" s="57">
        <v>9.9990099990099994E-3</v>
      </c>
    </row>
    <row r="34" spans="1:19" x14ac:dyDescent="0.2">
      <c r="A34" s="35" t="s">
        <v>82</v>
      </c>
      <c r="B34" s="35">
        <v>2</v>
      </c>
      <c r="C34" s="35">
        <v>9</v>
      </c>
      <c r="D34">
        <v>7870.8829999999998</v>
      </c>
      <c r="E34" s="60" t="s">
        <v>51</v>
      </c>
      <c r="F34" s="61">
        <v>0.63360063360060004</v>
      </c>
      <c r="I34" s="61">
        <v>0.63360063360060004</v>
      </c>
      <c r="P34" s="56">
        <v>391.2</v>
      </c>
      <c r="R34" s="35">
        <v>40404</v>
      </c>
      <c r="S34" s="57">
        <v>9.9990099990099994E-3</v>
      </c>
    </row>
    <row r="35" spans="1:19" x14ac:dyDescent="0.2">
      <c r="A35" s="35" t="s">
        <v>83</v>
      </c>
      <c r="B35" s="35">
        <v>2</v>
      </c>
      <c r="C35" s="35">
        <v>10</v>
      </c>
      <c r="D35">
        <v>11235.460999999999</v>
      </c>
      <c r="E35" s="60" t="s">
        <v>51</v>
      </c>
      <c r="F35" s="61">
        <v>0.63360063360060004</v>
      </c>
      <c r="I35" s="61">
        <v>0.63360063360060004</v>
      </c>
      <c r="P35" s="56">
        <v>391.2</v>
      </c>
      <c r="R35" s="35">
        <v>40404</v>
      </c>
      <c r="S35" s="57">
        <v>9.9990099990099994E-3</v>
      </c>
    </row>
    <row r="36" spans="1:19" x14ac:dyDescent="0.2">
      <c r="A36" s="35" t="s">
        <v>84</v>
      </c>
      <c r="B36" s="35">
        <v>2</v>
      </c>
      <c r="C36" s="35">
        <v>11</v>
      </c>
      <c r="D36">
        <v>4838.3990000000003</v>
      </c>
      <c r="E36" t="s">
        <v>55</v>
      </c>
      <c r="G36" s="55">
        <v>221.23892617449999</v>
      </c>
      <c r="H36" s="59">
        <v>106.5328841961</v>
      </c>
      <c r="P36" s="56">
        <v>237.6</v>
      </c>
      <c r="Q36" s="56">
        <v>1699.04</v>
      </c>
      <c r="R36" s="35">
        <v>42578.402286080003</v>
      </c>
      <c r="S36" s="57">
        <v>1.00050724575741E-2</v>
      </c>
    </row>
    <row r="37" spans="1:19" x14ac:dyDescent="0.2">
      <c r="A37" s="35" t="s">
        <v>85</v>
      </c>
      <c r="B37" s="35">
        <v>2</v>
      </c>
      <c r="C37" s="35">
        <v>12</v>
      </c>
      <c r="D37">
        <v>2865.2240000000002</v>
      </c>
      <c r="E37" t="s">
        <v>55</v>
      </c>
      <c r="G37" s="55">
        <v>221.23892617449999</v>
      </c>
      <c r="H37" s="59">
        <v>106.5328841961</v>
      </c>
      <c r="P37" s="56">
        <v>237.6</v>
      </c>
      <c r="Q37" s="56">
        <v>1699.04</v>
      </c>
      <c r="R37" s="35">
        <v>42578.402286080003</v>
      </c>
      <c r="S37" s="57">
        <v>1.00050724575741E-2</v>
      </c>
    </row>
    <row r="38" spans="1:19" x14ac:dyDescent="0.2">
      <c r="A38" s="35" t="s">
        <v>86</v>
      </c>
      <c r="B38" s="35">
        <v>2</v>
      </c>
      <c r="C38" s="35">
        <v>13</v>
      </c>
      <c r="D38">
        <v>1922.27</v>
      </c>
      <c r="E38" t="s">
        <v>55</v>
      </c>
      <c r="G38" s="55">
        <v>221.26522126520001</v>
      </c>
      <c r="I38" s="61">
        <v>0.63360063360060004</v>
      </c>
      <c r="P38" s="56">
        <v>212.4</v>
      </c>
      <c r="R38" s="35">
        <v>40404</v>
      </c>
      <c r="S38" s="57">
        <v>9.9990099990100098E-3</v>
      </c>
    </row>
    <row r="39" spans="1:19" x14ac:dyDescent="0.2">
      <c r="A39" s="35" t="s">
        <v>87</v>
      </c>
      <c r="B39" s="35">
        <v>2</v>
      </c>
      <c r="C39" s="35">
        <v>14</v>
      </c>
      <c r="D39">
        <v>2169.5230000000001</v>
      </c>
      <c r="E39" t="s">
        <v>55</v>
      </c>
      <c r="G39" s="55">
        <v>221.26522126520001</v>
      </c>
      <c r="I39" s="61">
        <v>0.63360063360060004</v>
      </c>
      <c r="P39" s="56">
        <v>212.4</v>
      </c>
      <c r="R39" s="35">
        <v>40404</v>
      </c>
      <c r="S39" s="57">
        <v>9.9990099990100098E-3</v>
      </c>
    </row>
    <row r="40" spans="1:19" x14ac:dyDescent="0.2">
      <c r="A40" s="35" t="s">
        <v>88</v>
      </c>
      <c r="B40" s="35">
        <v>2</v>
      </c>
      <c r="C40" s="35">
        <v>15</v>
      </c>
      <c r="D40">
        <v>155.13900000000001</v>
      </c>
      <c r="E40" s="62" t="s">
        <v>60</v>
      </c>
      <c r="F40" s="63">
        <v>19.998019998019998</v>
      </c>
      <c r="N40" s="63">
        <v>19.998019998019998</v>
      </c>
      <c r="P40" s="56">
        <v>323.2</v>
      </c>
      <c r="R40" s="35">
        <v>40404</v>
      </c>
      <c r="S40" s="57">
        <v>9.9990099990099994E-3</v>
      </c>
    </row>
    <row r="41" spans="1:19" x14ac:dyDescent="0.2">
      <c r="A41" s="35" t="s">
        <v>89</v>
      </c>
      <c r="B41" s="35">
        <v>2</v>
      </c>
      <c r="C41" s="35">
        <v>16</v>
      </c>
      <c r="D41">
        <v>305.43</v>
      </c>
      <c r="E41" s="62" t="s">
        <v>60</v>
      </c>
      <c r="F41" s="63">
        <v>19.998019998019998</v>
      </c>
      <c r="N41" s="63">
        <v>19.998019998019998</v>
      </c>
      <c r="P41" s="56">
        <v>323.2</v>
      </c>
      <c r="R41" s="35">
        <v>40404</v>
      </c>
      <c r="S41" s="57">
        <v>9.9990099990099994E-3</v>
      </c>
    </row>
    <row r="42" spans="1:19" x14ac:dyDescent="0.2">
      <c r="A42" s="35" t="s">
        <v>90</v>
      </c>
      <c r="B42" s="35">
        <v>2</v>
      </c>
      <c r="C42" s="35">
        <v>17</v>
      </c>
      <c r="D42">
        <v>65694.116999999998</v>
      </c>
      <c r="E42" t="s">
        <v>444</v>
      </c>
      <c r="P42" s="56">
        <v>899.2</v>
      </c>
      <c r="R42" s="35">
        <v>40899</v>
      </c>
      <c r="S42" s="57">
        <v>2.1985867625125301E-2</v>
      </c>
    </row>
    <row r="43" spans="1:19" x14ac:dyDescent="0.2">
      <c r="A43" s="35" t="s">
        <v>91</v>
      </c>
      <c r="B43" s="35">
        <v>2</v>
      </c>
      <c r="C43" s="35">
        <v>18</v>
      </c>
      <c r="D43">
        <v>67383.679999999993</v>
      </c>
      <c r="E43" t="s">
        <v>444</v>
      </c>
      <c r="P43" s="56">
        <v>899.2</v>
      </c>
      <c r="R43" s="35">
        <v>40899</v>
      </c>
      <c r="S43" s="57">
        <v>2.1985867625125301E-2</v>
      </c>
    </row>
    <row r="44" spans="1:19" x14ac:dyDescent="0.2">
      <c r="A44" s="35" t="s">
        <v>92</v>
      </c>
      <c r="B44" s="35">
        <v>2</v>
      </c>
      <c r="C44" s="35">
        <v>19</v>
      </c>
      <c r="D44">
        <v>52604.258000000002</v>
      </c>
      <c r="E44" s="64" t="s">
        <v>65</v>
      </c>
      <c r="F44" s="65">
        <v>6.1380061380060003</v>
      </c>
      <c r="J44" s="65">
        <v>6.1380061380060003</v>
      </c>
      <c r="P44" s="56">
        <v>379.2</v>
      </c>
      <c r="R44" s="35">
        <v>40404</v>
      </c>
      <c r="S44" s="57">
        <v>9.9990099990099994E-3</v>
      </c>
    </row>
    <row r="45" spans="1:19" x14ac:dyDescent="0.2">
      <c r="A45" s="35" t="s">
        <v>93</v>
      </c>
      <c r="B45" s="35">
        <v>2</v>
      </c>
      <c r="C45" s="35">
        <v>20</v>
      </c>
      <c r="D45">
        <v>66525.562000000005</v>
      </c>
      <c r="E45" s="64" t="s">
        <v>65</v>
      </c>
      <c r="F45" s="65">
        <v>6.1380061380060003</v>
      </c>
      <c r="J45" s="65">
        <v>6.1380061380060003</v>
      </c>
      <c r="P45" s="56">
        <v>379.2</v>
      </c>
      <c r="R45" s="35">
        <v>40404</v>
      </c>
      <c r="S45" s="57">
        <v>9.9990099990099994E-3</v>
      </c>
    </row>
    <row r="46" spans="1:19" x14ac:dyDescent="0.2">
      <c r="A46" s="35" t="s">
        <v>94</v>
      </c>
      <c r="B46" s="35">
        <v>2</v>
      </c>
      <c r="C46" s="35">
        <v>21</v>
      </c>
      <c r="D46">
        <v>51864.925999999999</v>
      </c>
      <c r="E46" s="66" t="s">
        <v>68</v>
      </c>
      <c r="F46" s="67">
        <v>6.1380061380060003</v>
      </c>
      <c r="K46" s="67">
        <v>6.1380061380060003</v>
      </c>
      <c r="P46" s="56">
        <v>379.2</v>
      </c>
      <c r="R46" s="35">
        <v>40404</v>
      </c>
      <c r="S46" s="57">
        <v>9.9990099990099994E-3</v>
      </c>
    </row>
    <row r="47" spans="1:19" x14ac:dyDescent="0.2">
      <c r="A47" s="35" t="s">
        <v>95</v>
      </c>
      <c r="B47" s="35">
        <v>2</v>
      </c>
      <c r="C47" s="35">
        <v>22</v>
      </c>
      <c r="D47">
        <v>61774.434000000001</v>
      </c>
      <c r="E47" s="66" t="s">
        <v>68</v>
      </c>
      <c r="F47" s="67">
        <v>6.1380061380060003</v>
      </c>
      <c r="K47" s="67">
        <v>6.1380061380060003</v>
      </c>
      <c r="P47" s="56">
        <v>379.2</v>
      </c>
      <c r="R47" s="35">
        <v>40404</v>
      </c>
      <c r="S47" s="57">
        <v>9.9990099990099994E-3</v>
      </c>
    </row>
    <row r="48" spans="1:19" x14ac:dyDescent="0.2">
      <c r="A48" s="35" t="s">
        <v>96</v>
      </c>
      <c r="B48" s="35">
        <v>2</v>
      </c>
      <c r="C48" s="35">
        <v>23</v>
      </c>
      <c r="D48">
        <v>11007.601000000001</v>
      </c>
      <c r="E48" t="s">
        <v>71</v>
      </c>
      <c r="J48" s="65">
        <v>0.17325017325020001</v>
      </c>
      <c r="K48" s="67">
        <v>0.17325017325020001</v>
      </c>
      <c r="O48" s="68">
        <v>6.1380061380060003</v>
      </c>
      <c r="P48" s="56">
        <v>378</v>
      </c>
      <c r="R48" s="35">
        <v>40404</v>
      </c>
      <c r="S48" s="57">
        <v>1.000396000396E-2</v>
      </c>
    </row>
    <row r="49" spans="1:19" x14ac:dyDescent="0.2">
      <c r="A49" s="35" t="s">
        <v>97</v>
      </c>
      <c r="B49" s="35">
        <v>2</v>
      </c>
      <c r="C49" s="35">
        <v>24</v>
      </c>
      <c r="D49">
        <v>6443.1189999999997</v>
      </c>
      <c r="E49" t="s">
        <v>71</v>
      </c>
      <c r="J49" s="65">
        <v>0.17325017325020001</v>
      </c>
      <c r="K49" s="67">
        <v>0.17325017325020001</v>
      </c>
      <c r="O49" s="68">
        <v>6.1380061380060003</v>
      </c>
      <c r="P49" s="56">
        <v>378</v>
      </c>
      <c r="R49" s="35">
        <v>40404</v>
      </c>
      <c r="S49" s="57">
        <v>1.000396000396E-2</v>
      </c>
    </row>
    <row r="50" spans="1:19" x14ac:dyDescent="0.2">
      <c r="A50" s="35" t="s">
        <v>98</v>
      </c>
      <c r="B50" s="35">
        <v>3</v>
      </c>
      <c r="C50" s="35">
        <v>1</v>
      </c>
      <c r="D50">
        <v>315.12599999999998</v>
      </c>
      <c r="E50" t="s">
        <v>445</v>
      </c>
    </row>
    <row r="51" spans="1:19" x14ac:dyDescent="0.2">
      <c r="A51" s="35" t="s">
        <v>99</v>
      </c>
      <c r="B51" s="35">
        <v>3</v>
      </c>
      <c r="C51" s="35">
        <v>2</v>
      </c>
      <c r="D51">
        <v>43746.788999999997</v>
      </c>
      <c r="E51" s="54" t="s">
        <v>43</v>
      </c>
      <c r="F51" s="55">
        <v>49.005049005049997</v>
      </c>
      <c r="G51" s="55">
        <v>49.005049005049997</v>
      </c>
      <c r="P51" s="56">
        <v>364.4</v>
      </c>
      <c r="R51" s="35">
        <v>40404</v>
      </c>
      <c r="S51" s="57">
        <v>9.9990099990099994E-3</v>
      </c>
    </row>
    <row r="52" spans="1:19" x14ac:dyDescent="0.2">
      <c r="A52" s="35" t="s">
        <v>100</v>
      </c>
      <c r="B52" s="35">
        <v>3</v>
      </c>
      <c r="C52" s="35">
        <v>3</v>
      </c>
      <c r="D52">
        <v>59166.156000000003</v>
      </c>
      <c r="E52" s="54" t="s">
        <v>43</v>
      </c>
      <c r="F52" s="55">
        <v>49.005049005049997</v>
      </c>
      <c r="G52" s="55">
        <v>49.005049005049997</v>
      </c>
      <c r="P52" s="56">
        <v>364.4</v>
      </c>
      <c r="R52" s="35">
        <v>40404</v>
      </c>
      <c r="S52" s="57">
        <v>9.9990099990099994E-3</v>
      </c>
    </row>
    <row r="53" spans="1:19" x14ac:dyDescent="0.2">
      <c r="A53" s="35" t="s">
        <v>101</v>
      </c>
      <c r="B53" s="35">
        <v>3</v>
      </c>
      <c r="C53" s="35">
        <v>4</v>
      </c>
      <c r="D53">
        <v>58773.461000000003</v>
      </c>
      <c r="E53" s="54" t="s">
        <v>43</v>
      </c>
      <c r="F53" s="55">
        <v>49.005049005049997</v>
      </c>
      <c r="G53" s="55">
        <v>49.005049005049997</v>
      </c>
      <c r="P53" s="56">
        <v>364.4</v>
      </c>
      <c r="R53" s="35">
        <v>40404</v>
      </c>
      <c r="S53" s="57">
        <v>9.9990099990099994E-3</v>
      </c>
    </row>
    <row r="54" spans="1:19" x14ac:dyDescent="0.2">
      <c r="A54" s="35" t="s">
        <v>102</v>
      </c>
      <c r="B54" s="35">
        <v>3</v>
      </c>
      <c r="C54" s="35">
        <v>5</v>
      </c>
      <c r="D54">
        <v>77336.820000000007</v>
      </c>
      <c r="E54" s="58" t="s">
        <v>47</v>
      </c>
      <c r="F54" s="59">
        <v>22.727863061379999</v>
      </c>
      <c r="H54" s="59">
        <v>22.727863061379999</v>
      </c>
      <c r="P54" s="56">
        <v>430.8</v>
      </c>
      <c r="Q54" s="56">
        <v>2590</v>
      </c>
      <c r="R54" s="35">
        <v>43118.879999999997</v>
      </c>
      <c r="S54" s="57">
        <v>9.9909830682058508E-3</v>
      </c>
    </row>
    <row r="55" spans="1:19" x14ac:dyDescent="0.2">
      <c r="A55" s="35" t="s">
        <v>103</v>
      </c>
      <c r="B55" s="35">
        <v>3</v>
      </c>
      <c r="C55" s="35">
        <v>6</v>
      </c>
      <c r="D55">
        <v>63439.754000000001</v>
      </c>
      <c r="E55" s="58" t="s">
        <v>47</v>
      </c>
      <c r="F55" s="59">
        <v>22.727863061379999</v>
      </c>
      <c r="H55" s="59">
        <v>22.727863061379999</v>
      </c>
      <c r="P55" s="56">
        <v>430.8</v>
      </c>
      <c r="Q55" s="56">
        <v>2590</v>
      </c>
      <c r="R55" s="35">
        <v>43118.879999999997</v>
      </c>
      <c r="S55" s="57">
        <v>9.9909830682058508E-3</v>
      </c>
    </row>
    <row r="56" spans="1:19" x14ac:dyDescent="0.2">
      <c r="A56" s="35" t="s">
        <v>104</v>
      </c>
      <c r="B56" s="35">
        <v>3</v>
      </c>
      <c r="C56" s="35">
        <v>7</v>
      </c>
      <c r="D56">
        <v>43705.582000000002</v>
      </c>
      <c r="E56" s="58" t="s">
        <v>47</v>
      </c>
      <c r="F56" s="59">
        <v>22.727863061379999</v>
      </c>
      <c r="H56" s="59">
        <v>22.727863061379999</v>
      </c>
      <c r="P56" s="56">
        <v>430.8</v>
      </c>
      <c r="Q56" s="56">
        <v>2590</v>
      </c>
      <c r="R56" s="35">
        <v>43118.879999999997</v>
      </c>
      <c r="S56" s="57">
        <v>9.9909830682058508E-3</v>
      </c>
    </row>
    <row r="57" spans="1:19" x14ac:dyDescent="0.2">
      <c r="A57" s="35" t="s">
        <v>105</v>
      </c>
      <c r="B57" s="35">
        <v>3</v>
      </c>
      <c r="C57" s="35">
        <v>8</v>
      </c>
      <c r="D57">
        <v>15632.683999999999</v>
      </c>
      <c r="E57" s="60" t="s">
        <v>51</v>
      </c>
      <c r="F57" s="61">
        <v>0.1980001980002</v>
      </c>
      <c r="I57" s="61">
        <v>0.1980001980002</v>
      </c>
      <c r="P57" s="56">
        <v>400</v>
      </c>
      <c r="R57" s="35">
        <v>40404</v>
      </c>
      <c r="S57" s="57">
        <v>9.9990099990099994E-3</v>
      </c>
    </row>
    <row r="58" spans="1:19" x14ac:dyDescent="0.2">
      <c r="A58" s="35" t="s">
        <v>106</v>
      </c>
      <c r="B58" s="35">
        <v>3</v>
      </c>
      <c r="C58" s="35">
        <v>9</v>
      </c>
      <c r="D58">
        <v>12624.44</v>
      </c>
      <c r="E58" s="60" t="s">
        <v>51</v>
      </c>
      <c r="F58" s="61">
        <v>0.1980001980002</v>
      </c>
      <c r="I58" s="61">
        <v>0.1980001980002</v>
      </c>
      <c r="P58" s="56">
        <v>400</v>
      </c>
      <c r="R58" s="35">
        <v>40404</v>
      </c>
      <c r="S58" s="57">
        <v>9.9990099990099994E-3</v>
      </c>
    </row>
    <row r="59" spans="1:19" x14ac:dyDescent="0.2">
      <c r="A59" s="35" t="s">
        <v>107</v>
      </c>
      <c r="B59" s="35">
        <v>3</v>
      </c>
      <c r="C59" s="35">
        <v>10</v>
      </c>
      <c r="D59">
        <v>18088.243999999999</v>
      </c>
      <c r="E59" s="60" t="s">
        <v>51</v>
      </c>
      <c r="F59" s="61">
        <v>0.1980001980002</v>
      </c>
      <c r="I59" s="61">
        <v>0.1980001980002</v>
      </c>
      <c r="P59" s="56">
        <v>400</v>
      </c>
      <c r="R59" s="35">
        <v>40404</v>
      </c>
      <c r="S59" s="57">
        <v>9.9990099990099994E-3</v>
      </c>
    </row>
    <row r="60" spans="1:19" x14ac:dyDescent="0.2">
      <c r="A60" s="35" t="s">
        <v>108</v>
      </c>
      <c r="B60" s="35">
        <v>3</v>
      </c>
      <c r="C60" s="35">
        <v>11</v>
      </c>
      <c r="D60">
        <v>35565.629000000001</v>
      </c>
      <c r="E60" t="s">
        <v>55</v>
      </c>
      <c r="G60" s="55">
        <v>48.851350877889999</v>
      </c>
      <c r="H60" s="59">
        <v>22.753456120429998</v>
      </c>
      <c r="P60" s="56">
        <v>384</v>
      </c>
      <c r="Q60" s="56">
        <v>2055.7600000000002</v>
      </c>
      <c r="R60" s="35">
        <v>42578.147023999998</v>
      </c>
      <c r="S60" s="57">
        <v>9.9957379488611001E-3</v>
      </c>
    </row>
    <row r="61" spans="1:19" x14ac:dyDescent="0.2">
      <c r="A61" s="35" t="s">
        <v>109</v>
      </c>
      <c r="B61" s="35">
        <v>3</v>
      </c>
      <c r="C61" s="35">
        <v>12</v>
      </c>
      <c r="D61">
        <v>27842.611000000001</v>
      </c>
      <c r="E61" t="s">
        <v>55</v>
      </c>
      <c r="G61" s="55">
        <v>48.851350877889999</v>
      </c>
      <c r="H61" s="59">
        <v>22.753456120429998</v>
      </c>
      <c r="P61" s="56">
        <v>384</v>
      </c>
      <c r="Q61" s="56">
        <v>2055.7600000000002</v>
      </c>
      <c r="R61" s="35">
        <v>42578.147023999998</v>
      </c>
      <c r="S61" s="57">
        <v>9.9957379488611001E-3</v>
      </c>
    </row>
    <row r="62" spans="1:19" x14ac:dyDescent="0.2">
      <c r="A62" s="35" t="s">
        <v>110</v>
      </c>
      <c r="B62" s="35">
        <v>3</v>
      </c>
      <c r="C62" s="35">
        <v>13</v>
      </c>
      <c r="D62">
        <v>11654.821</v>
      </c>
      <c r="E62" t="s">
        <v>55</v>
      </c>
      <c r="G62" s="55">
        <v>49.005049005049997</v>
      </c>
      <c r="I62" s="61">
        <v>0.1980001980002</v>
      </c>
      <c r="P62" s="56">
        <v>360.4</v>
      </c>
      <c r="R62" s="35">
        <v>40404</v>
      </c>
      <c r="S62" s="57">
        <v>9.9990099990099994E-3</v>
      </c>
    </row>
    <row r="63" spans="1:19" x14ac:dyDescent="0.2">
      <c r="A63" s="35" t="s">
        <v>111</v>
      </c>
      <c r="B63" s="35">
        <v>3</v>
      </c>
      <c r="C63" s="35">
        <v>14</v>
      </c>
      <c r="D63">
        <v>15101.816999999999</v>
      </c>
      <c r="E63" t="s">
        <v>55</v>
      </c>
      <c r="G63" s="55">
        <v>49.005049005049997</v>
      </c>
      <c r="I63" s="61">
        <v>0.1980001980002</v>
      </c>
      <c r="P63" s="56">
        <v>360.4</v>
      </c>
      <c r="R63" s="35">
        <v>40404</v>
      </c>
      <c r="S63" s="57">
        <v>9.9990099990099994E-3</v>
      </c>
    </row>
    <row r="64" spans="1:19" x14ac:dyDescent="0.2">
      <c r="A64" s="35" t="s">
        <v>112</v>
      </c>
      <c r="B64" s="35">
        <v>3</v>
      </c>
      <c r="C64" s="35">
        <v>15</v>
      </c>
      <c r="D64">
        <v>213.316</v>
      </c>
      <c r="E64" s="62" t="s">
        <v>60</v>
      </c>
      <c r="F64" s="63">
        <v>19.998019998019998</v>
      </c>
      <c r="N64" s="63">
        <v>19.998019998019998</v>
      </c>
      <c r="P64" s="56">
        <v>323.2</v>
      </c>
      <c r="R64" s="35">
        <v>40404</v>
      </c>
      <c r="S64" s="57">
        <v>9.9990099990099994E-3</v>
      </c>
    </row>
    <row r="65" spans="1:19" x14ac:dyDescent="0.2">
      <c r="A65" s="35" t="s">
        <v>113</v>
      </c>
      <c r="B65" s="35">
        <v>3</v>
      </c>
      <c r="C65" s="35">
        <v>16</v>
      </c>
      <c r="D65">
        <v>392.69600000000003</v>
      </c>
      <c r="E65" s="62" t="s">
        <v>60</v>
      </c>
      <c r="F65" s="63">
        <v>19.998019998019998</v>
      </c>
      <c r="N65" s="63">
        <v>19.998019998019998</v>
      </c>
      <c r="P65" s="56">
        <v>323.2</v>
      </c>
      <c r="R65" s="35">
        <v>40404</v>
      </c>
      <c r="S65" s="57">
        <v>9.9990099990099994E-3</v>
      </c>
    </row>
    <row r="66" spans="1:19" x14ac:dyDescent="0.2">
      <c r="A66" s="35" t="s">
        <v>114</v>
      </c>
      <c r="B66" s="35">
        <v>3</v>
      </c>
      <c r="C66" s="35">
        <v>17</v>
      </c>
      <c r="D66">
        <v>69412.608999999997</v>
      </c>
      <c r="E66" t="s">
        <v>446</v>
      </c>
      <c r="P66" s="56">
        <v>404</v>
      </c>
      <c r="R66" s="35">
        <v>40404</v>
      </c>
      <c r="S66" s="57">
        <v>9.9990099990099994E-3</v>
      </c>
    </row>
    <row r="67" spans="1:19" x14ac:dyDescent="0.2">
      <c r="A67" s="35" t="s">
        <v>115</v>
      </c>
      <c r="B67" s="35">
        <v>3</v>
      </c>
      <c r="C67" s="35">
        <v>18</v>
      </c>
      <c r="D67">
        <v>62656.785000000003</v>
      </c>
      <c r="E67" t="s">
        <v>446</v>
      </c>
      <c r="P67" s="56">
        <v>404</v>
      </c>
      <c r="R67" s="35">
        <v>40404</v>
      </c>
      <c r="S67" s="57">
        <v>9.9990099990099994E-3</v>
      </c>
    </row>
    <row r="68" spans="1:19" x14ac:dyDescent="0.2">
      <c r="A68" s="35" t="s">
        <v>116</v>
      </c>
      <c r="B68" s="35">
        <v>3</v>
      </c>
      <c r="C68" s="35">
        <v>19</v>
      </c>
      <c r="D68">
        <v>41223.355000000003</v>
      </c>
      <c r="E68" s="64" t="s">
        <v>65</v>
      </c>
      <c r="F68" s="65">
        <v>1.8810018810019999</v>
      </c>
      <c r="J68" s="65">
        <v>1.8810018810019999</v>
      </c>
      <c r="P68" s="56">
        <v>396.4</v>
      </c>
      <c r="R68" s="35">
        <v>40404</v>
      </c>
      <c r="S68" s="57">
        <v>9.9990099990099994E-3</v>
      </c>
    </row>
    <row r="69" spans="1:19" x14ac:dyDescent="0.2">
      <c r="A69" s="35" t="s">
        <v>117</v>
      </c>
      <c r="B69" s="35">
        <v>3</v>
      </c>
      <c r="C69" s="35">
        <v>20</v>
      </c>
      <c r="D69">
        <v>62550.129000000001</v>
      </c>
      <c r="E69" s="64" t="s">
        <v>65</v>
      </c>
      <c r="F69" s="65">
        <v>1.8810018810019999</v>
      </c>
      <c r="J69" s="65">
        <v>1.8810018810019999</v>
      </c>
      <c r="P69" s="56">
        <v>396.4</v>
      </c>
      <c r="R69" s="35">
        <v>40404</v>
      </c>
      <c r="S69" s="57">
        <v>9.9990099990099994E-3</v>
      </c>
    </row>
    <row r="70" spans="1:19" x14ac:dyDescent="0.2">
      <c r="A70" s="35" t="s">
        <v>118</v>
      </c>
      <c r="B70" s="35">
        <v>3</v>
      </c>
      <c r="C70" s="35">
        <v>21</v>
      </c>
      <c r="D70">
        <v>22849.074000000001</v>
      </c>
      <c r="E70" s="66" t="s">
        <v>68</v>
      </c>
      <c r="F70" s="67">
        <v>1.8810018810019999</v>
      </c>
      <c r="K70" s="67">
        <v>1.8810018810019999</v>
      </c>
      <c r="P70" s="56">
        <v>396.4</v>
      </c>
      <c r="R70" s="35">
        <v>40404</v>
      </c>
      <c r="S70" s="57">
        <v>9.9990099990099994E-3</v>
      </c>
    </row>
    <row r="71" spans="1:19" x14ac:dyDescent="0.2">
      <c r="A71" s="35" t="s">
        <v>119</v>
      </c>
      <c r="B71" s="35">
        <v>3</v>
      </c>
      <c r="C71" s="35">
        <v>22</v>
      </c>
      <c r="D71">
        <v>57142.078000000001</v>
      </c>
      <c r="E71" s="66" t="s">
        <v>68</v>
      </c>
      <c r="F71" s="67">
        <v>1.8810018810019999</v>
      </c>
      <c r="K71" s="67">
        <v>1.8810018810019999</v>
      </c>
      <c r="P71" s="56">
        <v>396.4</v>
      </c>
      <c r="R71" s="35">
        <v>40404</v>
      </c>
      <c r="S71" s="57">
        <v>9.9990099990099994E-3</v>
      </c>
    </row>
    <row r="72" spans="1:19" x14ac:dyDescent="0.2">
      <c r="A72" s="35" t="s">
        <v>120</v>
      </c>
      <c r="B72" s="35">
        <v>3</v>
      </c>
      <c r="C72" s="35">
        <v>23</v>
      </c>
      <c r="D72">
        <v>4763.2539999999999</v>
      </c>
      <c r="E72" t="s">
        <v>71</v>
      </c>
      <c r="J72" s="65">
        <v>0.17325017325020001</v>
      </c>
      <c r="K72" s="67">
        <v>0.17325017325020001</v>
      </c>
      <c r="O72" s="68">
        <v>1.8810018810019999</v>
      </c>
      <c r="P72" s="56">
        <v>395.2</v>
      </c>
      <c r="R72" s="35">
        <v>40404</v>
      </c>
      <c r="S72" s="57">
        <v>1.000396000396E-2</v>
      </c>
    </row>
    <row r="73" spans="1:19" x14ac:dyDescent="0.2">
      <c r="A73" s="35" t="s">
        <v>121</v>
      </c>
      <c r="B73" s="35">
        <v>3</v>
      </c>
      <c r="C73" s="35">
        <v>24</v>
      </c>
      <c r="D73">
        <v>6452.8149999999996</v>
      </c>
      <c r="E73" t="s">
        <v>71</v>
      </c>
      <c r="J73" s="65">
        <v>0.17325017325020001</v>
      </c>
      <c r="K73" s="67">
        <v>0.17325017325020001</v>
      </c>
      <c r="O73" s="68">
        <v>1.8810018810019999</v>
      </c>
      <c r="P73" s="56">
        <v>395.2</v>
      </c>
      <c r="R73" s="35">
        <v>40404</v>
      </c>
      <c r="S73" s="57">
        <v>1.000396000396E-2</v>
      </c>
    </row>
    <row r="74" spans="1:19" x14ac:dyDescent="0.2">
      <c r="A74" s="35" t="s">
        <v>122</v>
      </c>
      <c r="B74" s="35">
        <v>4</v>
      </c>
      <c r="C74" s="35">
        <v>1</v>
      </c>
      <c r="D74">
        <v>334.51900000000001</v>
      </c>
      <c r="E74" t="s">
        <v>445</v>
      </c>
    </row>
    <row r="75" spans="1:19" x14ac:dyDescent="0.2">
      <c r="A75" s="35" t="s">
        <v>123</v>
      </c>
      <c r="B75" s="35">
        <v>4</v>
      </c>
      <c r="C75" s="35">
        <v>2</v>
      </c>
      <c r="D75">
        <v>54291.398000000001</v>
      </c>
      <c r="E75" s="54" t="s">
        <v>43</v>
      </c>
      <c r="F75" s="55">
        <v>10.89001089001</v>
      </c>
      <c r="G75" s="55">
        <v>10.89001089001</v>
      </c>
      <c r="P75" s="56">
        <v>395.2</v>
      </c>
      <c r="R75" s="35">
        <v>40404</v>
      </c>
      <c r="S75" s="57">
        <v>9.9990099990099994E-3</v>
      </c>
    </row>
    <row r="76" spans="1:19" x14ac:dyDescent="0.2">
      <c r="A76" s="35" t="s">
        <v>124</v>
      </c>
      <c r="B76" s="35">
        <v>4</v>
      </c>
      <c r="C76" s="35">
        <v>3</v>
      </c>
      <c r="D76">
        <v>42905.644999999997</v>
      </c>
      <c r="E76" s="54" t="s">
        <v>43</v>
      </c>
      <c r="F76" s="55">
        <v>10.89001089001</v>
      </c>
      <c r="G76" s="55">
        <v>10.89001089001</v>
      </c>
      <c r="P76" s="56">
        <v>395.2</v>
      </c>
      <c r="R76" s="35">
        <v>40404</v>
      </c>
      <c r="S76" s="57">
        <v>9.9990099990099994E-3</v>
      </c>
    </row>
    <row r="77" spans="1:19" x14ac:dyDescent="0.2">
      <c r="A77" s="35" t="s">
        <v>125</v>
      </c>
      <c r="B77" s="35">
        <v>4</v>
      </c>
      <c r="C77" s="35">
        <v>4</v>
      </c>
      <c r="D77">
        <v>56250.027000000002</v>
      </c>
      <c r="E77" s="54" t="s">
        <v>43</v>
      </c>
      <c r="F77" s="55">
        <v>10.89001089001</v>
      </c>
      <c r="G77" s="55">
        <v>10.89001089001</v>
      </c>
      <c r="P77" s="56">
        <v>395.2</v>
      </c>
      <c r="R77" s="35">
        <v>40404</v>
      </c>
      <c r="S77" s="57">
        <v>9.9990099990099994E-3</v>
      </c>
    </row>
    <row r="78" spans="1:19" x14ac:dyDescent="0.2">
      <c r="A78" s="35" t="s">
        <v>126</v>
      </c>
      <c r="B78" s="35">
        <v>4</v>
      </c>
      <c r="C78" s="35">
        <v>5</v>
      </c>
      <c r="D78">
        <v>40054.964999999997</v>
      </c>
      <c r="E78" s="58" t="s">
        <v>47</v>
      </c>
      <c r="F78" s="59">
        <v>4.8051529543260001</v>
      </c>
      <c r="H78" s="59">
        <v>4.8051529543260001</v>
      </c>
      <c r="P78" s="56">
        <v>430.8</v>
      </c>
      <c r="Q78" s="56">
        <v>2668.4</v>
      </c>
      <c r="R78" s="35">
        <v>43120.375557129999</v>
      </c>
      <c r="S78" s="57">
        <v>9.9906365478938906E-3</v>
      </c>
    </row>
    <row r="79" spans="1:19" x14ac:dyDescent="0.2">
      <c r="A79" s="35" t="s">
        <v>127</v>
      </c>
      <c r="B79" s="35">
        <v>4</v>
      </c>
      <c r="C79" s="35">
        <v>6</v>
      </c>
      <c r="D79">
        <v>44156.453000000001</v>
      </c>
      <c r="E79" s="58" t="s">
        <v>47</v>
      </c>
      <c r="F79" s="59">
        <v>4.8051529543260001</v>
      </c>
      <c r="H79" s="59">
        <v>4.8051529543260001</v>
      </c>
      <c r="P79" s="56">
        <v>430.8</v>
      </c>
      <c r="Q79" s="56">
        <v>2668.4</v>
      </c>
      <c r="R79" s="35">
        <v>43120.375557129999</v>
      </c>
      <c r="S79" s="57">
        <v>9.9906365478938906E-3</v>
      </c>
    </row>
    <row r="80" spans="1:19" x14ac:dyDescent="0.2">
      <c r="A80" s="35" t="s">
        <v>128</v>
      </c>
      <c r="B80" s="35">
        <v>4</v>
      </c>
      <c r="C80" s="35">
        <v>7</v>
      </c>
      <c r="D80">
        <v>33815.464999999997</v>
      </c>
      <c r="E80" s="58" t="s">
        <v>47</v>
      </c>
      <c r="F80" s="59">
        <v>4.8051529543260001</v>
      </c>
      <c r="H80" s="59">
        <v>4.8051529543260001</v>
      </c>
      <c r="P80" s="56">
        <v>430.8</v>
      </c>
      <c r="Q80" s="56">
        <v>2668.4</v>
      </c>
      <c r="R80" s="35">
        <v>43120.375557129999</v>
      </c>
      <c r="S80" s="57">
        <v>9.9906365478938906E-3</v>
      </c>
    </row>
    <row r="81" spans="1:19" x14ac:dyDescent="0.2">
      <c r="A81" s="35" t="s">
        <v>129</v>
      </c>
      <c r="B81" s="35">
        <v>4</v>
      </c>
      <c r="C81" s="35">
        <v>8</v>
      </c>
      <c r="D81">
        <v>18958.476999999999</v>
      </c>
      <c r="E81" s="60" t="s">
        <v>51</v>
      </c>
      <c r="F81" s="61">
        <v>6.4350064350059993E-2</v>
      </c>
      <c r="I81" s="61">
        <v>6.4350064350059993E-2</v>
      </c>
      <c r="P81" s="56">
        <v>402.8</v>
      </c>
      <c r="R81" s="35">
        <v>40404</v>
      </c>
      <c r="S81" s="57">
        <v>1.0001485001485001E-2</v>
      </c>
    </row>
    <row r="82" spans="1:19" x14ac:dyDescent="0.2">
      <c r="A82" s="35" t="s">
        <v>130</v>
      </c>
      <c r="B82" s="35">
        <v>4</v>
      </c>
      <c r="C82" s="35">
        <v>9</v>
      </c>
      <c r="D82">
        <v>37895.137000000002</v>
      </c>
      <c r="E82" s="60" t="s">
        <v>51</v>
      </c>
      <c r="F82" s="61">
        <v>6.4350064350059993E-2</v>
      </c>
      <c r="I82" s="61">
        <v>6.4350064350059993E-2</v>
      </c>
      <c r="P82" s="56">
        <v>402.8</v>
      </c>
      <c r="R82" s="35">
        <v>40404</v>
      </c>
      <c r="S82" s="57">
        <v>1.0001485001485001E-2</v>
      </c>
    </row>
    <row r="83" spans="1:19" x14ac:dyDescent="0.2">
      <c r="A83" s="35" t="s">
        <v>131</v>
      </c>
      <c r="B83" s="35">
        <v>4</v>
      </c>
      <c r="C83" s="35">
        <v>10</v>
      </c>
      <c r="D83">
        <v>12789.275</v>
      </c>
      <c r="E83" s="60" t="s">
        <v>51</v>
      </c>
      <c r="F83" s="61">
        <v>6.4350064350059993E-2</v>
      </c>
      <c r="I83" s="61">
        <v>6.4350064350059993E-2</v>
      </c>
      <c r="P83" s="56">
        <v>402.8</v>
      </c>
      <c r="R83" s="35">
        <v>40404</v>
      </c>
      <c r="S83" s="57">
        <v>1.0001485001485001E-2</v>
      </c>
    </row>
    <row r="84" spans="1:19" x14ac:dyDescent="0.2">
      <c r="A84" s="35" t="s">
        <v>132</v>
      </c>
      <c r="B84" s="35">
        <v>4</v>
      </c>
      <c r="C84" s="35">
        <v>11</v>
      </c>
      <c r="D84">
        <v>43242.586000000003</v>
      </c>
      <c r="E84" t="s">
        <v>55</v>
      </c>
      <c r="G84" s="55">
        <v>10.80339220202</v>
      </c>
      <c r="H84" s="59">
        <v>4.8662236179520004</v>
      </c>
      <c r="P84" s="56">
        <v>416.4</v>
      </c>
      <c r="Q84" s="56">
        <v>2133.04</v>
      </c>
      <c r="R84" s="35">
        <v>42579.218767420003</v>
      </c>
      <c r="S84" s="57">
        <v>9.9954863503884904E-3</v>
      </c>
    </row>
    <row r="85" spans="1:19" x14ac:dyDescent="0.2">
      <c r="A85" s="35" t="s">
        <v>133</v>
      </c>
      <c r="B85" s="35">
        <v>4</v>
      </c>
      <c r="C85" s="35">
        <v>12</v>
      </c>
      <c r="D85">
        <v>62996.152000000002</v>
      </c>
      <c r="E85" t="s">
        <v>55</v>
      </c>
      <c r="G85" s="55">
        <v>10.80339220202</v>
      </c>
      <c r="H85" s="59">
        <v>4.8662236179520004</v>
      </c>
      <c r="P85" s="56">
        <v>416.4</v>
      </c>
      <c r="Q85" s="56">
        <v>2133.04</v>
      </c>
      <c r="R85" s="35">
        <v>42579.218767420003</v>
      </c>
      <c r="S85" s="57">
        <v>9.9954863503884904E-3</v>
      </c>
    </row>
    <row r="86" spans="1:19" x14ac:dyDescent="0.2">
      <c r="A86" s="35" t="s">
        <v>134</v>
      </c>
      <c r="B86" s="35">
        <v>4</v>
      </c>
      <c r="C86" s="35">
        <v>13</v>
      </c>
      <c r="D86">
        <v>38704.769999999997</v>
      </c>
      <c r="E86" t="s">
        <v>55</v>
      </c>
      <c r="G86" s="55">
        <v>10.89001089001</v>
      </c>
      <c r="I86" s="61">
        <v>6.4350064350059993E-2</v>
      </c>
      <c r="P86" s="56">
        <v>394</v>
      </c>
      <c r="R86" s="35">
        <v>40404</v>
      </c>
      <c r="S86" s="57">
        <v>1.0001485001485001E-2</v>
      </c>
    </row>
    <row r="87" spans="1:19" x14ac:dyDescent="0.2">
      <c r="A87" s="35" t="s">
        <v>135</v>
      </c>
      <c r="B87" s="35">
        <v>4</v>
      </c>
      <c r="C87" s="35">
        <v>14</v>
      </c>
      <c r="D87">
        <v>22468.498</v>
      </c>
      <c r="E87" t="s">
        <v>55</v>
      </c>
      <c r="G87" s="55">
        <v>10.89001089001</v>
      </c>
      <c r="I87" s="61">
        <v>6.4350064350059993E-2</v>
      </c>
      <c r="P87" s="56">
        <v>394</v>
      </c>
      <c r="R87" s="35">
        <v>40404</v>
      </c>
      <c r="S87" s="57">
        <v>1.0001485001485001E-2</v>
      </c>
    </row>
    <row r="88" spans="1:19" x14ac:dyDescent="0.2">
      <c r="A88" s="35" t="s">
        <v>136</v>
      </c>
      <c r="B88" s="35">
        <v>4</v>
      </c>
      <c r="C88" s="35">
        <v>15</v>
      </c>
      <c r="D88">
        <v>358.75900000000001</v>
      </c>
      <c r="E88" s="62" t="s">
        <v>60</v>
      </c>
      <c r="F88" s="63">
        <v>19.998019998019998</v>
      </c>
      <c r="N88" s="63">
        <v>19.998019998019998</v>
      </c>
      <c r="P88" s="56">
        <v>323.2</v>
      </c>
      <c r="R88" s="35">
        <v>40404</v>
      </c>
      <c r="S88" s="57">
        <v>9.9990099990099994E-3</v>
      </c>
    </row>
    <row r="89" spans="1:19" x14ac:dyDescent="0.2">
      <c r="A89" s="35" t="s">
        <v>137</v>
      </c>
      <c r="B89" s="35">
        <v>4</v>
      </c>
      <c r="C89" s="35">
        <v>16</v>
      </c>
      <c r="D89">
        <v>351.48700000000002</v>
      </c>
      <c r="E89" s="62" t="s">
        <v>60</v>
      </c>
      <c r="F89" s="63">
        <v>19.998019998019998</v>
      </c>
      <c r="N89" s="63">
        <v>19.998019998019998</v>
      </c>
      <c r="P89" s="56">
        <v>323.2</v>
      </c>
      <c r="R89" s="35">
        <v>40404</v>
      </c>
      <c r="S89" s="57">
        <v>9.9990099990099994E-3</v>
      </c>
    </row>
    <row r="90" spans="1:19" x14ac:dyDescent="0.2">
      <c r="A90" s="35" t="s">
        <v>138</v>
      </c>
      <c r="B90" s="35">
        <v>4</v>
      </c>
      <c r="C90" s="35">
        <v>17</v>
      </c>
      <c r="D90">
        <v>38678.105000000003</v>
      </c>
      <c r="E90" t="s">
        <v>446</v>
      </c>
      <c r="P90" s="56">
        <v>404</v>
      </c>
      <c r="R90" s="35">
        <v>40404</v>
      </c>
      <c r="S90" s="57">
        <v>9.9990099990099994E-3</v>
      </c>
    </row>
    <row r="91" spans="1:19" x14ac:dyDescent="0.2">
      <c r="A91" s="35" t="s">
        <v>139</v>
      </c>
      <c r="B91" s="35">
        <v>4</v>
      </c>
      <c r="C91" s="35">
        <v>18</v>
      </c>
      <c r="D91">
        <v>41458.487999999998</v>
      </c>
      <c r="E91" t="s">
        <v>446</v>
      </c>
      <c r="P91" s="56">
        <v>404</v>
      </c>
      <c r="R91" s="35">
        <v>40404</v>
      </c>
      <c r="S91" s="57">
        <v>9.9990099990099994E-3</v>
      </c>
    </row>
    <row r="92" spans="1:19" x14ac:dyDescent="0.2">
      <c r="A92" s="35" t="s">
        <v>140</v>
      </c>
      <c r="B92" s="35">
        <v>4</v>
      </c>
      <c r="C92" s="35">
        <v>19</v>
      </c>
      <c r="D92">
        <v>46536.866999999998</v>
      </c>
      <c r="E92" s="64" t="s">
        <v>65</v>
      </c>
      <c r="F92" s="65">
        <v>0.5742005742006</v>
      </c>
      <c r="J92" s="65">
        <v>0.5742005742006</v>
      </c>
      <c r="P92" s="56">
        <v>401.6</v>
      </c>
      <c r="R92" s="35">
        <v>40404</v>
      </c>
      <c r="S92" s="57">
        <v>9.9970299970299995E-3</v>
      </c>
    </row>
    <row r="93" spans="1:19" x14ac:dyDescent="0.2">
      <c r="A93" s="35" t="s">
        <v>141</v>
      </c>
      <c r="B93" s="35">
        <v>4</v>
      </c>
      <c r="C93" s="35">
        <v>20</v>
      </c>
      <c r="D93">
        <v>44381.891000000003</v>
      </c>
      <c r="E93" s="64" t="s">
        <v>65</v>
      </c>
      <c r="F93" s="65">
        <v>0.5742005742006</v>
      </c>
      <c r="J93" s="65">
        <v>0.5742005742006</v>
      </c>
      <c r="P93" s="56">
        <v>401.6</v>
      </c>
      <c r="R93" s="35">
        <v>40404</v>
      </c>
      <c r="S93" s="57">
        <v>9.9970299970299995E-3</v>
      </c>
    </row>
    <row r="94" spans="1:19" x14ac:dyDescent="0.2">
      <c r="A94" s="35" t="s">
        <v>142</v>
      </c>
      <c r="B94" s="35">
        <v>4</v>
      </c>
      <c r="C94" s="35">
        <v>21</v>
      </c>
      <c r="D94">
        <v>35885.601999999999</v>
      </c>
      <c r="E94" s="66" t="s">
        <v>68</v>
      </c>
      <c r="F94" s="67">
        <v>0.5742005742006</v>
      </c>
      <c r="K94" s="67">
        <v>0.5742005742006</v>
      </c>
      <c r="P94" s="56">
        <v>401.6</v>
      </c>
      <c r="R94" s="35">
        <v>40404</v>
      </c>
      <c r="S94" s="57">
        <v>9.9970299970299995E-3</v>
      </c>
    </row>
    <row r="95" spans="1:19" x14ac:dyDescent="0.2">
      <c r="A95" s="35" t="s">
        <v>143</v>
      </c>
      <c r="B95" s="35">
        <v>4</v>
      </c>
      <c r="C95" s="35">
        <v>22</v>
      </c>
      <c r="D95">
        <v>33919.699000000001</v>
      </c>
      <c r="E95" s="66" t="s">
        <v>68</v>
      </c>
      <c r="F95" s="67">
        <v>0.5742005742006</v>
      </c>
      <c r="K95" s="67">
        <v>0.5742005742006</v>
      </c>
      <c r="P95" s="56">
        <v>401.6</v>
      </c>
      <c r="R95" s="35">
        <v>40404</v>
      </c>
      <c r="S95" s="57">
        <v>9.9970299970299995E-3</v>
      </c>
    </row>
    <row r="96" spans="1:19" x14ac:dyDescent="0.2">
      <c r="A96" s="35" t="s">
        <v>144</v>
      </c>
      <c r="B96" s="35">
        <v>4</v>
      </c>
      <c r="C96" s="35">
        <v>23</v>
      </c>
      <c r="D96">
        <v>8830.8060000000005</v>
      </c>
      <c r="E96" t="s">
        <v>71</v>
      </c>
      <c r="J96" s="65">
        <v>0.17325017325020001</v>
      </c>
      <c r="K96" s="67">
        <v>0.17325017325020001</v>
      </c>
      <c r="O96" s="68">
        <v>0.5742005742006</v>
      </c>
      <c r="P96" s="56">
        <v>400.4</v>
      </c>
      <c r="R96" s="35">
        <v>40404</v>
      </c>
      <c r="S96" s="57">
        <v>1.000198000198E-2</v>
      </c>
    </row>
    <row r="97" spans="1:19" x14ac:dyDescent="0.2">
      <c r="A97" s="35" t="s">
        <v>145</v>
      </c>
      <c r="B97" s="35">
        <v>4</v>
      </c>
      <c r="C97" s="35">
        <v>24</v>
      </c>
      <c r="D97">
        <v>3619.1030000000001</v>
      </c>
      <c r="E97" t="s">
        <v>71</v>
      </c>
      <c r="J97" s="65">
        <v>0.17325017325020001</v>
      </c>
      <c r="K97" s="67">
        <v>0.17325017325020001</v>
      </c>
      <c r="O97" s="68">
        <v>0.5742005742006</v>
      </c>
      <c r="P97" s="56">
        <v>400.4</v>
      </c>
      <c r="R97" s="35">
        <v>40404</v>
      </c>
      <c r="S97" s="57">
        <v>1.000198000198E-2</v>
      </c>
    </row>
    <row r="98" spans="1:19" x14ac:dyDescent="0.2">
      <c r="A98" s="35" t="s">
        <v>146</v>
      </c>
      <c r="B98" s="35">
        <v>5</v>
      </c>
      <c r="C98" s="35">
        <v>1</v>
      </c>
      <c r="D98">
        <v>475.113</v>
      </c>
      <c r="E98" t="s">
        <v>445</v>
      </c>
    </row>
    <row r="99" spans="1:19" x14ac:dyDescent="0.2">
      <c r="A99" s="35" t="s">
        <v>147</v>
      </c>
      <c r="B99" s="35">
        <v>5</v>
      </c>
      <c r="C99" s="35">
        <v>2</v>
      </c>
      <c r="D99">
        <v>79542.702999999994</v>
      </c>
      <c r="E99" s="54" t="s">
        <v>43</v>
      </c>
      <c r="F99" s="55">
        <v>2.4007524007519998</v>
      </c>
      <c r="G99" s="55">
        <v>2.4007524007519998</v>
      </c>
      <c r="P99" s="56">
        <v>402</v>
      </c>
      <c r="R99" s="35">
        <v>40404</v>
      </c>
      <c r="S99" s="57">
        <v>9.9975249975250008E-3</v>
      </c>
    </row>
    <row r="100" spans="1:19" x14ac:dyDescent="0.2">
      <c r="A100" s="35" t="s">
        <v>148</v>
      </c>
      <c r="B100" s="35">
        <v>5</v>
      </c>
      <c r="C100" s="35">
        <v>3</v>
      </c>
      <c r="D100">
        <v>75397.577999999994</v>
      </c>
      <c r="E100" s="54" t="s">
        <v>43</v>
      </c>
      <c r="F100" s="55">
        <v>2.4007524007519998</v>
      </c>
      <c r="G100" s="55">
        <v>2.4007524007519998</v>
      </c>
      <c r="P100" s="56">
        <v>402</v>
      </c>
      <c r="R100" s="35">
        <v>40404</v>
      </c>
      <c r="S100" s="57">
        <v>9.9975249975250008E-3</v>
      </c>
    </row>
    <row r="101" spans="1:19" x14ac:dyDescent="0.2">
      <c r="A101" s="35" t="s">
        <v>149</v>
      </c>
      <c r="B101" s="35">
        <v>5</v>
      </c>
      <c r="C101" s="35">
        <v>4</v>
      </c>
      <c r="D101">
        <v>88594.093999999997</v>
      </c>
      <c r="E101" s="54" t="s">
        <v>43</v>
      </c>
      <c r="F101" s="55">
        <v>2.4007524007519998</v>
      </c>
      <c r="G101" s="55">
        <v>2.4007524007519998</v>
      </c>
      <c r="P101" s="56">
        <v>402</v>
      </c>
      <c r="R101" s="35">
        <v>40404</v>
      </c>
      <c r="S101" s="57">
        <v>9.9975249975250008E-3</v>
      </c>
    </row>
    <row r="102" spans="1:19" x14ac:dyDescent="0.2">
      <c r="A102" s="35" t="s">
        <v>150</v>
      </c>
      <c r="B102" s="35">
        <v>5</v>
      </c>
      <c r="C102" s="35">
        <v>5</v>
      </c>
      <c r="D102">
        <v>62407.108999999997</v>
      </c>
      <c r="E102" s="58" t="s">
        <v>47</v>
      </c>
      <c r="F102" s="59">
        <v>1.0389803438909999</v>
      </c>
      <c r="H102" s="59">
        <v>1.0389803438909999</v>
      </c>
      <c r="P102" s="56">
        <v>430.8</v>
      </c>
      <c r="Q102" s="56">
        <v>2684.08</v>
      </c>
      <c r="R102" s="35">
        <v>43119.198802400002</v>
      </c>
      <c r="S102" s="57">
        <v>9.9909091997331702E-3</v>
      </c>
    </row>
    <row r="103" spans="1:19" x14ac:dyDescent="0.2">
      <c r="A103" s="35" t="s">
        <v>151</v>
      </c>
      <c r="B103" s="35">
        <v>5</v>
      </c>
      <c r="C103" s="35">
        <v>6</v>
      </c>
      <c r="D103">
        <v>54781.055</v>
      </c>
      <c r="E103" s="58" t="s">
        <v>47</v>
      </c>
      <c r="F103" s="59">
        <v>1.0389803438909999</v>
      </c>
      <c r="H103" s="59">
        <v>1.0389803438909999</v>
      </c>
      <c r="P103" s="56">
        <v>430.8</v>
      </c>
      <c r="Q103" s="56">
        <v>2684.08</v>
      </c>
      <c r="R103" s="35">
        <v>43119.198802400002</v>
      </c>
      <c r="S103" s="57">
        <v>9.9909091997331702E-3</v>
      </c>
    </row>
    <row r="104" spans="1:19" x14ac:dyDescent="0.2">
      <c r="A104" s="35" t="s">
        <v>152</v>
      </c>
      <c r="B104" s="35">
        <v>5</v>
      </c>
      <c r="C104" s="35">
        <v>7</v>
      </c>
      <c r="D104">
        <v>66806.758000000002</v>
      </c>
      <c r="E104" s="58" t="s">
        <v>47</v>
      </c>
      <c r="F104" s="59">
        <v>1.0389803438909999</v>
      </c>
      <c r="H104" s="59">
        <v>1.0389803438909999</v>
      </c>
      <c r="P104" s="56">
        <v>430.8</v>
      </c>
      <c r="Q104" s="56">
        <v>2684.08</v>
      </c>
      <c r="R104" s="35">
        <v>43119.198802400002</v>
      </c>
      <c r="S104" s="57">
        <v>9.9909091997331702E-3</v>
      </c>
    </row>
    <row r="105" spans="1:19" x14ac:dyDescent="0.2">
      <c r="A105" s="35" t="s">
        <v>153</v>
      </c>
      <c r="B105" s="35">
        <v>5</v>
      </c>
      <c r="C105" s="35">
        <v>8</v>
      </c>
      <c r="D105">
        <v>42287.512000000002</v>
      </c>
      <c r="E105" s="60" t="s">
        <v>51</v>
      </c>
      <c r="F105" s="61">
        <v>2.079002079002E-2</v>
      </c>
      <c r="I105" s="61">
        <v>2.079002079002E-2</v>
      </c>
      <c r="P105" s="56">
        <v>403.6</v>
      </c>
      <c r="R105" s="35">
        <v>40404</v>
      </c>
      <c r="S105" s="57">
        <v>9.9995049995050007E-3</v>
      </c>
    </row>
    <row r="106" spans="1:19" x14ac:dyDescent="0.2">
      <c r="A106" s="35" t="s">
        <v>154</v>
      </c>
      <c r="B106" s="35">
        <v>5</v>
      </c>
      <c r="C106" s="35">
        <v>9</v>
      </c>
      <c r="D106">
        <v>52461.241999999998</v>
      </c>
      <c r="E106" s="60" t="s">
        <v>51</v>
      </c>
      <c r="F106" s="61">
        <v>2.079002079002E-2</v>
      </c>
      <c r="I106" s="61">
        <v>2.079002079002E-2</v>
      </c>
      <c r="P106" s="56">
        <v>403.6</v>
      </c>
      <c r="R106" s="35">
        <v>40404</v>
      </c>
      <c r="S106" s="57">
        <v>9.9995049995050007E-3</v>
      </c>
    </row>
    <row r="107" spans="1:19" x14ac:dyDescent="0.2">
      <c r="A107" s="35" t="s">
        <v>155</v>
      </c>
      <c r="B107" s="35">
        <v>5</v>
      </c>
      <c r="C107" s="35">
        <v>10</v>
      </c>
      <c r="D107">
        <v>52989.684000000001</v>
      </c>
      <c r="E107" s="60" t="s">
        <v>51</v>
      </c>
      <c r="F107" s="61">
        <v>2.079002079002E-2</v>
      </c>
      <c r="I107" s="61">
        <v>2.079002079002E-2</v>
      </c>
      <c r="P107" s="56">
        <v>403.6</v>
      </c>
      <c r="R107" s="35">
        <v>40404</v>
      </c>
      <c r="S107" s="57">
        <v>9.9995049995050007E-3</v>
      </c>
    </row>
    <row r="108" spans="1:19" x14ac:dyDescent="0.2">
      <c r="A108" s="35" t="s">
        <v>156</v>
      </c>
      <c r="B108" s="35">
        <v>5</v>
      </c>
      <c r="C108" s="35">
        <v>11</v>
      </c>
      <c r="D108">
        <v>70966.422000000006</v>
      </c>
      <c r="E108" t="s">
        <v>55</v>
      </c>
      <c r="G108" s="55">
        <v>2.3955895171439998</v>
      </c>
      <c r="H108" s="59">
        <v>1.052180493804</v>
      </c>
      <c r="P108" s="56">
        <v>423.6</v>
      </c>
      <c r="Q108" s="56">
        <v>2148.16</v>
      </c>
      <c r="R108" s="35">
        <v>42578.246093510003</v>
      </c>
      <c r="S108" s="57">
        <v>9.9966541380115698E-3</v>
      </c>
    </row>
    <row r="109" spans="1:19" x14ac:dyDescent="0.2">
      <c r="A109" s="35" t="s">
        <v>157</v>
      </c>
      <c r="B109" s="35">
        <v>5</v>
      </c>
      <c r="C109" s="35">
        <v>12</v>
      </c>
      <c r="D109">
        <v>70389.5</v>
      </c>
      <c r="E109" t="s">
        <v>55</v>
      </c>
      <c r="G109" s="55">
        <v>2.3955895171439998</v>
      </c>
      <c r="H109" s="59">
        <v>1.052180493804</v>
      </c>
      <c r="P109" s="56">
        <v>423.6</v>
      </c>
      <c r="Q109" s="56">
        <v>2148.16</v>
      </c>
      <c r="R109" s="35">
        <v>42578.246093510003</v>
      </c>
      <c r="S109" s="57">
        <v>9.9966541380115698E-3</v>
      </c>
    </row>
    <row r="110" spans="1:19" x14ac:dyDescent="0.2">
      <c r="A110" s="35" t="s">
        <v>158</v>
      </c>
      <c r="B110" s="35">
        <v>5</v>
      </c>
      <c r="C110" s="35">
        <v>13</v>
      </c>
      <c r="D110">
        <v>57350.542999999998</v>
      </c>
      <c r="E110" t="s">
        <v>55</v>
      </c>
      <c r="G110" s="55">
        <v>2.4007524007519998</v>
      </c>
      <c r="I110" s="61">
        <v>2.079002079002E-2</v>
      </c>
      <c r="P110" s="56">
        <v>401.6</v>
      </c>
      <c r="R110" s="35">
        <v>40404</v>
      </c>
      <c r="S110" s="57">
        <v>9.9980199980200003E-3</v>
      </c>
    </row>
    <row r="111" spans="1:19" x14ac:dyDescent="0.2">
      <c r="A111" s="35" t="s">
        <v>159</v>
      </c>
      <c r="B111" s="35">
        <v>5</v>
      </c>
      <c r="C111" s="35">
        <v>14</v>
      </c>
      <c r="D111">
        <v>57229.343999999997</v>
      </c>
      <c r="E111" t="s">
        <v>55</v>
      </c>
      <c r="G111" s="55">
        <v>2.4007524007519998</v>
      </c>
      <c r="I111" s="61">
        <v>2.079002079002E-2</v>
      </c>
      <c r="P111" s="56">
        <v>401.6</v>
      </c>
      <c r="R111" s="35">
        <v>40404</v>
      </c>
      <c r="S111" s="57">
        <v>9.9980199980200003E-3</v>
      </c>
    </row>
    <row r="112" spans="1:19" x14ac:dyDescent="0.2">
      <c r="A112" s="35" t="s">
        <v>160</v>
      </c>
      <c r="B112" s="35">
        <v>5</v>
      </c>
      <c r="C112" s="35">
        <v>15</v>
      </c>
      <c r="D112">
        <v>419.36</v>
      </c>
      <c r="E112" s="62" t="s">
        <v>60</v>
      </c>
      <c r="F112" s="63">
        <v>9.9990099990099992</v>
      </c>
      <c r="N112" s="63">
        <v>9.9990099990099992</v>
      </c>
      <c r="P112" s="56">
        <v>363.6</v>
      </c>
      <c r="R112" s="35">
        <v>40404</v>
      </c>
      <c r="S112" s="57">
        <v>9.9990099990099994E-3</v>
      </c>
    </row>
    <row r="113" spans="1:19" x14ac:dyDescent="0.2">
      <c r="A113" s="35" t="s">
        <v>161</v>
      </c>
      <c r="B113" s="35">
        <v>5</v>
      </c>
      <c r="C113" s="35">
        <v>16</v>
      </c>
      <c r="D113">
        <v>49373.004000000001</v>
      </c>
      <c r="E113" s="14" t="s">
        <v>447</v>
      </c>
      <c r="P113" s="56">
        <v>430.8</v>
      </c>
      <c r="Q113" s="56">
        <v>2688</v>
      </c>
      <c r="R113" s="35">
        <v>43118.879999999997</v>
      </c>
      <c r="S113" s="57">
        <v>9.9909830682058508E-3</v>
      </c>
    </row>
    <row r="114" spans="1:19" x14ac:dyDescent="0.2">
      <c r="A114" s="35" t="s">
        <v>162</v>
      </c>
      <c r="B114" s="35">
        <v>5</v>
      </c>
      <c r="C114" s="35">
        <v>17</v>
      </c>
      <c r="D114">
        <v>67306.108999999997</v>
      </c>
      <c r="E114" t="s">
        <v>446</v>
      </c>
      <c r="P114" s="56">
        <v>404</v>
      </c>
      <c r="R114" s="35">
        <v>40404</v>
      </c>
      <c r="S114" s="57">
        <v>9.9990099990099994E-3</v>
      </c>
    </row>
    <row r="115" spans="1:19" x14ac:dyDescent="0.2">
      <c r="A115" s="35" t="s">
        <v>163</v>
      </c>
      <c r="B115" s="35">
        <v>5</v>
      </c>
      <c r="C115" s="35">
        <v>18</v>
      </c>
      <c r="D115">
        <v>79249.391000000003</v>
      </c>
      <c r="E115" t="s">
        <v>446</v>
      </c>
      <c r="P115" s="56">
        <v>404</v>
      </c>
      <c r="R115" s="35">
        <v>40404</v>
      </c>
      <c r="S115" s="57">
        <v>9.9990099990099994E-3</v>
      </c>
    </row>
    <row r="116" spans="1:19" x14ac:dyDescent="0.2">
      <c r="A116" s="35" t="s">
        <v>164</v>
      </c>
      <c r="B116" s="35">
        <v>5</v>
      </c>
      <c r="C116" s="35">
        <v>19</v>
      </c>
      <c r="D116">
        <v>46633.828000000001</v>
      </c>
      <c r="E116" s="64" t="s">
        <v>65</v>
      </c>
      <c r="F116" s="65">
        <v>0.17325017325020001</v>
      </c>
      <c r="J116" s="65">
        <v>0.17325017325020001</v>
      </c>
      <c r="P116" s="56">
        <v>403.2</v>
      </c>
      <c r="R116" s="35">
        <v>40404</v>
      </c>
      <c r="S116" s="57">
        <v>9.996534996535E-3</v>
      </c>
    </row>
    <row r="117" spans="1:19" x14ac:dyDescent="0.2">
      <c r="A117" s="35" t="s">
        <v>165</v>
      </c>
      <c r="B117" s="35">
        <v>5</v>
      </c>
      <c r="C117" s="35">
        <v>20</v>
      </c>
      <c r="D117">
        <v>75281.226999999999</v>
      </c>
      <c r="E117" s="64" t="s">
        <v>65</v>
      </c>
      <c r="F117" s="65">
        <v>0.17325017325020001</v>
      </c>
      <c r="J117" s="65">
        <v>0.17325017325020001</v>
      </c>
      <c r="P117" s="56">
        <v>403.2</v>
      </c>
      <c r="R117" s="35">
        <v>40404</v>
      </c>
      <c r="S117" s="57">
        <v>9.996534996535E-3</v>
      </c>
    </row>
    <row r="118" spans="1:19" x14ac:dyDescent="0.2">
      <c r="A118" s="35" t="s">
        <v>166</v>
      </c>
      <c r="B118" s="35">
        <v>5</v>
      </c>
      <c r="C118" s="35">
        <v>21</v>
      </c>
      <c r="D118">
        <v>79402.108999999997</v>
      </c>
      <c r="E118" s="66" t="s">
        <v>68</v>
      </c>
      <c r="F118" s="67">
        <v>0.17325017325020001</v>
      </c>
      <c r="K118" s="67">
        <v>0.17325017325020001</v>
      </c>
      <c r="P118" s="56">
        <v>403.2</v>
      </c>
      <c r="R118" s="35">
        <v>40404</v>
      </c>
      <c r="S118" s="57">
        <v>9.996534996535E-3</v>
      </c>
    </row>
    <row r="119" spans="1:19" x14ac:dyDescent="0.2">
      <c r="A119" s="35" t="s">
        <v>167</v>
      </c>
      <c r="B119" s="35">
        <v>5</v>
      </c>
      <c r="C119" s="35">
        <v>22</v>
      </c>
      <c r="D119">
        <v>78197.351999999999</v>
      </c>
      <c r="E119" s="66" t="s">
        <v>68</v>
      </c>
      <c r="F119" s="67">
        <v>0.17325017325020001</v>
      </c>
      <c r="K119" s="67">
        <v>0.17325017325020001</v>
      </c>
      <c r="P119" s="56">
        <v>403.2</v>
      </c>
      <c r="R119" s="35">
        <v>40404</v>
      </c>
      <c r="S119" s="57">
        <v>9.996534996535E-3</v>
      </c>
    </row>
    <row r="120" spans="1:19" x14ac:dyDescent="0.2">
      <c r="A120" s="35" t="s">
        <v>168</v>
      </c>
      <c r="B120" s="35">
        <v>5</v>
      </c>
      <c r="C120" s="35">
        <v>23</v>
      </c>
      <c r="D120">
        <v>8387.2049999999999</v>
      </c>
      <c r="E120" t="s">
        <v>71</v>
      </c>
      <c r="J120" s="65">
        <v>0.17325017325020001</v>
      </c>
      <c r="K120" s="67">
        <v>0.17325017325020001</v>
      </c>
      <c r="O120" s="68">
        <v>0.17325017325020001</v>
      </c>
      <c r="P120" s="56">
        <v>402</v>
      </c>
      <c r="R120" s="35">
        <v>40404</v>
      </c>
      <c r="S120" s="57">
        <v>1.0001485001485001E-2</v>
      </c>
    </row>
    <row r="121" spans="1:19" x14ac:dyDescent="0.2">
      <c r="A121" s="35" t="s">
        <v>169</v>
      </c>
      <c r="B121" s="35">
        <v>5</v>
      </c>
      <c r="C121" s="35">
        <v>24</v>
      </c>
      <c r="D121">
        <v>9572.5640000000003</v>
      </c>
      <c r="E121" t="s">
        <v>71</v>
      </c>
      <c r="J121" s="65">
        <v>0.17325017325020001</v>
      </c>
      <c r="K121" s="67">
        <v>0.17325017325020001</v>
      </c>
      <c r="O121" s="68">
        <v>0.17325017325020001</v>
      </c>
      <c r="P121" s="56">
        <v>402</v>
      </c>
      <c r="R121" s="35">
        <v>40404</v>
      </c>
      <c r="S121" s="57">
        <v>1.0001485001485001E-2</v>
      </c>
    </row>
    <row r="122" spans="1:19" x14ac:dyDescent="0.2">
      <c r="A122" s="35" t="s">
        <v>170</v>
      </c>
      <c r="B122" s="35">
        <v>6</v>
      </c>
      <c r="C122" s="35">
        <v>1</v>
      </c>
      <c r="D122">
        <v>383</v>
      </c>
      <c r="E122" t="s">
        <v>445</v>
      </c>
    </row>
    <row r="123" spans="1:19" x14ac:dyDescent="0.2">
      <c r="A123" s="35" t="s">
        <v>171</v>
      </c>
      <c r="B123" s="35">
        <v>6</v>
      </c>
      <c r="C123" s="35">
        <v>2</v>
      </c>
      <c r="D123">
        <v>51993.398000000001</v>
      </c>
      <c r="E123" s="54" t="s">
        <v>43</v>
      </c>
      <c r="F123" s="55">
        <v>0.51975051975050002</v>
      </c>
      <c r="G123" s="55">
        <v>0.51975051975050002</v>
      </c>
      <c r="P123" s="56">
        <v>403.6</v>
      </c>
      <c r="R123" s="35">
        <v>40404</v>
      </c>
      <c r="S123" s="57">
        <v>9.9995049995050007E-3</v>
      </c>
    </row>
    <row r="124" spans="1:19" x14ac:dyDescent="0.2">
      <c r="A124" s="35" t="s">
        <v>172</v>
      </c>
      <c r="B124" s="35">
        <v>6</v>
      </c>
      <c r="C124" s="35">
        <v>3</v>
      </c>
      <c r="D124">
        <v>63587.620999999999</v>
      </c>
      <c r="E124" s="54" t="s">
        <v>43</v>
      </c>
      <c r="F124" s="55">
        <v>0.51975051975050002</v>
      </c>
      <c r="G124" s="55">
        <v>0.51975051975050002</v>
      </c>
      <c r="P124" s="56">
        <v>403.6</v>
      </c>
      <c r="R124" s="35">
        <v>40404</v>
      </c>
      <c r="S124" s="57">
        <v>9.9995049995050007E-3</v>
      </c>
    </row>
    <row r="125" spans="1:19" x14ac:dyDescent="0.2">
      <c r="A125" s="35" t="s">
        <v>173</v>
      </c>
      <c r="B125" s="35">
        <v>6</v>
      </c>
      <c r="C125" s="35">
        <v>4</v>
      </c>
      <c r="D125">
        <v>68624.789000000004</v>
      </c>
      <c r="E125" s="54" t="s">
        <v>43</v>
      </c>
      <c r="F125" s="55">
        <v>0.51975051975050002</v>
      </c>
      <c r="G125" s="55">
        <v>0.51975051975050002</v>
      </c>
      <c r="P125" s="56">
        <v>403.6</v>
      </c>
      <c r="R125" s="35">
        <v>40404</v>
      </c>
      <c r="S125" s="57">
        <v>9.9995049995050007E-3</v>
      </c>
    </row>
    <row r="126" spans="1:19" x14ac:dyDescent="0.2">
      <c r="A126" s="35" t="s">
        <v>174</v>
      </c>
      <c r="B126" s="35">
        <v>6</v>
      </c>
      <c r="C126" s="35">
        <v>5</v>
      </c>
      <c r="D126">
        <v>39085.343999999997</v>
      </c>
      <c r="E126" s="58" t="s">
        <v>47</v>
      </c>
      <c r="F126" s="59">
        <v>0.21939310785669999</v>
      </c>
      <c r="H126" s="59">
        <v>0.21939310785669999</v>
      </c>
      <c r="P126" s="56">
        <v>430.8</v>
      </c>
      <c r="Q126" s="56">
        <v>2686.88</v>
      </c>
      <c r="R126" s="35">
        <v>43118.947957930002</v>
      </c>
      <c r="S126" s="57">
        <v>9.9909673218443792E-3</v>
      </c>
    </row>
    <row r="127" spans="1:19" x14ac:dyDescent="0.2">
      <c r="A127" s="35" t="s">
        <v>175</v>
      </c>
      <c r="B127" s="35">
        <v>6</v>
      </c>
      <c r="C127" s="35">
        <v>6</v>
      </c>
      <c r="D127">
        <v>39024.741999999998</v>
      </c>
      <c r="E127" s="58" t="s">
        <v>47</v>
      </c>
      <c r="F127" s="59">
        <v>0.21939310785669999</v>
      </c>
      <c r="H127" s="59">
        <v>0.21939310785669999</v>
      </c>
      <c r="P127" s="56">
        <v>430.8</v>
      </c>
      <c r="Q127" s="56">
        <v>2686.88</v>
      </c>
      <c r="R127" s="35">
        <v>43118.947957930002</v>
      </c>
      <c r="S127" s="57">
        <v>9.9909673218443792E-3</v>
      </c>
    </row>
    <row r="128" spans="1:19" x14ac:dyDescent="0.2">
      <c r="A128" s="35" t="s">
        <v>176</v>
      </c>
      <c r="B128" s="35">
        <v>6</v>
      </c>
      <c r="C128" s="35">
        <v>7</v>
      </c>
      <c r="D128">
        <v>37393.358999999997</v>
      </c>
      <c r="E128" s="58" t="s">
        <v>47</v>
      </c>
      <c r="F128" s="59">
        <v>0.21939310785669999</v>
      </c>
      <c r="H128" s="59">
        <v>0.21939310785669999</v>
      </c>
      <c r="P128" s="56">
        <v>430.8</v>
      </c>
      <c r="Q128" s="56">
        <v>2686.88</v>
      </c>
      <c r="R128" s="35">
        <v>43118.947957930002</v>
      </c>
      <c r="S128" s="57">
        <v>9.9909673218443792E-3</v>
      </c>
    </row>
    <row r="129" spans="1:19" x14ac:dyDescent="0.2">
      <c r="A129" s="35" t="s">
        <v>177</v>
      </c>
      <c r="B129" s="35">
        <v>6</v>
      </c>
      <c r="C129" s="35">
        <v>8</v>
      </c>
      <c r="D129">
        <v>55993.078000000001</v>
      </c>
      <c r="E129" s="60" t="s">
        <v>51</v>
      </c>
      <c r="F129" s="61">
        <v>6.9300069300070001E-3</v>
      </c>
      <c r="I129" s="61">
        <v>6.9300069300070001E-3</v>
      </c>
      <c r="P129" s="56">
        <v>404</v>
      </c>
      <c r="R129" s="35">
        <v>40404</v>
      </c>
      <c r="S129" s="57">
        <v>1.0002475002475E-2</v>
      </c>
    </row>
    <row r="130" spans="1:19" x14ac:dyDescent="0.2">
      <c r="A130" s="35" t="s">
        <v>178</v>
      </c>
      <c r="B130" s="35">
        <v>6</v>
      </c>
      <c r="C130" s="35">
        <v>9</v>
      </c>
      <c r="D130">
        <v>60133.351999999999</v>
      </c>
      <c r="E130" s="60" t="s">
        <v>51</v>
      </c>
      <c r="F130" s="61">
        <v>6.9300069300070001E-3</v>
      </c>
      <c r="I130" s="61">
        <v>6.9300069300070001E-3</v>
      </c>
      <c r="P130" s="56">
        <v>404</v>
      </c>
      <c r="R130" s="35">
        <v>40404</v>
      </c>
      <c r="S130" s="57">
        <v>1.0002475002475E-2</v>
      </c>
    </row>
    <row r="131" spans="1:19" x14ac:dyDescent="0.2">
      <c r="A131" s="35" t="s">
        <v>179</v>
      </c>
      <c r="B131" s="35">
        <v>6</v>
      </c>
      <c r="C131" s="35">
        <v>10</v>
      </c>
      <c r="D131">
        <v>60320.004000000001</v>
      </c>
      <c r="E131" s="60" t="s">
        <v>51</v>
      </c>
      <c r="F131" s="61">
        <v>6.9300069300070001E-3</v>
      </c>
      <c r="I131" s="61">
        <v>6.9300069300070001E-3</v>
      </c>
      <c r="P131" s="56">
        <v>404</v>
      </c>
      <c r="R131" s="35">
        <v>40404</v>
      </c>
      <c r="S131" s="57">
        <v>1.0002475002475E-2</v>
      </c>
    </row>
    <row r="132" spans="1:19" x14ac:dyDescent="0.2">
      <c r="A132" s="35" t="s">
        <v>180</v>
      </c>
      <c r="B132" s="35">
        <v>6</v>
      </c>
      <c r="C132" s="35">
        <v>11</v>
      </c>
      <c r="D132">
        <v>50931.667999999998</v>
      </c>
      <c r="E132" t="s">
        <v>55</v>
      </c>
      <c r="G132" s="55">
        <v>0.54018458045600004</v>
      </c>
      <c r="H132" s="59">
        <v>0.2195967750984</v>
      </c>
      <c r="P132" s="56">
        <v>425.2</v>
      </c>
      <c r="Q132" s="56">
        <v>2151.52</v>
      </c>
      <c r="R132" s="35">
        <v>42578.038752200002</v>
      </c>
      <c r="S132" s="57">
        <v>9.9971725442137196E-3</v>
      </c>
    </row>
    <row r="133" spans="1:19" x14ac:dyDescent="0.2">
      <c r="A133" s="35" t="s">
        <v>181</v>
      </c>
      <c r="B133" s="35">
        <v>6</v>
      </c>
      <c r="C133" s="35">
        <v>12</v>
      </c>
      <c r="D133">
        <v>45753.902000000002</v>
      </c>
      <c r="E133" t="s">
        <v>55</v>
      </c>
      <c r="G133" s="55">
        <v>0.54018458045600004</v>
      </c>
      <c r="H133" s="59">
        <v>0.2195967750984</v>
      </c>
      <c r="P133" s="56">
        <v>425.2</v>
      </c>
      <c r="Q133" s="56">
        <v>2151.52</v>
      </c>
      <c r="R133" s="35">
        <v>42578.038752200002</v>
      </c>
      <c r="S133" s="57">
        <v>9.9971725442137196E-3</v>
      </c>
    </row>
    <row r="134" spans="1:19" x14ac:dyDescent="0.2">
      <c r="A134" s="35" t="s">
        <v>182</v>
      </c>
      <c r="B134" s="35">
        <v>6</v>
      </c>
      <c r="C134" s="35">
        <v>13</v>
      </c>
      <c r="D134">
        <v>49593.593999999997</v>
      </c>
      <c r="E134" t="s">
        <v>55</v>
      </c>
      <c r="G134" s="55">
        <v>0.51975051975050002</v>
      </c>
      <c r="I134" s="61">
        <v>6.9300069300070001E-3</v>
      </c>
      <c r="P134" s="56">
        <v>403.6</v>
      </c>
      <c r="R134" s="35">
        <v>40404</v>
      </c>
      <c r="S134" s="57">
        <v>1.0002970002969999E-2</v>
      </c>
    </row>
    <row r="135" spans="1:19" x14ac:dyDescent="0.2">
      <c r="A135" s="35" t="s">
        <v>183</v>
      </c>
      <c r="B135" s="35">
        <v>6</v>
      </c>
      <c r="C135" s="35">
        <v>14</v>
      </c>
      <c r="D135">
        <v>41475.457000000002</v>
      </c>
      <c r="E135" t="s">
        <v>55</v>
      </c>
      <c r="G135" s="55">
        <v>0.51975051975050002</v>
      </c>
      <c r="I135" s="61">
        <v>6.9300069300070001E-3</v>
      </c>
      <c r="P135" s="56">
        <v>403.6</v>
      </c>
      <c r="R135" s="35">
        <v>40404</v>
      </c>
      <c r="S135" s="57">
        <v>1.0002970002969999E-2</v>
      </c>
    </row>
    <row r="136" spans="1:19" x14ac:dyDescent="0.2">
      <c r="A136" s="35" t="s">
        <v>184</v>
      </c>
      <c r="B136" s="35">
        <v>6</v>
      </c>
      <c r="C136" s="35">
        <v>15</v>
      </c>
      <c r="D136">
        <v>315.12599999999998</v>
      </c>
      <c r="E136" s="62" t="s">
        <v>60</v>
      </c>
      <c r="F136" s="63">
        <v>9.9990099990099992</v>
      </c>
      <c r="N136" s="63">
        <v>9.9990099990099992</v>
      </c>
      <c r="P136" s="56">
        <v>363.6</v>
      </c>
      <c r="R136" s="35">
        <v>40404</v>
      </c>
      <c r="S136" s="57">
        <v>9.9990099990099994E-3</v>
      </c>
    </row>
    <row r="137" spans="1:19" x14ac:dyDescent="0.2">
      <c r="A137" s="35" t="s">
        <v>185</v>
      </c>
      <c r="B137" s="35">
        <v>6</v>
      </c>
      <c r="C137" s="35">
        <v>16</v>
      </c>
      <c r="D137">
        <v>47348.925999999999</v>
      </c>
      <c r="E137" s="14" t="s">
        <v>447</v>
      </c>
      <c r="P137" s="56">
        <v>430.8</v>
      </c>
      <c r="Q137" s="56">
        <v>2688</v>
      </c>
      <c r="R137" s="35">
        <v>43118.879999999997</v>
      </c>
      <c r="S137" s="57">
        <v>9.9909830682058508E-3</v>
      </c>
    </row>
    <row r="138" spans="1:19" x14ac:dyDescent="0.2">
      <c r="A138" s="35" t="s">
        <v>186</v>
      </c>
      <c r="B138" s="35">
        <v>6</v>
      </c>
      <c r="C138" s="35">
        <v>17</v>
      </c>
      <c r="D138">
        <v>44258.262000000002</v>
      </c>
      <c r="E138" t="s">
        <v>446</v>
      </c>
      <c r="P138" s="56">
        <v>404</v>
      </c>
      <c r="R138" s="35">
        <v>40404</v>
      </c>
      <c r="S138" s="57">
        <v>9.9990099990099994E-3</v>
      </c>
    </row>
    <row r="139" spans="1:19" x14ac:dyDescent="0.2">
      <c r="A139" s="35" t="s">
        <v>187</v>
      </c>
      <c r="B139" s="35">
        <v>6</v>
      </c>
      <c r="C139" s="35">
        <v>18</v>
      </c>
      <c r="D139">
        <v>63226.438000000002</v>
      </c>
      <c r="E139" t="s">
        <v>446</v>
      </c>
      <c r="P139" s="56">
        <v>404</v>
      </c>
      <c r="R139" s="35">
        <v>40404</v>
      </c>
      <c r="S139" s="57">
        <v>9.9990099990099994E-3</v>
      </c>
    </row>
    <row r="140" spans="1:19" x14ac:dyDescent="0.2">
      <c r="A140" s="35" t="s">
        <v>188</v>
      </c>
      <c r="B140" s="35">
        <v>6</v>
      </c>
      <c r="C140" s="35">
        <v>19</v>
      </c>
      <c r="D140">
        <v>45904.190999999999</v>
      </c>
      <c r="E140" s="64" t="s">
        <v>65</v>
      </c>
      <c r="F140" s="65">
        <v>5.4450054450050002E-2</v>
      </c>
      <c r="J140" s="65">
        <v>5.4450054450050002E-2</v>
      </c>
      <c r="P140" s="56">
        <v>403.6</v>
      </c>
      <c r="R140" s="35">
        <v>40404</v>
      </c>
      <c r="S140" s="57">
        <v>9.9945549945550001E-3</v>
      </c>
    </row>
    <row r="141" spans="1:19" x14ac:dyDescent="0.2">
      <c r="A141" s="35" t="s">
        <v>189</v>
      </c>
      <c r="B141" s="35">
        <v>6</v>
      </c>
      <c r="C141" s="35">
        <v>20</v>
      </c>
      <c r="D141">
        <v>48381.565999999999</v>
      </c>
      <c r="E141" s="64" t="s">
        <v>65</v>
      </c>
      <c r="F141" s="65">
        <v>5.4450054450050002E-2</v>
      </c>
      <c r="J141" s="65">
        <v>5.4450054450050002E-2</v>
      </c>
      <c r="P141" s="56">
        <v>403.6</v>
      </c>
      <c r="R141" s="35">
        <v>40404</v>
      </c>
      <c r="S141" s="57">
        <v>9.9945549945550001E-3</v>
      </c>
    </row>
    <row r="142" spans="1:19" x14ac:dyDescent="0.2">
      <c r="A142" s="35" t="s">
        <v>190</v>
      </c>
      <c r="B142" s="35">
        <v>6</v>
      </c>
      <c r="C142" s="35">
        <v>21</v>
      </c>
      <c r="D142">
        <v>47722.226999999999</v>
      </c>
      <c r="E142" s="66" t="s">
        <v>68</v>
      </c>
      <c r="F142" s="67">
        <v>5.4450054450050002E-2</v>
      </c>
      <c r="K142" s="67">
        <v>5.4450054450050002E-2</v>
      </c>
      <c r="P142" s="56">
        <v>403.6</v>
      </c>
      <c r="R142" s="35">
        <v>40404</v>
      </c>
      <c r="S142" s="57">
        <v>9.9945549945550001E-3</v>
      </c>
    </row>
    <row r="143" spans="1:19" x14ac:dyDescent="0.2">
      <c r="A143" s="35" t="s">
        <v>191</v>
      </c>
      <c r="B143" s="35">
        <v>6</v>
      </c>
      <c r="C143" s="35">
        <v>22</v>
      </c>
      <c r="D143">
        <v>61539.300999999999</v>
      </c>
      <c r="E143" s="66" t="s">
        <v>68</v>
      </c>
      <c r="F143" s="67">
        <v>5.4450054450050002E-2</v>
      </c>
      <c r="K143" s="67">
        <v>5.4450054450050002E-2</v>
      </c>
      <c r="P143" s="56">
        <v>403.6</v>
      </c>
      <c r="R143" s="35">
        <v>40404</v>
      </c>
      <c r="S143" s="57">
        <v>9.9945549945550001E-3</v>
      </c>
    </row>
    <row r="144" spans="1:19" x14ac:dyDescent="0.2">
      <c r="A144" s="35" t="s">
        <v>192</v>
      </c>
      <c r="B144" s="35">
        <v>6</v>
      </c>
      <c r="C144" s="35">
        <v>23</v>
      </c>
      <c r="D144">
        <v>11732.391</v>
      </c>
      <c r="E144" t="s">
        <v>71</v>
      </c>
      <c r="J144" s="65">
        <v>0.17325017325020001</v>
      </c>
      <c r="K144" s="67">
        <v>0.17325017325020001</v>
      </c>
      <c r="O144" s="68">
        <v>5.4450054450050002E-2</v>
      </c>
      <c r="P144" s="56">
        <v>402.4</v>
      </c>
      <c r="R144" s="35">
        <v>40404</v>
      </c>
      <c r="S144" s="57">
        <v>9.9995049995050007E-3</v>
      </c>
    </row>
    <row r="145" spans="1:19" x14ac:dyDescent="0.2">
      <c r="A145" s="35" t="s">
        <v>193</v>
      </c>
      <c r="B145" s="35">
        <v>6</v>
      </c>
      <c r="C145" s="35">
        <v>24</v>
      </c>
      <c r="D145">
        <v>11802.688</v>
      </c>
      <c r="E145" t="s">
        <v>71</v>
      </c>
      <c r="J145" s="65">
        <v>0.17325017325020001</v>
      </c>
      <c r="K145" s="67">
        <v>0.17325017325020001</v>
      </c>
      <c r="O145" s="68">
        <v>5.4450054450050002E-2</v>
      </c>
      <c r="P145" s="56">
        <v>402.4</v>
      </c>
      <c r="R145" s="35">
        <v>40404</v>
      </c>
      <c r="S145" s="57">
        <v>9.9995049995050007E-3</v>
      </c>
    </row>
    <row r="146" spans="1:19" x14ac:dyDescent="0.2">
      <c r="A146" s="35" t="s">
        <v>194</v>
      </c>
      <c r="B146" s="35">
        <v>7</v>
      </c>
      <c r="C146" s="35">
        <v>1</v>
      </c>
      <c r="D146">
        <v>293.31</v>
      </c>
      <c r="E146" t="s">
        <v>445</v>
      </c>
    </row>
    <row r="147" spans="1:19" x14ac:dyDescent="0.2">
      <c r="A147" s="35" t="s">
        <v>195</v>
      </c>
      <c r="B147" s="35">
        <v>7</v>
      </c>
      <c r="C147" s="35">
        <v>2</v>
      </c>
      <c r="D147">
        <v>53275.718999999997</v>
      </c>
      <c r="E147" s="54" t="s">
        <v>43</v>
      </c>
      <c r="F147" s="55">
        <v>0.1237501237501</v>
      </c>
      <c r="G147" s="55">
        <v>0.1237501237501</v>
      </c>
      <c r="P147" s="56">
        <v>404</v>
      </c>
      <c r="R147" s="35">
        <v>40404</v>
      </c>
      <c r="S147" s="57">
        <v>1.0001485001485001E-2</v>
      </c>
    </row>
    <row r="148" spans="1:19" x14ac:dyDescent="0.2">
      <c r="A148" s="35" t="s">
        <v>196</v>
      </c>
      <c r="B148" s="35">
        <v>7</v>
      </c>
      <c r="C148" s="35">
        <v>3</v>
      </c>
      <c r="D148">
        <v>87483.883000000002</v>
      </c>
      <c r="E148" s="54" t="s">
        <v>43</v>
      </c>
      <c r="F148" s="55">
        <v>0.1237501237501</v>
      </c>
      <c r="G148" s="55">
        <v>0.1237501237501</v>
      </c>
      <c r="P148" s="56">
        <v>404</v>
      </c>
      <c r="R148" s="35">
        <v>40404</v>
      </c>
      <c r="S148" s="57">
        <v>1.0001485001485001E-2</v>
      </c>
    </row>
    <row r="149" spans="1:19" x14ac:dyDescent="0.2">
      <c r="A149" s="35" t="s">
        <v>197</v>
      </c>
      <c r="B149" s="35">
        <v>7</v>
      </c>
      <c r="C149" s="35">
        <v>4</v>
      </c>
      <c r="D149">
        <v>74663.093999999997</v>
      </c>
      <c r="E149" s="54" t="s">
        <v>43</v>
      </c>
      <c r="F149" s="55">
        <v>0.1237501237501</v>
      </c>
      <c r="G149" s="55">
        <v>0.1237501237501</v>
      </c>
      <c r="P149" s="56">
        <v>404</v>
      </c>
      <c r="R149" s="35">
        <v>40404</v>
      </c>
      <c r="S149" s="57">
        <v>1.0001485001485001E-2</v>
      </c>
    </row>
    <row r="150" spans="1:19" x14ac:dyDescent="0.2">
      <c r="A150" s="35" t="s">
        <v>198</v>
      </c>
      <c r="B150" s="35">
        <v>7</v>
      </c>
      <c r="C150" s="35">
        <v>5</v>
      </c>
      <c r="D150">
        <v>63240.98</v>
      </c>
      <c r="E150" s="58" t="s">
        <v>47</v>
      </c>
      <c r="F150" s="59">
        <v>4.5919544635519997E-2</v>
      </c>
      <c r="H150" s="59">
        <v>4.5919544635519997E-2</v>
      </c>
      <c r="P150" s="56">
        <v>430.8</v>
      </c>
      <c r="Q150" s="56">
        <v>2688</v>
      </c>
      <c r="R150" s="35">
        <v>43118.894486340003</v>
      </c>
      <c r="S150" s="57">
        <v>9.9909797116078895E-3</v>
      </c>
    </row>
    <row r="151" spans="1:19" x14ac:dyDescent="0.2">
      <c r="A151" s="35" t="s">
        <v>199</v>
      </c>
      <c r="B151" s="35">
        <v>7</v>
      </c>
      <c r="C151" s="35">
        <v>6</v>
      </c>
      <c r="D151">
        <v>50921.968999999997</v>
      </c>
      <c r="E151" s="58" t="s">
        <v>47</v>
      </c>
      <c r="F151" s="59">
        <v>4.5919544635519997E-2</v>
      </c>
      <c r="H151" s="59">
        <v>4.5919544635519997E-2</v>
      </c>
      <c r="P151" s="56">
        <v>430.8</v>
      </c>
      <c r="Q151" s="56">
        <v>2688</v>
      </c>
      <c r="R151" s="35">
        <v>43118.894486340003</v>
      </c>
      <c r="S151" s="57">
        <v>9.9909797116078895E-3</v>
      </c>
    </row>
    <row r="152" spans="1:19" x14ac:dyDescent="0.2">
      <c r="A152" s="35" t="s">
        <v>200</v>
      </c>
      <c r="B152" s="35">
        <v>7</v>
      </c>
      <c r="C152" s="35">
        <v>7</v>
      </c>
      <c r="D152">
        <v>86448.812000000005</v>
      </c>
      <c r="E152" s="58" t="s">
        <v>47</v>
      </c>
      <c r="F152" s="59">
        <v>4.5919544635519997E-2</v>
      </c>
      <c r="H152" s="59">
        <v>4.5919544635519997E-2</v>
      </c>
      <c r="P152" s="56">
        <v>430.8</v>
      </c>
      <c r="Q152" s="56">
        <v>2688</v>
      </c>
      <c r="R152" s="35">
        <v>43118.894486340003</v>
      </c>
      <c r="S152" s="57">
        <v>9.9909797116078895E-3</v>
      </c>
    </row>
    <row r="153" spans="1:19" x14ac:dyDescent="0.2">
      <c r="A153" s="35" t="s">
        <v>201</v>
      </c>
      <c r="B153" s="35">
        <v>7</v>
      </c>
      <c r="C153" s="35">
        <v>8</v>
      </c>
      <c r="D153">
        <v>36178.910000000003</v>
      </c>
      <c r="E153" s="60" t="s">
        <v>51</v>
      </c>
      <c r="F153" s="61">
        <v>1.980001980002E-3</v>
      </c>
      <c r="I153" s="61">
        <v>1.980001980002E-3</v>
      </c>
      <c r="P153" s="56">
        <v>404</v>
      </c>
      <c r="R153" s="35">
        <v>40404</v>
      </c>
      <c r="S153" s="57">
        <v>0.01</v>
      </c>
    </row>
    <row r="154" spans="1:19" x14ac:dyDescent="0.2">
      <c r="A154" s="35" t="s">
        <v>202</v>
      </c>
      <c r="B154" s="35">
        <v>7</v>
      </c>
      <c r="C154" s="35">
        <v>9</v>
      </c>
      <c r="D154">
        <v>77850.718999999997</v>
      </c>
      <c r="E154" s="60" t="s">
        <v>51</v>
      </c>
      <c r="F154" s="61">
        <v>1.980001980002E-3</v>
      </c>
      <c r="I154" s="61">
        <v>1.980001980002E-3</v>
      </c>
      <c r="P154" s="56">
        <v>404</v>
      </c>
      <c r="R154" s="35">
        <v>40404</v>
      </c>
      <c r="S154" s="57">
        <v>0.01</v>
      </c>
    </row>
    <row r="155" spans="1:19" x14ac:dyDescent="0.2">
      <c r="A155" s="35" t="s">
        <v>203</v>
      </c>
      <c r="B155" s="35">
        <v>7</v>
      </c>
      <c r="C155" s="35">
        <v>10</v>
      </c>
      <c r="D155">
        <v>46883.508000000002</v>
      </c>
      <c r="E155" s="60" t="s">
        <v>51</v>
      </c>
      <c r="F155" s="61">
        <v>1.980001980002E-3</v>
      </c>
      <c r="I155" s="61">
        <v>1.980001980002E-3</v>
      </c>
      <c r="P155" s="56">
        <v>404</v>
      </c>
      <c r="R155" s="35">
        <v>40404</v>
      </c>
      <c r="S155" s="57">
        <v>0.01</v>
      </c>
    </row>
    <row r="156" spans="1:19" x14ac:dyDescent="0.2">
      <c r="A156" s="35" t="s">
        <v>204</v>
      </c>
      <c r="B156" s="35">
        <v>7</v>
      </c>
      <c r="C156" s="35">
        <v>11</v>
      </c>
      <c r="D156">
        <v>48165.828000000001</v>
      </c>
      <c r="E156" t="s">
        <v>55</v>
      </c>
      <c r="G156" s="55">
        <v>0.11743155243389999</v>
      </c>
      <c r="H156" s="59">
        <v>4.6502894763820003E-2</v>
      </c>
      <c r="P156" s="56">
        <v>425.6</v>
      </c>
      <c r="Q156" s="56">
        <v>2152.08</v>
      </c>
      <c r="R156" s="35">
        <v>42577.994554019999</v>
      </c>
      <c r="S156" s="57">
        <v>9.9981223742204792E-3</v>
      </c>
    </row>
    <row r="157" spans="1:19" x14ac:dyDescent="0.2">
      <c r="A157" s="35" t="s">
        <v>205</v>
      </c>
      <c r="B157" s="35">
        <v>7</v>
      </c>
      <c r="C157" s="35">
        <v>12</v>
      </c>
      <c r="D157">
        <v>46318.703000000001</v>
      </c>
      <c r="E157" t="s">
        <v>55</v>
      </c>
      <c r="G157" s="55">
        <v>0.11743155243389999</v>
      </c>
      <c r="H157" s="59">
        <v>4.6502894763820003E-2</v>
      </c>
      <c r="P157" s="56">
        <v>425.6</v>
      </c>
      <c r="Q157" s="56">
        <v>2152.08</v>
      </c>
      <c r="R157" s="35">
        <v>42577.994554019999</v>
      </c>
      <c r="S157" s="57">
        <v>9.9981223742204792E-3</v>
      </c>
    </row>
    <row r="158" spans="1:19" x14ac:dyDescent="0.2">
      <c r="A158" s="35" t="s">
        <v>206</v>
      </c>
      <c r="B158" s="35">
        <v>7</v>
      </c>
      <c r="C158" s="35">
        <v>13</v>
      </c>
      <c r="D158">
        <v>46895.629000000001</v>
      </c>
      <c r="E158" t="s">
        <v>55</v>
      </c>
      <c r="G158" s="55">
        <v>0.1237501237501</v>
      </c>
      <c r="I158" s="61">
        <v>1.980001980002E-3</v>
      </c>
      <c r="P158" s="56">
        <v>404</v>
      </c>
      <c r="R158" s="35">
        <v>40404</v>
      </c>
      <c r="S158" s="57">
        <v>1.0002475002475E-2</v>
      </c>
    </row>
    <row r="159" spans="1:19" x14ac:dyDescent="0.2">
      <c r="A159" s="35" t="s">
        <v>207</v>
      </c>
      <c r="B159" s="35">
        <v>7</v>
      </c>
      <c r="C159" s="35">
        <v>14</v>
      </c>
      <c r="D159">
        <v>62307.722999999998</v>
      </c>
      <c r="E159" t="s">
        <v>55</v>
      </c>
      <c r="G159" s="55">
        <v>0.1237501237501</v>
      </c>
      <c r="I159" s="61">
        <v>1.980001980002E-3</v>
      </c>
      <c r="P159" s="56">
        <v>404</v>
      </c>
      <c r="R159" s="35">
        <v>40404</v>
      </c>
      <c r="S159" s="57">
        <v>1.0002475002475E-2</v>
      </c>
    </row>
    <row r="160" spans="1:19" x14ac:dyDescent="0.2">
      <c r="A160" s="35" t="s">
        <v>208</v>
      </c>
      <c r="B160" s="35">
        <v>7</v>
      </c>
      <c r="C160" s="35">
        <v>15</v>
      </c>
      <c r="D160">
        <v>591.46799999999996</v>
      </c>
      <c r="E160" s="62" t="s">
        <v>60</v>
      </c>
      <c r="F160" s="63">
        <v>9.9990099990099992</v>
      </c>
      <c r="N160" s="63">
        <v>9.9990099990099992</v>
      </c>
      <c r="P160" s="56">
        <v>363.6</v>
      </c>
      <c r="R160" s="35">
        <v>40404</v>
      </c>
      <c r="S160" s="57">
        <v>9.9990099990099994E-3</v>
      </c>
    </row>
    <row r="161" spans="1:19" x14ac:dyDescent="0.2">
      <c r="A161" s="35" t="s">
        <v>209</v>
      </c>
      <c r="B161" s="35">
        <v>7</v>
      </c>
      <c r="C161" s="35">
        <v>16</v>
      </c>
      <c r="D161">
        <v>46835.027000000002</v>
      </c>
      <c r="E161" s="14" t="s">
        <v>447</v>
      </c>
      <c r="P161" s="56">
        <v>430.8</v>
      </c>
      <c r="Q161" s="56">
        <v>2688</v>
      </c>
      <c r="R161" s="35">
        <v>43118.879999999997</v>
      </c>
      <c r="S161" s="57">
        <v>9.9909830682058508E-3</v>
      </c>
    </row>
    <row r="162" spans="1:19" x14ac:dyDescent="0.2">
      <c r="A162" s="35" t="s">
        <v>210</v>
      </c>
      <c r="B162" s="35">
        <v>7</v>
      </c>
      <c r="C162" s="35">
        <v>17</v>
      </c>
      <c r="D162">
        <v>72360.25</v>
      </c>
      <c r="E162" t="s">
        <v>446</v>
      </c>
      <c r="P162" s="56">
        <v>404</v>
      </c>
      <c r="R162" s="35">
        <v>40404</v>
      </c>
      <c r="S162" s="57">
        <v>9.9990099990099994E-3</v>
      </c>
    </row>
    <row r="163" spans="1:19" x14ac:dyDescent="0.2">
      <c r="A163" s="35" t="s">
        <v>211</v>
      </c>
      <c r="B163" s="35">
        <v>7</v>
      </c>
      <c r="C163" s="35">
        <v>18</v>
      </c>
      <c r="D163">
        <v>66154.687000000005</v>
      </c>
      <c r="E163" t="s">
        <v>446</v>
      </c>
      <c r="P163" s="56">
        <v>404</v>
      </c>
      <c r="R163" s="35">
        <v>40404</v>
      </c>
      <c r="S163" s="57">
        <v>9.9990099990099994E-3</v>
      </c>
    </row>
    <row r="164" spans="1:19" x14ac:dyDescent="0.2">
      <c r="A164" s="35" t="s">
        <v>212</v>
      </c>
      <c r="B164" s="35">
        <v>7</v>
      </c>
      <c r="C164" s="35">
        <v>19</v>
      </c>
      <c r="D164">
        <v>64312.41</v>
      </c>
      <c r="E164" s="64" t="s">
        <v>65</v>
      </c>
      <c r="F164" s="65">
        <v>1.485001485001E-2</v>
      </c>
      <c r="J164" s="65">
        <v>1.485001485001E-2</v>
      </c>
      <c r="P164" s="56">
        <v>404</v>
      </c>
      <c r="R164" s="35">
        <v>40404</v>
      </c>
      <c r="S164" s="57">
        <v>1.0000495000495E-2</v>
      </c>
    </row>
    <row r="165" spans="1:19" x14ac:dyDescent="0.2">
      <c r="A165" s="35" t="s">
        <v>213</v>
      </c>
      <c r="B165" s="35">
        <v>7</v>
      </c>
      <c r="C165" s="35">
        <v>20</v>
      </c>
      <c r="D165">
        <v>58431.671999999999</v>
      </c>
      <c r="E165" s="64" t="s">
        <v>65</v>
      </c>
      <c r="F165" s="65">
        <v>1.485001485001E-2</v>
      </c>
      <c r="J165" s="65">
        <v>1.485001485001E-2</v>
      </c>
      <c r="P165" s="56">
        <v>404</v>
      </c>
      <c r="R165" s="35">
        <v>40404</v>
      </c>
      <c r="S165" s="57">
        <v>1.0000495000495E-2</v>
      </c>
    </row>
    <row r="166" spans="1:19" x14ac:dyDescent="0.2">
      <c r="A166" s="35" t="s">
        <v>214</v>
      </c>
      <c r="B166" s="35">
        <v>7</v>
      </c>
      <c r="C166" s="35">
        <v>21</v>
      </c>
      <c r="D166">
        <v>68331.483999999997</v>
      </c>
      <c r="E166" s="66" t="s">
        <v>68</v>
      </c>
      <c r="F166" s="67">
        <v>1.485001485001E-2</v>
      </c>
      <c r="K166" s="67">
        <v>1.485001485001E-2</v>
      </c>
      <c r="P166" s="56">
        <v>404</v>
      </c>
      <c r="R166" s="35">
        <v>40404</v>
      </c>
      <c r="S166" s="57">
        <v>1.0000495000495E-2</v>
      </c>
    </row>
    <row r="167" spans="1:19" x14ac:dyDescent="0.2">
      <c r="A167" s="35" t="s">
        <v>215</v>
      </c>
      <c r="B167" s="35">
        <v>7</v>
      </c>
      <c r="C167" s="35">
        <v>22</v>
      </c>
      <c r="D167">
        <v>74837.625</v>
      </c>
      <c r="E167" s="66" t="s">
        <v>68</v>
      </c>
      <c r="F167" s="67">
        <v>1.485001485001E-2</v>
      </c>
      <c r="K167" s="67">
        <v>1.485001485001E-2</v>
      </c>
      <c r="P167" s="56">
        <v>404</v>
      </c>
      <c r="R167" s="35">
        <v>40404</v>
      </c>
      <c r="S167" s="57">
        <v>1.0000495000495E-2</v>
      </c>
    </row>
    <row r="168" spans="1:19" x14ac:dyDescent="0.2">
      <c r="A168" s="35" t="s">
        <v>216</v>
      </c>
      <c r="B168" s="35">
        <v>7</v>
      </c>
      <c r="C168" s="35">
        <v>23</v>
      </c>
      <c r="D168">
        <v>30569.666000000001</v>
      </c>
      <c r="E168" t="s">
        <v>71</v>
      </c>
      <c r="J168" s="65">
        <v>0.17325017325020001</v>
      </c>
      <c r="K168" s="67">
        <v>0.17325017325020001</v>
      </c>
      <c r="O168" s="68">
        <v>1.485001485001E-2</v>
      </c>
      <c r="P168" s="56">
        <v>402.4</v>
      </c>
      <c r="R168" s="35">
        <v>40404</v>
      </c>
      <c r="S168" s="57">
        <v>9.9955449955449992E-3</v>
      </c>
    </row>
    <row r="169" spans="1:19" x14ac:dyDescent="0.2">
      <c r="A169" s="35" t="s">
        <v>217</v>
      </c>
      <c r="B169" s="35">
        <v>7</v>
      </c>
      <c r="C169" s="35">
        <v>24</v>
      </c>
      <c r="D169">
        <v>30523.609</v>
      </c>
      <c r="E169" t="s">
        <v>71</v>
      </c>
      <c r="J169" s="65">
        <v>0.17325017325020001</v>
      </c>
      <c r="K169" s="67">
        <v>0.17325017325020001</v>
      </c>
      <c r="O169" s="68">
        <v>1.485001485001E-2</v>
      </c>
      <c r="P169" s="56">
        <v>402.4</v>
      </c>
      <c r="R169" s="35">
        <v>40404</v>
      </c>
      <c r="S169" s="57">
        <v>9.9955449955449992E-3</v>
      </c>
    </row>
    <row r="170" spans="1:19" x14ac:dyDescent="0.2">
      <c r="A170" s="35" t="s">
        <v>218</v>
      </c>
      <c r="B170" s="35">
        <v>8</v>
      </c>
      <c r="C170" s="35">
        <v>1</v>
      </c>
      <c r="D170">
        <v>421.78399999999999</v>
      </c>
      <c r="E170" t="s">
        <v>445</v>
      </c>
    </row>
    <row r="171" spans="1:19" x14ac:dyDescent="0.2">
      <c r="A171" s="35" t="s">
        <v>219</v>
      </c>
      <c r="B171" s="35">
        <v>8</v>
      </c>
      <c r="C171" s="35">
        <v>2</v>
      </c>
      <c r="D171">
        <v>69451.391000000003</v>
      </c>
      <c r="E171" s="54" t="s">
        <v>43</v>
      </c>
      <c r="F171" s="55">
        <v>2.475002475002E-2</v>
      </c>
      <c r="G171" s="55">
        <v>2.475002475002E-2</v>
      </c>
      <c r="P171" s="56">
        <v>404</v>
      </c>
      <c r="R171" s="35">
        <v>40404</v>
      </c>
      <c r="S171" s="57">
        <v>9.9995049995050007E-3</v>
      </c>
    </row>
    <row r="172" spans="1:19" x14ac:dyDescent="0.2">
      <c r="A172" s="35" t="s">
        <v>220</v>
      </c>
      <c r="B172" s="35">
        <v>8</v>
      </c>
      <c r="C172" s="35">
        <v>3</v>
      </c>
      <c r="D172">
        <v>83539.952999999994</v>
      </c>
      <c r="E172" s="54" t="s">
        <v>43</v>
      </c>
      <c r="F172" s="55">
        <v>2.475002475002E-2</v>
      </c>
      <c r="G172" s="55">
        <v>2.475002475002E-2</v>
      </c>
      <c r="P172" s="56">
        <v>404</v>
      </c>
      <c r="R172" s="35">
        <v>40404</v>
      </c>
      <c r="S172" s="57">
        <v>9.9995049995050007E-3</v>
      </c>
    </row>
    <row r="173" spans="1:19" x14ac:dyDescent="0.2">
      <c r="A173" s="35" t="s">
        <v>221</v>
      </c>
      <c r="B173" s="35">
        <v>8</v>
      </c>
      <c r="C173" s="35">
        <v>4</v>
      </c>
      <c r="D173">
        <v>57815.961000000003</v>
      </c>
      <c r="E173" s="54" t="s">
        <v>43</v>
      </c>
      <c r="F173" s="55">
        <v>2.475002475002E-2</v>
      </c>
      <c r="G173" s="55">
        <v>2.475002475002E-2</v>
      </c>
      <c r="P173" s="56">
        <v>404</v>
      </c>
      <c r="R173" s="35">
        <v>40404</v>
      </c>
      <c r="S173" s="57">
        <v>9.9995049995050007E-3</v>
      </c>
    </row>
    <row r="174" spans="1:19" x14ac:dyDescent="0.2">
      <c r="A174" s="35" t="s">
        <v>222</v>
      </c>
      <c r="B174" s="35">
        <v>8</v>
      </c>
      <c r="C174" s="35">
        <v>5</v>
      </c>
      <c r="D174">
        <v>51147.406000000003</v>
      </c>
      <c r="E174" s="58" t="s">
        <v>47</v>
      </c>
      <c r="F174" s="59">
        <v>1.0204345949820001E-2</v>
      </c>
      <c r="H174" s="59">
        <v>1.0204345949820001E-2</v>
      </c>
      <c r="P174" s="56">
        <v>430.8</v>
      </c>
      <c r="Q174" s="56">
        <v>2688</v>
      </c>
      <c r="R174" s="35">
        <v>43118.883088000002</v>
      </c>
      <c r="S174" s="57">
        <v>9.9909823526920603E-3</v>
      </c>
    </row>
    <row r="175" spans="1:19" x14ac:dyDescent="0.2">
      <c r="A175" s="35" t="s">
        <v>223</v>
      </c>
      <c r="B175" s="35">
        <v>8</v>
      </c>
      <c r="C175" s="35">
        <v>6</v>
      </c>
      <c r="D175">
        <v>44638.84</v>
      </c>
      <c r="E175" s="58" t="s">
        <v>47</v>
      </c>
      <c r="F175" s="59">
        <v>1.0204345949820001E-2</v>
      </c>
      <c r="H175" s="59">
        <v>1.0204345949820001E-2</v>
      </c>
      <c r="P175" s="56">
        <v>430.8</v>
      </c>
      <c r="Q175" s="56">
        <v>2688</v>
      </c>
      <c r="R175" s="35">
        <v>43118.883088000002</v>
      </c>
      <c r="S175" s="57">
        <v>9.9909823526920603E-3</v>
      </c>
    </row>
    <row r="176" spans="1:19" x14ac:dyDescent="0.2">
      <c r="A176" s="35" t="s">
        <v>224</v>
      </c>
      <c r="B176" s="35">
        <v>8</v>
      </c>
      <c r="C176" s="35">
        <v>7</v>
      </c>
      <c r="D176">
        <v>35594.714999999997</v>
      </c>
      <c r="E176" s="58" t="s">
        <v>47</v>
      </c>
      <c r="F176" s="59">
        <v>1.0204345949820001E-2</v>
      </c>
      <c r="H176" s="59">
        <v>1.0204345949820001E-2</v>
      </c>
      <c r="P176" s="56">
        <v>430.8</v>
      </c>
      <c r="Q176" s="56">
        <v>2688</v>
      </c>
      <c r="R176" s="35">
        <v>43118.883088000002</v>
      </c>
      <c r="S176" s="57">
        <v>9.9909823526920603E-3</v>
      </c>
    </row>
    <row r="177" spans="1:19" x14ac:dyDescent="0.2">
      <c r="A177" s="35" t="s">
        <v>225</v>
      </c>
      <c r="B177" s="35">
        <v>8</v>
      </c>
      <c r="C177" s="35">
        <v>8</v>
      </c>
      <c r="D177">
        <v>55527.66</v>
      </c>
      <c r="E177" s="60" t="s">
        <v>51</v>
      </c>
      <c r="F177" s="61">
        <v>6.435006435006E-4</v>
      </c>
      <c r="I177" s="61">
        <v>6.435006435006E-4</v>
      </c>
      <c r="P177" s="56">
        <v>404</v>
      </c>
      <c r="R177" s="35">
        <v>40404</v>
      </c>
      <c r="S177" s="57">
        <v>9.9993317493317496E-3</v>
      </c>
    </row>
    <row r="178" spans="1:19" x14ac:dyDescent="0.2">
      <c r="A178" s="35" t="s">
        <v>226</v>
      </c>
      <c r="B178" s="35">
        <v>8</v>
      </c>
      <c r="C178" s="35">
        <v>9</v>
      </c>
      <c r="D178">
        <v>72789.304999999993</v>
      </c>
      <c r="E178" s="60" t="s">
        <v>51</v>
      </c>
      <c r="F178" s="61">
        <v>6.435006435006E-4</v>
      </c>
      <c r="I178" s="61">
        <v>6.435006435006E-4</v>
      </c>
      <c r="P178" s="56">
        <v>404</v>
      </c>
      <c r="R178" s="35">
        <v>40404</v>
      </c>
      <c r="S178" s="57">
        <v>9.9993317493317496E-3</v>
      </c>
    </row>
    <row r="179" spans="1:19" x14ac:dyDescent="0.2">
      <c r="A179" s="35" t="s">
        <v>227</v>
      </c>
      <c r="B179" s="35">
        <v>8</v>
      </c>
      <c r="C179" s="35">
        <v>10</v>
      </c>
      <c r="D179">
        <v>33112.491999999998</v>
      </c>
      <c r="E179" s="60" t="s">
        <v>51</v>
      </c>
      <c r="F179" s="61">
        <v>6.435006435006E-4</v>
      </c>
      <c r="I179" s="61">
        <v>6.435006435006E-4</v>
      </c>
      <c r="P179" s="56">
        <v>404</v>
      </c>
      <c r="R179" s="35">
        <v>40404</v>
      </c>
      <c r="S179" s="57">
        <v>9.9993317493317496E-3</v>
      </c>
    </row>
    <row r="180" spans="1:19" x14ac:dyDescent="0.2">
      <c r="A180" s="35" t="s">
        <v>228</v>
      </c>
      <c r="B180" s="35">
        <v>8</v>
      </c>
      <c r="C180" s="35">
        <v>11</v>
      </c>
      <c r="D180">
        <v>47933.120999999999</v>
      </c>
      <c r="E180" t="s">
        <v>55</v>
      </c>
      <c r="G180" s="55">
        <v>2.3486315683779999E-2</v>
      </c>
      <c r="H180" s="59">
        <v>1.033397890086E-2</v>
      </c>
      <c r="P180" s="56">
        <v>425.6</v>
      </c>
      <c r="Q180" s="56">
        <v>2152.64</v>
      </c>
      <c r="R180" s="35">
        <v>42577.985132460002</v>
      </c>
      <c r="S180" s="57">
        <v>9.9962456813284407E-3</v>
      </c>
    </row>
    <row r="181" spans="1:19" x14ac:dyDescent="0.2">
      <c r="A181" s="35" t="s">
        <v>229</v>
      </c>
      <c r="B181" s="35">
        <v>8</v>
      </c>
      <c r="C181" s="35">
        <v>12</v>
      </c>
      <c r="D181">
        <v>49421.483999999997</v>
      </c>
      <c r="E181" t="s">
        <v>55</v>
      </c>
      <c r="G181" s="55">
        <v>2.3486315683779999E-2</v>
      </c>
      <c r="H181" s="59">
        <v>1.033397890086E-2</v>
      </c>
      <c r="P181" s="56">
        <v>425.6</v>
      </c>
      <c r="Q181" s="56">
        <v>2152.64</v>
      </c>
      <c r="R181" s="35">
        <v>42577.985132460002</v>
      </c>
      <c r="S181" s="57">
        <v>9.9962456813284407E-3</v>
      </c>
    </row>
    <row r="182" spans="1:19" x14ac:dyDescent="0.2">
      <c r="A182" s="35" t="s">
        <v>230</v>
      </c>
      <c r="B182" s="35">
        <v>8</v>
      </c>
      <c r="C182" s="35">
        <v>13</v>
      </c>
      <c r="D182">
        <v>62676.175999999999</v>
      </c>
      <c r="E182" t="s">
        <v>55</v>
      </c>
      <c r="G182" s="55">
        <v>2.475002475002E-2</v>
      </c>
      <c r="I182" s="61">
        <v>6.435006435006E-4</v>
      </c>
      <c r="P182" s="56">
        <v>404</v>
      </c>
      <c r="R182" s="35">
        <v>40404</v>
      </c>
      <c r="S182" s="57">
        <v>9.9998267498267492E-3</v>
      </c>
    </row>
    <row r="183" spans="1:19" x14ac:dyDescent="0.2">
      <c r="A183" s="35" t="s">
        <v>231</v>
      </c>
      <c r="B183" s="35">
        <v>8</v>
      </c>
      <c r="C183" s="35">
        <v>14</v>
      </c>
      <c r="D183">
        <v>49002.125</v>
      </c>
      <c r="E183" t="s">
        <v>55</v>
      </c>
      <c r="G183" s="55">
        <v>2.475002475002E-2</v>
      </c>
      <c r="I183" s="61">
        <v>6.435006435006E-4</v>
      </c>
      <c r="P183" s="56">
        <v>404</v>
      </c>
      <c r="R183" s="35">
        <v>40404</v>
      </c>
      <c r="S183" s="57">
        <v>9.9998267498267492E-3</v>
      </c>
    </row>
    <row r="184" spans="1:19" x14ac:dyDescent="0.2">
      <c r="A184" s="35" t="s">
        <v>232</v>
      </c>
      <c r="B184" s="35">
        <v>8</v>
      </c>
      <c r="C184" s="35">
        <v>15</v>
      </c>
      <c r="D184">
        <v>349.06299999999999</v>
      </c>
      <c r="E184" s="62" t="s">
        <v>60</v>
      </c>
      <c r="F184" s="63">
        <v>9.9990099990099992</v>
      </c>
      <c r="N184" s="63">
        <v>9.9990099990099992</v>
      </c>
      <c r="P184" s="56">
        <v>363.6</v>
      </c>
      <c r="R184" s="35">
        <v>40404</v>
      </c>
      <c r="S184" s="57">
        <v>9.9990099990099994E-3</v>
      </c>
    </row>
    <row r="185" spans="1:19" x14ac:dyDescent="0.2">
      <c r="A185" s="35" t="s">
        <v>233</v>
      </c>
      <c r="B185" s="35">
        <v>8</v>
      </c>
      <c r="C185" s="35">
        <v>16</v>
      </c>
      <c r="D185">
        <v>51040.75</v>
      </c>
      <c r="E185" s="14" t="s">
        <v>447</v>
      </c>
      <c r="P185" s="56">
        <v>430.8</v>
      </c>
      <c r="Q185" s="56">
        <v>2688</v>
      </c>
      <c r="R185" s="35">
        <v>43118.879999999997</v>
      </c>
      <c r="S185" s="57">
        <v>9.9909830682058508E-3</v>
      </c>
    </row>
    <row r="186" spans="1:19" x14ac:dyDescent="0.2">
      <c r="A186" s="35" t="s">
        <v>234</v>
      </c>
      <c r="B186" s="35">
        <v>8</v>
      </c>
      <c r="C186" s="35">
        <v>17</v>
      </c>
      <c r="D186">
        <v>58138.358999999997</v>
      </c>
      <c r="E186" t="s">
        <v>446</v>
      </c>
      <c r="P186" s="56">
        <v>404</v>
      </c>
      <c r="R186" s="35">
        <v>40404</v>
      </c>
      <c r="S186" s="57">
        <v>9.9990099990099994E-3</v>
      </c>
    </row>
    <row r="187" spans="1:19" x14ac:dyDescent="0.2">
      <c r="A187" s="35" t="s">
        <v>235</v>
      </c>
      <c r="B187" s="35">
        <v>8</v>
      </c>
      <c r="C187" s="35">
        <v>18</v>
      </c>
      <c r="D187">
        <v>72479.023000000001</v>
      </c>
      <c r="E187" t="s">
        <v>446</v>
      </c>
      <c r="P187" s="56">
        <v>404</v>
      </c>
      <c r="R187" s="35">
        <v>40404</v>
      </c>
      <c r="S187" s="57">
        <v>9.9990099990099994E-3</v>
      </c>
    </row>
    <row r="188" spans="1:19" x14ac:dyDescent="0.2">
      <c r="A188" s="35" t="s">
        <v>236</v>
      </c>
      <c r="B188" s="35">
        <v>8</v>
      </c>
      <c r="C188" s="35">
        <v>19</v>
      </c>
      <c r="D188">
        <v>48512.464999999997</v>
      </c>
      <c r="E188" s="64" t="s">
        <v>65</v>
      </c>
      <c r="F188" s="65">
        <v>4.950004950005E-3</v>
      </c>
      <c r="J188" s="65">
        <v>4.950004950005E-3</v>
      </c>
      <c r="P188" s="56">
        <v>404</v>
      </c>
      <c r="R188" s="35">
        <v>40404</v>
      </c>
      <c r="S188" s="57">
        <v>9.9995049995050007E-3</v>
      </c>
    </row>
    <row r="189" spans="1:19" x14ac:dyDescent="0.2">
      <c r="A189" s="35" t="s">
        <v>237</v>
      </c>
      <c r="B189" s="35">
        <v>8</v>
      </c>
      <c r="C189" s="35">
        <v>20</v>
      </c>
      <c r="D189">
        <v>48769.413999999997</v>
      </c>
      <c r="E189" s="64" t="s">
        <v>65</v>
      </c>
      <c r="F189" s="65">
        <v>4.950004950005E-3</v>
      </c>
      <c r="J189" s="65">
        <v>4.950004950005E-3</v>
      </c>
      <c r="P189" s="56">
        <v>404</v>
      </c>
      <c r="R189" s="35">
        <v>40404</v>
      </c>
      <c r="S189" s="57">
        <v>9.9995049995050007E-3</v>
      </c>
    </row>
    <row r="190" spans="1:19" x14ac:dyDescent="0.2">
      <c r="A190" s="35" t="s">
        <v>238</v>
      </c>
      <c r="B190" s="35">
        <v>8</v>
      </c>
      <c r="C190" s="35">
        <v>21</v>
      </c>
      <c r="D190">
        <v>45479.983999999997</v>
      </c>
      <c r="E190" s="66" t="s">
        <v>68</v>
      </c>
      <c r="F190" s="67">
        <v>4.950004950005E-3</v>
      </c>
      <c r="K190" s="67">
        <v>4.950004950005E-3</v>
      </c>
      <c r="P190" s="56">
        <v>404</v>
      </c>
      <c r="R190" s="35">
        <v>40404</v>
      </c>
      <c r="S190" s="57">
        <v>9.9995049995050007E-3</v>
      </c>
    </row>
    <row r="191" spans="1:19" x14ac:dyDescent="0.2">
      <c r="A191" s="35" t="s">
        <v>239</v>
      </c>
      <c r="B191" s="35">
        <v>8</v>
      </c>
      <c r="C191" s="35">
        <v>22</v>
      </c>
      <c r="D191">
        <v>54405.328000000001</v>
      </c>
      <c r="E191" s="66" t="s">
        <v>68</v>
      </c>
      <c r="F191" s="67">
        <v>4.950004950005E-3</v>
      </c>
      <c r="K191" s="67">
        <v>4.950004950005E-3</v>
      </c>
      <c r="P191" s="56">
        <v>404</v>
      </c>
      <c r="R191" s="35">
        <v>40404</v>
      </c>
      <c r="S191" s="57">
        <v>9.9995049995050007E-3</v>
      </c>
    </row>
    <row r="192" spans="1:19" x14ac:dyDescent="0.2">
      <c r="A192" s="35" t="s">
        <v>240</v>
      </c>
      <c r="B192" s="35">
        <v>8</v>
      </c>
      <c r="C192" s="35">
        <v>23</v>
      </c>
      <c r="D192">
        <v>35216.565999999999</v>
      </c>
      <c r="E192" t="s">
        <v>71</v>
      </c>
      <c r="J192" s="65">
        <v>0.17325017325020001</v>
      </c>
      <c r="K192" s="67">
        <v>0.17325017325020001</v>
      </c>
      <c r="O192" s="68">
        <v>4.950004950005E-3</v>
      </c>
      <c r="P192" s="56">
        <v>402.4</v>
      </c>
      <c r="R192" s="35">
        <v>40404</v>
      </c>
      <c r="S192" s="57">
        <v>9.9945549945550001E-3</v>
      </c>
    </row>
    <row r="193" spans="1:19" x14ac:dyDescent="0.2">
      <c r="A193" s="35" t="s">
        <v>241</v>
      </c>
      <c r="B193" s="35">
        <v>8</v>
      </c>
      <c r="C193" s="35">
        <v>24</v>
      </c>
      <c r="D193">
        <v>43271.675999999999</v>
      </c>
      <c r="E193" t="s">
        <v>71</v>
      </c>
      <c r="J193" s="65">
        <v>0.17325017325020001</v>
      </c>
      <c r="K193" s="67">
        <v>0.17325017325020001</v>
      </c>
      <c r="O193" s="68">
        <v>4.950004950005E-3</v>
      </c>
      <c r="P193" s="56">
        <v>402.4</v>
      </c>
      <c r="R193" s="35">
        <v>40404</v>
      </c>
      <c r="S193" s="57">
        <v>9.9945549945550001E-3</v>
      </c>
    </row>
    <row r="194" spans="1:19" x14ac:dyDescent="0.2">
      <c r="A194" s="35" t="s">
        <v>242</v>
      </c>
      <c r="B194" s="35">
        <v>9</v>
      </c>
      <c r="C194" s="35">
        <v>1</v>
      </c>
      <c r="D194">
        <v>12045.093000000001</v>
      </c>
      <c r="E194" t="s">
        <v>55</v>
      </c>
      <c r="J194" s="65">
        <v>19.998019998019998</v>
      </c>
      <c r="K194" s="67">
        <v>19.998019998019998</v>
      </c>
      <c r="P194" s="56">
        <v>242.4</v>
      </c>
      <c r="R194" s="35">
        <v>40404</v>
      </c>
      <c r="S194" s="57">
        <v>9.9990099990099994E-3</v>
      </c>
    </row>
    <row r="195" spans="1:19" x14ac:dyDescent="0.2">
      <c r="A195" s="35" t="s">
        <v>243</v>
      </c>
      <c r="B195" s="35">
        <v>9</v>
      </c>
      <c r="C195" s="35">
        <v>2</v>
      </c>
      <c r="D195">
        <v>19489.344000000001</v>
      </c>
      <c r="E195" t="s">
        <v>55</v>
      </c>
      <c r="J195" s="65">
        <v>19.998019998019998</v>
      </c>
      <c r="K195" s="67">
        <v>19.998019998019998</v>
      </c>
      <c r="P195" s="56">
        <v>242.4</v>
      </c>
      <c r="R195" s="35">
        <v>40404</v>
      </c>
      <c r="S195" s="57">
        <v>9.9990099990099994E-3</v>
      </c>
    </row>
    <row r="196" spans="1:19" x14ac:dyDescent="0.2">
      <c r="A196" s="35" t="s">
        <v>244</v>
      </c>
      <c r="B196" s="35">
        <v>9</v>
      </c>
      <c r="C196" s="35">
        <v>3</v>
      </c>
      <c r="D196">
        <v>719.94200000000001</v>
      </c>
      <c r="E196" t="s">
        <v>55</v>
      </c>
      <c r="J196" s="65">
        <v>19.998019998019998</v>
      </c>
      <c r="L196" s="69">
        <v>19.998019998019998</v>
      </c>
      <c r="P196" s="56">
        <v>242.4</v>
      </c>
      <c r="R196" s="35">
        <v>40404</v>
      </c>
      <c r="S196" s="57">
        <v>9.9990099990099994E-3</v>
      </c>
    </row>
    <row r="197" spans="1:19" x14ac:dyDescent="0.2">
      <c r="A197" s="35" t="s">
        <v>245</v>
      </c>
      <c r="B197" s="35">
        <v>9</v>
      </c>
      <c r="C197" s="35">
        <v>4</v>
      </c>
      <c r="D197">
        <v>2712.509</v>
      </c>
      <c r="E197" t="s">
        <v>55</v>
      </c>
      <c r="J197" s="65">
        <v>19.998019998019998</v>
      </c>
      <c r="L197" s="69">
        <v>19.998019998019998</v>
      </c>
      <c r="P197" s="56">
        <v>242.4</v>
      </c>
      <c r="R197" s="35">
        <v>40404</v>
      </c>
      <c r="S197" s="57">
        <v>9.9990099990099994E-3</v>
      </c>
    </row>
    <row r="198" spans="1:19" x14ac:dyDescent="0.2">
      <c r="A198" s="35" t="s">
        <v>246</v>
      </c>
      <c r="B198" s="35">
        <v>9</v>
      </c>
      <c r="C198" s="35">
        <v>5</v>
      </c>
      <c r="D198">
        <v>35003.25</v>
      </c>
      <c r="E198" s="70" t="s">
        <v>247</v>
      </c>
      <c r="F198" s="69">
        <v>19.998019998019998</v>
      </c>
      <c r="L198" s="69">
        <v>19.998019998019998</v>
      </c>
      <c r="P198" s="56">
        <v>323.2</v>
      </c>
      <c r="R198" s="35">
        <v>40404</v>
      </c>
      <c r="S198" s="57">
        <v>9.9990099990099994E-3</v>
      </c>
    </row>
    <row r="199" spans="1:19" x14ac:dyDescent="0.2">
      <c r="A199" s="35" t="s">
        <v>248</v>
      </c>
      <c r="B199" s="35">
        <v>9</v>
      </c>
      <c r="C199" s="35">
        <v>6</v>
      </c>
      <c r="D199">
        <v>53818.707000000002</v>
      </c>
      <c r="E199" s="70" t="s">
        <v>247</v>
      </c>
      <c r="F199" s="69">
        <v>19.998019998019998</v>
      </c>
      <c r="L199" s="69">
        <v>19.998019998019998</v>
      </c>
      <c r="P199" s="56">
        <v>323.2</v>
      </c>
      <c r="R199" s="35">
        <v>40404</v>
      </c>
      <c r="S199" s="57">
        <v>9.9990099990099994E-3</v>
      </c>
    </row>
    <row r="200" spans="1:19" x14ac:dyDescent="0.2">
      <c r="A200" s="35" t="s">
        <v>249</v>
      </c>
      <c r="B200" s="35">
        <v>9</v>
      </c>
      <c r="C200" s="35">
        <v>7</v>
      </c>
      <c r="D200">
        <v>10050.102000000001</v>
      </c>
      <c r="E200" t="s">
        <v>55</v>
      </c>
      <c r="K200" s="67">
        <v>19.998019998019998</v>
      </c>
      <c r="L200" s="69">
        <v>19.998019998019998</v>
      </c>
      <c r="P200" s="56">
        <v>242.4</v>
      </c>
      <c r="R200" s="35">
        <v>40404</v>
      </c>
      <c r="S200" s="57">
        <v>9.9990099990099994E-3</v>
      </c>
    </row>
    <row r="201" spans="1:19" x14ac:dyDescent="0.2">
      <c r="A201" s="35" t="s">
        <v>250</v>
      </c>
      <c r="B201" s="35">
        <v>9</v>
      </c>
      <c r="C201" s="35">
        <v>8</v>
      </c>
      <c r="D201">
        <v>10845.189</v>
      </c>
      <c r="E201" t="s">
        <v>55</v>
      </c>
      <c r="K201" s="67">
        <v>19.998019998019998</v>
      </c>
      <c r="L201" s="69">
        <v>19.998019998019998</v>
      </c>
      <c r="P201" s="56">
        <v>242.4</v>
      </c>
      <c r="R201" s="35">
        <v>40404</v>
      </c>
      <c r="S201" s="57">
        <v>9.9990099990099994E-3</v>
      </c>
    </row>
    <row r="202" spans="1:19" x14ac:dyDescent="0.2">
      <c r="A202" s="35" t="s">
        <v>251</v>
      </c>
      <c r="B202" s="35">
        <v>9</v>
      </c>
      <c r="C202" s="35">
        <v>9</v>
      </c>
      <c r="D202">
        <v>12168.72</v>
      </c>
      <c r="E202" s="71" t="s">
        <v>252</v>
      </c>
      <c r="F202" s="72">
        <v>19.998019998019998</v>
      </c>
      <c r="M202" s="72">
        <v>19.998019998019998</v>
      </c>
      <c r="P202" s="56">
        <v>323.2</v>
      </c>
      <c r="R202" s="35">
        <v>40404</v>
      </c>
      <c r="S202" s="57">
        <v>9.9990099990099994E-3</v>
      </c>
    </row>
    <row r="203" spans="1:19" x14ac:dyDescent="0.2">
      <c r="A203" s="35" t="s">
        <v>253</v>
      </c>
      <c r="B203" s="35">
        <v>9</v>
      </c>
      <c r="C203" s="35">
        <v>10</v>
      </c>
      <c r="D203">
        <v>10925.183000000001</v>
      </c>
      <c r="E203" s="71" t="s">
        <v>252</v>
      </c>
      <c r="F203" s="72">
        <v>19.998019998019998</v>
      </c>
      <c r="M203" s="72">
        <v>19.998019998019998</v>
      </c>
      <c r="P203" s="56">
        <v>323.2</v>
      </c>
      <c r="R203" s="35">
        <v>40404</v>
      </c>
      <c r="S203" s="57">
        <v>9.9990099990099994E-3</v>
      </c>
    </row>
    <row r="204" spans="1:19" x14ac:dyDescent="0.2">
      <c r="A204" s="35" t="s">
        <v>254</v>
      </c>
      <c r="B204" s="35">
        <v>9</v>
      </c>
      <c r="C204" s="35">
        <v>11</v>
      </c>
      <c r="D204">
        <v>1430.1880000000001</v>
      </c>
      <c r="E204" t="s">
        <v>55</v>
      </c>
      <c r="I204" s="61">
        <v>1.999801999802</v>
      </c>
      <c r="M204" s="72">
        <v>19.998019998019998</v>
      </c>
      <c r="P204" s="56">
        <v>282.8</v>
      </c>
      <c r="R204" s="35">
        <v>40404</v>
      </c>
      <c r="S204" s="57">
        <v>9.9990099990099994E-3</v>
      </c>
    </row>
    <row r="205" spans="1:19" x14ac:dyDescent="0.2">
      <c r="A205" s="35" t="s">
        <v>255</v>
      </c>
      <c r="B205" s="35">
        <v>9</v>
      </c>
      <c r="C205" s="35">
        <v>12</v>
      </c>
      <c r="D205">
        <v>952.65099999999995</v>
      </c>
      <c r="E205" t="s">
        <v>55</v>
      </c>
      <c r="I205" s="61">
        <v>1.999801999802</v>
      </c>
      <c r="M205" s="72">
        <v>19.998019998019998</v>
      </c>
      <c r="P205" s="56">
        <v>282.8</v>
      </c>
      <c r="R205" s="35">
        <v>40404</v>
      </c>
      <c r="S205" s="57">
        <v>9.9990099990099994E-3</v>
      </c>
    </row>
    <row r="206" spans="1:19" x14ac:dyDescent="0.2">
      <c r="A206" s="35" t="s">
        <v>256</v>
      </c>
      <c r="B206" s="35">
        <v>9</v>
      </c>
      <c r="C206" s="35">
        <v>13</v>
      </c>
      <c r="D206">
        <v>1085.973</v>
      </c>
      <c r="E206" t="s">
        <v>55</v>
      </c>
      <c r="G206" s="55">
        <v>1000.005</v>
      </c>
      <c r="M206" s="72">
        <v>19.9512</v>
      </c>
      <c r="R206" s="35">
        <v>40899.795501020002</v>
      </c>
      <c r="S206" s="57">
        <v>2.1995219999999999E-2</v>
      </c>
    </row>
    <row r="207" spans="1:19" x14ac:dyDescent="0.2">
      <c r="A207" s="35" t="s">
        <v>257</v>
      </c>
      <c r="B207" s="35">
        <v>9</v>
      </c>
      <c r="C207" s="35">
        <v>14</v>
      </c>
      <c r="D207">
        <v>923.56200000000001</v>
      </c>
      <c r="E207" t="s">
        <v>55</v>
      </c>
      <c r="G207" s="55">
        <v>1000.005</v>
      </c>
      <c r="M207" s="72">
        <v>19.9512</v>
      </c>
      <c r="R207" s="35">
        <v>40899.795501020002</v>
      </c>
      <c r="S207" s="57">
        <v>2.1995219999999999E-2</v>
      </c>
    </row>
    <row r="208" spans="1:19" x14ac:dyDescent="0.2">
      <c r="A208" s="35" t="s">
        <v>258</v>
      </c>
      <c r="B208" s="35">
        <v>9</v>
      </c>
      <c r="C208" s="35">
        <v>15</v>
      </c>
      <c r="D208">
        <v>106.658</v>
      </c>
      <c r="E208" s="62" t="s">
        <v>60</v>
      </c>
      <c r="F208" s="63">
        <v>19.998019998019998</v>
      </c>
      <c r="N208" s="63">
        <v>19.998019998019998</v>
      </c>
      <c r="P208" s="56">
        <v>323.2</v>
      </c>
      <c r="R208" s="35">
        <v>40404</v>
      </c>
      <c r="S208" s="57">
        <v>9.9990099990099994E-3</v>
      </c>
    </row>
    <row r="209" spans="1:19" x14ac:dyDescent="0.2">
      <c r="A209" s="35" t="s">
        <v>259</v>
      </c>
      <c r="B209" s="35">
        <v>9</v>
      </c>
      <c r="C209" s="35">
        <v>16</v>
      </c>
      <c r="D209">
        <v>135.74700000000001</v>
      </c>
      <c r="E209" s="62" t="s">
        <v>60</v>
      </c>
      <c r="F209" s="63">
        <v>19.998019998019998</v>
      </c>
      <c r="N209" s="63">
        <v>19.998019998019998</v>
      </c>
      <c r="P209" s="56">
        <v>323.2</v>
      </c>
      <c r="R209" s="35">
        <v>40404</v>
      </c>
      <c r="S209" s="57">
        <v>9.9990099990099994E-3</v>
      </c>
    </row>
    <row r="210" spans="1:19" x14ac:dyDescent="0.2">
      <c r="A210" s="35" t="s">
        <v>260</v>
      </c>
      <c r="B210" s="35">
        <v>9</v>
      </c>
      <c r="C210" s="35">
        <v>17</v>
      </c>
      <c r="D210">
        <v>145.44300000000001</v>
      </c>
      <c r="E210" t="s">
        <v>55</v>
      </c>
      <c r="L210" s="69">
        <v>19.998019998019998</v>
      </c>
      <c r="N210" s="63">
        <v>19.998019998019998</v>
      </c>
      <c r="P210" s="56">
        <v>242.4</v>
      </c>
      <c r="R210" s="35">
        <v>40404</v>
      </c>
      <c r="S210" s="57">
        <v>9.9990099990099994E-3</v>
      </c>
    </row>
    <row r="211" spans="1:19" x14ac:dyDescent="0.2">
      <c r="A211" s="35" t="s">
        <v>261</v>
      </c>
      <c r="B211" s="35">
        <v>9</v>
      </c>
      <c r="C211" s="35">
        <v>18</v>
      </c>
      <c r="D211">
        <v>121.202</v>
      </c>
      <c r="E211" t="s">
        <v>55</v>
      </c>
      <c r="L211" s="69">
        <v>19.998019998019998</v>
      </c>
      <c r="N211" s="63">
        <v>19.998019998019998</v>
      </c>
      <c r="P211" s="56">
        <v>242.4</v>
      </c>
      <c r="R211" s="35">
        <v>40404</v>
      </c>
      <c r="S211" s="57">
        <v>9.9990099990099994E-3</v>
      </c>
    </row>
    <row r="212" spans="1:19" x14ac:dyDescent="0.2">
      <c r="A212" s="35" t="s">
        <v>262</v>
      </c>
      <c r="B212" s="35">
        <v>9</v>
      </c>
      <c r="C212" s="35">
        <v>19</v>
      </c>
      <c r="D212">
        <v>206.04400000000001</v>
      </c>
      <c r="E212" t="s">
        <v>55</v>
      </c>
      <c r="N212" s="63">
        <v>19.998019998019998</v>
      </c>
      <c r="O212" s="68">
        <v>19.998019998019998</v>
      </c>
      <c r="P212" s="56">
        <v>242.4</v>
      </c>
      <c r="R212" s="35">
        <v>40404</v>
      </c>
      <c r="S212" s="57">
        <v>9.9990099990099994E-3</v>
      </c>
    </row>
    <row r="213" spans="1:19" x14ac:dyDescent="0.2">
      <c r="A213" s="35" t="s">
        <v>263</v>
      </c>
      <c r="B213" s="35">
        <v>9</v>
      </c>
      <c r="C213" s="35">
        <v>20</v>
      </c>
      <c r="D213">
        <v>191.5</v>
      </c>
      <c r="E213" t="s">
        <v>55</v>
      </c>
      <c r="N213" s="63">
        <v>19.998019998019998</v>
      </c>
      <c r="O213" s="68">
        <v>19.998019998019998</v>
      </c>
      <c r="P213" s="56">
        <v>242.4</v>
      </c>
      <c r="R213" s="35">
        <v>40404</v>
      </c>
      <c r="S213" s="57">
        <v>9.9990099990099994E-3</v>
      </c>
    </row>
    <row r="214" spans="1:19" x14ac:dyDescent="0.2">
      <c r="A214" s="35" t="s">
        <v>264</v>
      </c>
      <c r="B214" s="35">
        <v>9</v>
      </c>
      <c r="C214" s="35">
        <v>21</v>
      </c>
      <c r="D214">
        <v>16738.048999999999</v>
      </c>
      <c r="E214" s="73" t="s">
        <v>265</v>
      </c>
      <c r="F214" s="68">
        <v>19.998019998019998</v>
      </c>
      <c r="O214" s="68">
        <v>19.998019998019998</v>
      </c>
      <c r="P214" s="56">
        <v>323.2</v>
      </c>
      <c r="R214" s="35">
        <v>40404</v>
      </c>
      <c r="S214" s="57">
        <v>9.9990099990099994E-3</v>
      </c>
    </row>
    <row r="215" spans="1:19" x14ac:dyDescent="0.2">
      <c r="A215" s="35" t="s">
        <v>266</v>
      </c>
      <c r="B215" s="35">
        <v>9</v>
      </c>
      <c r="C215" s="35">
        <v>22</v>
      </c>
      <c r="D215">
        <v>19911.127</v>
      </c>
      <c r="E215" s="73" t="s">
        <v>265</v>
      </c>
      <c r="F215" s="68">
        <v>19.998019998019998</v>
      </c>
      <c r="O215" s="68">
        <v>19.998019998019998</v>
      </c>
      <c r="P215" s="56">
        <v>323.2</v>
      </c>
      <c r="R215" s="35">
        <v>40404</v>
      </c>
      <c r="S215" s="57">
        <v>9.9990099990099994E-3</v>
      </c>
    </row>
    <row r="216" spans="1:19" x14ac:dyDescent="0.2">
      <c r="A216" s="35" t="s">
        <v>267</v>
      </c>
      <c r="B216" s="35">
        <v>9</v>
      </c>
      <c r="C216" s="35">
        <v>23</v>
      </c>
      <c r="D216">
        <v>2019.232</v>
      </c>
      <c r="E216" t="s">
        <v>55</v>
      </c>
      <c r="L216" s="69">
        <v>19.998019998019998</v>
      </c>
      <c r="O216" s="68">
        <v>19.998019998019998</v>
      </c>
      <c r="P216" s="56">
        <v>242.4</v>
      </c>
      <c r="R216" s="35">
        <v>40404</v>
      </c>
      <c r="S216" s="57">
        <v>9.9990099990099994E-3</v>
      </c>
    </row>
    <row r="217" spans="1:19" x14ac:dyDescent="0.2">
      <c r="A217" s="35" t="s">
        <v>268</v>
      </c>
      <c r="B217" s="35">
        <v>9</v>
      </c>
      <c r="C217" s="35">
        <v>24</v>
      </c>
      <c r="D217">
        <v>3917.261</v>
      </c>
      <c r="E217" t="s">
        <v>55</v>
      </c>
      <c r="L217" s="69">
        <v>19.998019998019998</v>
      </c>
      <c r="O217" s="68">
        <v>19.998019998019998</v>
      </c>
      <c r="P217" s="56">
        <v>242.4</v>
      </c>
      <c r="R217" s="35">
        <v>40404</v>
      </c>
      <c r="S217" s="57">
        <v>9.9990099990099994E-3</v>
      </c>
    </row>
    <row r="218" spans="1:19" x14ac:dyDescent="0.2">
      <c r="A218" s="35" t="s">
        <v>269</v>
      </c>
      <c r="B218" s="35">
        <v>10</v>
      </c>
      <c r="C218" s="35">
        <v>1</v>
      </c>
      <c r="D218">
        <v>49307.555</v>
      </c>
      <c r="E218" t="s">
        <v>55</v>
      </c>
      <c r="J218" s="65">
        <v>6.1380061380060003</v>
      </c>
      <c r="K218" s="67">
        <v>6.1380061380060003</v>
      </c>
      <c r="P218" s="56">
        <v>354.4</v>
      </c>
      <c r="R218" s="35">
        <v>40404</v>
      </c>
      <c r="S218" s="57">
        <v>9.9990099990099994E-3</v>
      </c>
    </row>
    <row r="219" spans="1:19" x14ac:dyDescent="0.2">
      <c r="A219" s="35" t="s">
        <v>270</v>
      </c>
      <c r="B219" s="35">
        <v>10</v>
      </c>
      <c r="C219" s="35">
        <v>2</v>
      </c>
      <c r="D219">
        <v>44680.046999999999</v>
      </c>
      <c r="E219" t="s">
        <v>55</v>
      </c>
      <c r="J219" s="65">
        <v>6.1380061380060003</v>
      </c>
      <c r="K219" s="67">
        <v>6.1380061380060003</v>
      </c>
      <c r="P219" s="56">
        <v>354.4</v>
      </c>
      <c r="R219" s="35">
        <v>40404</v>
      </c>
      <c r="S219" s="57">
        <v>9.9990099990099994E-3</v>
      </c>
    </row>
    <row r="220" spans="1:19" x14ac:dyDescent="0.2">
      <c r="A220" s="35" t="s">
        <v>271</v>
      </c>
      <c r="B220" s="35">
        <v>10</v>
      </c>
      <c r="C220" s="35">
        <v>3</v>
      </c>
      <c r="D220">
        <v>55993.078000000001</v>
      </c>
      <c r="E220" t="s">
        <v>55</v>
      </c>
      <c r="J220" s="65">
        <v>6.1380061380060003</v>
      </c>
      <c r="L220" s="69">
        <v>6.1380061380060003</v>
      </c>
      <c r="P220" s="56">
        <v>354.4</v>
      </c>
      <c r="R220" s="35">
        <v>40404</v>
      </c>
      <c r="S220" s="57">
        <v>9.9990099990099994E-3</v>
      </c>
    </row>
    <row r="221" spans="1:19" x14ac:dyDescent="0.2">
      <c r="A221" s="35" t="s">
        <v>272</v>
      </c>
      <c r="B221" s="35">
        <v>10</v>
      </c>
      <c r="C221" s="35">
        <v>4</v>
      </c>
      <c r="D221">
        <v>29527.324000000001</v>
      </c>
      <c r="E221" t="s">
        <v>55</v>
      </c>
      <c r="J221" s="65">
        <v>6.1380061380060003</v>
      </c>
      <c r="L221" s="69">
        <v>6.1380061380060003</v>
      </c>
      <c r="P221" s="56">
        <v>354.4</v>
      </c>
      <c r="R221" s="35">
        <v>40404</v>
      </c>
      <c r="S221" s="57">
        <v>9.9990099990099994E-3</v>
      </c>
    </row>
    <row r="222" spans="1:19" x14ac:dyDescent="0.2">
      <c r="A222" s="35" t="s">
        <v>273</v>
      </c>
      <c r="B222" s="35">
        <v>10</v>
      </c>
      <c r="C222" s="35">
        <v>5</v>
      </c>
      <c r="D222">
        <v>36896.43</v>
      </c>
      <c r="E222" s="70" t="s">
        <v>247</v>
      </c>
      <c r="F222" s="69">
        <v>6.1380061380060003</v>
      </c>
      <c r="L222" s="69">
        <v>6.1380061380060003</v>
      </c>
      <c r="P222" s="56">
        <v>379.2</v>
      </c>
      <c r="R222" s="35">
        <v>40404</v>
      </c>
      <c r="S222" s="57">
        <v>9.9990099990099994E-3</v>
      </c>
    </row>
    <row r="223" spans="1:19" x14ac:dyDescent="0.2">
      <c r="A223" s="35" t="s">
        <v>274</v>
      </c>
      <c r="B223" s="35">
        <v>10</v>
      </c>
      <c r="C223" s="35">
        <v>6</v>
      </c>
      <c r="D223">
        <v>44561.27</v>
      </c>
      <c r="E223" s="70" t="s">
        <v>247</v>
      </c>
      <c r="F223" s="69">
        <v>6.1380061380060003</v>
      </c>
      <c r="L223" s="69">
        <v>6.1380061380060003</v>
      </c>
      <c r="P223" s="56">
        <v>379.2</v>
      </c>
      <c r="R223" s="35">
        <v>40404</v>
      </c>
      <c r="S223" s="57">
        <v>9.9990099990099994E-3</v>
      </c>
    </row>
    <row r="224" spans="1:19" x14ac:dyDescent="0.2">
      <c r="A224" s="35" t="s">
        <v>275</v>
      </c>
      <c r="B224" s="35">
        <v>10</v>
      </c>
      <c r="C224" s="35">
        <v>7</v>
      </c>
      <c r="D224">
        <v>32096.815999999999</v>
      </c>
      <c r="E224" t="s">
        <v>55</v>
      </c>
      <c r="K224" s="67">
        <v>6.1380061380060003</v>
      </c>
      <c r="L224" s="69">
        <v>6.1380061380060003</v>
      </c>
      <c r="P224" s="56">
        <v>354.4</v>
      </c>
      <c r="R224" s="35">
        <v>40404</v>
      </c>
      <c r="S224" s="57">
        <v>9.9990099990099994E-3</v>
      </c>
    </row>
    <row r="225" spans="1:19" x14ac:dyDescent="0.2">
      <c r="A225" s="35" t="s">
        <v>276</v>
      </c>
      <c r="B225" s="35">
        <v>10</v>
      </c>
      <c r="C225" s="35">
        <v>8</v>
      </c>
      <c r="D225">
        <v>27944.421999999999</v>
      </c>
      <c r="E225" t="s">
        <v>55</v>
      </c>
      <c r="K225" s="67">
        <v>6.1380061380060003</v>
      </c>
      <c r="L225" s="69">
        <v>6.1380061380060003</v>
      </c>
      <c r="P225" s="56">
        <v>354.4</v>
      </c>
      <c r="R225" s="35">
        <v>40404</v>
      </c>
      <c r="S225" s="57">
        <v>9.9990099990099994E-3</v>
      </c>
    </row>
    <row r="226" spans="1:19" x14ac:dyDescent="0.2">
      <c r="A226" s="35" t="s">
        <v>277</v>
      </c>
      <c r="B226" s="35">
        <v>10</v>
      </c>
      <c r="C226" s="35">
        <v>9</v>
      </c>
      <c r="D226">
        <v>10098.583000000001</v>
      </c>
      <c r="E226" s="71" t="s">
        <v>252</v>
      </c>
      <c r="F226" s="72">
        <v>6.1380061380060003</v>
      </c>
      <c r="M226" s="72">
        <v>6.1380061380060003</v>
      </c>
      <c r="P226" s="56">
        <v>379.2</v>
      </c>
      <c r="R226" s="35">
        <v>40404</v>
      </c>
      <c r="S226" s="57">
        <v>9.9990099990099994E-3</v>
      </c>
    </row>
    <row r="227" spans="1:19" x14ac:dyDescent="0.2">
      <c r="A227" s="35" t="s">
        <v>278</v>
      </c>
      <c r="B227" s="35">
        <v>10</v>
      </c>
      <c r="C227" s="35">
        <v>10</v>
      </c>
      <c r="D227">
        <v>12878.966</v>
      </c>
      <c r="E227" s="71" t="s">
        <v>252</v>
      </c>
      <c r="F227" s="72">
        <v>6.1380061380060003</v>
      </c>
      <c r="M227" s="72">
        <v>6.1380061380060003</v>
      </c>
      <c r="P227" s="56">
        <v>379.2</v>
      </c>
      <c r="R227" s="35">
        <v>40404</v>
      </c>
      <c r="S227" s="57">
        <v>9.9990099990099994E-3</v>
      </c>
    </row>
    <row r="228" spans="1:19" x14ac:dyDescent="0.2">
      <c r="A228" s="35" t="s">
        <v>279</v>
      </c>
      <c r="B228" s="35">
        <v>10</v>
      </c>
      <c r="C228" s="35">
        <v>11</v>
      </c>
      <c r="D228">
        <v>1825.308</v>
      </c>
      <c r="E228" t="s">
        <v>55</v>
      </c>
      <c r="I228" s="61">
        <v>0.63360063360060004</v>
      </c>
      <c r="M228" s="72">
        <v>6.1380061380060003</v>
      </c>
      <c r="P228" s="56">
        <v>366.4</v>
      </c>
      <c r="R228" s="35">
        <v>40404</v>
      </c>
      <c r="S228" s="57">
        <v>9.9990099990099994E-3</v>
      </c>
    </row>
    <row r="229" spans="1:19" x14ac:dyDescent="0.2">
      <c r="A229" s="35" t="s">
        <v>280</v>
      </c>
      <c r="B229" s="35">
        <v>10</v>
      </c>
      <c r="C229" s="35">
        <v>12</v>
      </c>
      <c r="D229">
        <v>3187.623</v>
      </c>
      <c r="E229" t="s">
        <v>55</v>
      </c>
      <c r="I229" s="61">
        <v>0.63360063360060004</v>
      </c>
      <c r="M229" s="72">
        <v>6.1380061380060003</v>
      </c>
      <c r="P229" s="56">
        <v>366.4</v>
      </c>
      <c r="R229" s="35">
        <v>40404</v>
      </c>
      <c r="S229" s="57">
        <v>9.9990099990099994E-3</v>
      </c>
    </row>
    <row r="230" spans="1:19" x14ac:dyDescent="0.2">
      <c r="A230" s="35" t="s">
        <v>281</v>
      </c>
      <c r="B230" s="35">
        <v>10</v>
      </c>
      <c r="C230" s="35">
        <v>13</v>
      </c>
      <c r="D230">
        <v>4280.8680000000004</v>
      </c>
      <c r="E230" t="s">
        <v>55</v>
      </c>
      <c r="G230" s="55">
        <v>221.26522126520001</v>
      </c>
      <c r="M230" s="72">
        <v>6.1380061380060003</v>
      </c>
      <c r="P230" s="56">
        <v>200.4</v>
      </c>
      <c r="R230" s="35">
        <v>40404</v>
      </c>
      <c r="S230" s="57">
        <v>9.9990099990099907E-3</v>
      </c>
    </row>
    <row r="231" spans="1:19" x14ac:dyDescent="0.2">
      <c r="A231" s="35" t="s">
        <v>282</v>
      </c>
      <c r="B231" s="35">
        <v>10</v>
      </c>
      <c r="C231" s="35">
        <v>14</v>
      </c>
      <c r="D231">
        <v>3975.4380000000001</v>
      </c>
      <c r="E231" t="s">
        <v>55</v>
      </c>
      <c r="G231" s="55">
        <v>221.26522126520001</v>
      </c>
      <c r="M231" s="72">
        <v>6.1380061380060003</v>
      </c>
      <c r="P231" s="56">
        <v>200.4</v>
      </c>
      <c r="R231" s="35">
        <v>40404</v>
      </c>
      <c r="S231" s="57">
        <v>9.9990099990099907E-3</v>
      </c>
    </row>
    <row r="232" spans="1:19" x14ac:dyDescent="0.2">
      <c r="A232" s="35" t="s">
        <v>283</v>
      </c>
      <c r="B232" s="35">
        <v>10</v>
      </c>
      <c r="C232" s="35">
        <v>15</v>
      </c>
      <c r="D232">
        <v>4661.4440000000004</v>
      </c>
      <c r="E232" s="62" t="s">
        <v>60</v>
      </c>
      <c r="F232" s="63">
        <v>6.1380061380060003</v>
      </c>
      <c r="N232" s="63">
        <v>6.1380061380060003</v>
      </c>
      <c r="P232" s="56">
        <v>379.2</v>
      </c>
      <c r="R232" s="35">
        <v>40404</v>
      </c>
      <c r="S232" s="57">
        <v>9.9990099990099994E-3</v>
      </c>
    </row>
    <row r="233" spans="1:19" x14ac:dyDescent="0.2">
      <c r="A233" s="35" t="s">
        <v>284</v>
      </c>
      <c r="B233" s="35">
        <v>10</v>
      </c>
      <c r="C233" s="35">
        <v>16</v>
      </c>
      <c r="D233">
        <v>6792.1819999999998</v>
      </c>
      <c r="E233" s="62" t="s">
        <v>60</v>
      </c>
      <c r="F233" s="63">
        <v>6.1380061380060003</v>
      </c>
      <c r="N233" s="63">
        <v>6.1380061380060003</v>
      </c>
      <c r="P233" s="56">
        <v>379.2</v>
      </c>
      <c r="R233" s="35">
        <v>40404</v>
      </c>
      <c r="S233" s="57">
        <v>9.9990099990099994E-3</v>
      </c>
    </row>
    <row r="234" spans="1:19" x14ac:dyDescent="0.2">
      <c r="A234" s="35" t="s">
        <v>285</v>
      </c>
      <c r="B234" s="35">
        <v>10</v>
      </c>
      <c r="C234" s="35">
        <v>17</v>
      </c>
      <c r="D234">
        <v>276.34100000000001</v>
      </c>
      <c r="E234" t="s">
        <v>55</v>
      </c>
      <c r="L234" s="69">
        <v>6.1380061380060003</v>
      </c>
      <c r="N234" s="63">
        <v>6.1380061380060003</v>
      </c>
      <c r="P234" s="56">
        <v>354.4</v>
      </c>
      <c r="R234" s="35">
        <v>40404</v>
      </c>
      <c r="S234" s="57">
        <v>9.9990099990099994E-3</v>
      </c>
    </row>
    <row r="235" spans="1:19" x14ac:dyDescent="0.2">
      <c r="A235" s="35" t="s">
        <v>286</v>
      </c>
      <c r="B235" s="35">
        <v>10</v>
      </c>
      <c r="C235" s="35">
        <v>18</v>
      </c>
      <c r="D235">
        <v>193.92400000000001</v>
      </c>
      <c r="E235" t="s">
        <v>55</v>
      </c>
      <c r="L235" s="69">
        <v>6.1380061380060003</v>
      </c>
      <c r="N235" s="63">
        <v>6.1380061380060003</v>
      </c>
      <c r="P235" s="56">
        <v>354.4</v>
      </c>
      <c r="R235" s="35">
        <v>40404</v>
      </c>
      <c r="S235" s="57">
        <v>9.9990099990099994E-3</v>
      </c>
    </row>
    <row r="236" spans="1:19" x14ac:dyDescent="0.2">
      <c r="A236" s="35" t="s">
        <v>287</v>
      </c>
      <c r="B236" s="35">
        <v>10</v>
      </c>
      <c r="C236" s="35">
        <v>19</v>
      </c>
      <c r="D236">
        <v>174.53100000000001</v>
      </c>
      <c r="E236" t="s">
        <v>55</v>
      </c>
      <c r="N236" s="63">
        <v>6.1380061380060003</v>
      </c>
      <c r="O236" s="68">
        <v>6.1380061380060003</v>
      </c>
      <c r="P236" s="56">
        <v>354.4</v>
      </c>
      <c r="R236" s="35">
        <v>40404</v>
      </c>
      <c r="S236" s="57">
        <v>9.9990099990099994E-3</v>
      </c>
    </row>
    <row r="237" spans="1:19" x14ac:dyDescent="0.2">
      <c r="A237" s="35" t="s">
        <v>288</v>
      </c>
      <c r="B237" s="35">
        <v>10</v>
      </c>
      <c r="C237" s="35">
        <v>20</v>
      </c>
      <c r="D237">
        <v>213.316</v>
      </c>
      <c r="E237" t="s">
        <v>55</v>
      </c>
      <c r="N237" s="63">
        <v>6.1380061380060003</v>
      </c>
      <c r="O237" s="68">
        <v>6.1380061380060003</v>
      </c>
      <c r="P237" s="56">
        <v>354.4</v>
      </c>
      <c r="R237" s="35">
        <v>40404</v>
      </c>
      <c r="S237" s="57">
        <v>9.9990099990099994E-3</v>
      </c>
    </row>
    <row r="238" spans="1:19" x14ac:dyDescent="0.2">
      <c r="A238" s="35" t="s">
        <v>289</v>
      </c>
      <c r="B238" s="35">
        <v>10</v>
      </c>
      <c r="C238" s="35">
        <v>21</v>
      </c>
      <c r="D238">
        <v>19305.115000000002</v>
      </c>
      <c r="E238" s="73" t="s">
        <v>265</v>
      </c>
      <c r="F238" s="68">
        <v>6.1380061380060003</v>
      </c>
      <c r="O238" s="68">
        <v>6.1380061380060003</v>
      </c>
      <c r="P238" s="56">
        <v>379.2</v>
      </c>
      <c r="R238" s="35">
        <v>40404</v>
      </c>
      <c r="S238" s="57">
        <v>9.9990099990099994E-3</v>
      </c>
    </row>
    <row r="239" spans="1:19" x14ac:dyDescent="0.2">
      <c r="A239" s="35" t="s">
        <v>290</v>
      </c>
      <c r="B239" s="35">
        <v>10</v>
      </c>
      <c r="C239" s="35">
        <v>22</v>
      </c>
      <c r="D239">
        <v>15521.178</v>
      </c>
      <c r="E239" s="73" t="s">
        <v>265</v>
      </c>
      <c r="F239" s="68">
        <v>6.1380061380060003</v>
      </c>
      <c r="O239" s="68">
        <v>6.1380061380060003</v>
      </c>
      <c r="P239" s="56">
        <v>379.2</v>
      </c>
      <c r="R239" s="35">
        <v>40404</v>
      </c>
      <c r="S239" s="57">
        <v>9.9990099990099994E-3</v>
      </c>
    </row>
    <row r="240" spans="1:19" x14ac:dyDescent="0.2">
      <c r="A240" s="35" t="s">
        <v>291</v>
      </c>
      <c r="B240" s="35">
        <v>10</v>
      </c>
      <c r="C240" s="35">
        <v>23</v>
      </c>
      <c r="D240">
        <v>11393.023999999999</v>
      </c>
      <c r="E240" t="s">
        <v>55</v>
      </c>
      <c r="L240" s="69">
        <v>6.1380061380060003</v>
      </c>
      <c r="O240" s="68">
        <v>6.1380061380060003</v>
      </c>
      <c r="P240" s="56">
        <v>354.4</v>
      </c>
      <c r="R240" s="35">
        <v>40404</v>
      </c>
      <c r="S240" s="57">
        <v>9.9990099990099994E-3</v>
      </c>
    </row>
    <row r="241" spans="1:19" x14ac:dyDescent="0.2">
      <c r="A241" s="35" t="s">
        <v>292</v>
      </c>
      <c r="B241" s="35">
        <v>10</v>
      </c>
      <c r="C241" s="35">
        <v>24</v>
      </c>
      <c r="D241">
        <v>8358.116</v>
      </c>
      <c r="E241" t="s">
        <v>55</v>
      </c>
      <c r="L241" s="69">
        <v>6.1380061380060003</v>
      </c>
      <c r="O241" s="68">
        <v>6.1380061380060003</v>
      </c>
      <c r="P241" s="56">
        <v>354.4</v>
      </c>
      <c r="R241" s="35">
        <v>40404</v>
      </c>
      <c r="S241" s="57">
        <v>9.9990099990099994E-3</v>
      </c>
    </row>
    <row r="242" spans="1:19" x14ac:dyDescent="0.2">
      <c r="A242" s="35" t="s">
        <v>293</v>
      </c>
      <c r="B242" s="35">
        <v>11</v>
      </c>
      <c r="C242" s="35">
        <v>1</v>
      </c>
      <c r="D242">
        <v>70023.468999999997</v>
      </c>
      <c r="E242" t="s">
        <v>55</v>
      </c>
      <c r="J242" s="65">
        <v>1.8810018810019999</v>
      </c>
      <c r="K242" s="67">
        <v>1.8810018810019999</v>
      </c>
      <c r="P242" s="56">
        <v>388.8</v>
      </c>
      <c r="R242" s="35">
        <v>40404</v>
      </c>
      <c r="S242" s="57">
        <v>9.9990099990099994E-3</v>
      </c>
    </row>
    <row r="243" spans="1:19" x14ac:dyDescent="0.2">
      <c r="A243" s="35" t="s">
        <v>294</v>
      </c>
      <c r="B243" s="35">
        <v>11</v>
      </c>
      <c r="C243" s="35">
        <v>2</v>
      </c>
      <c r="D243">
        <v>57818.387000000002</v>
      </c>
      <c r="E243" t="s">
        <v>55</v>
      </c>
      <c r="J243" s="65">
        <v>1.8810018810019999</v>
      </c>
      <c r="K243" s="67">
        <v>1.8810018810019999</v>
      </c>
      <c r="P243" s="56">
        <v>388.8</v>
      </c>
      <c r="R243" s="35">
        <v>40404</v>
      </c>
      <c r="S243" s="57">
        <v>9.9990099990099994E-3</v>
      </c>
    </row>
    <row r="244" spans="1:19" x14ac:dyDescent="0.2">
      <c r="A244" s="35" t="s">
        <v>295</v>
      </c>
      <c r="B244" s="35">
        <v>11</v>
      </c>
      <c r="C244" s="35">
        <v>3</v>
      </c>
      <c r="D244">
        <v>81038.335999999996</v>
      </c>
      <c r="E244" t="s">
        <v>55</v>
      </c>
      <c r="J244" s="65">
        <v>1.8810018810019999</v>
      </c>
      <c r="L244" s="69">
        <v>1.8810018810019999</v>
      </c>
      <c r="P244" s="56">
        <v>388.8</v>
      </c>
      <c r="R244" s="35">
        <v>40404</v>
      </c>
      <c r="S244" s="57">
        <v>9.9990099990099994E-3</v>
      </c>
    </row>
    <row r="245" spans="1:19" x14ac:dyDescent="0.2">
      <c r="A245" s="35" t="s">
        <v>296</v>
      </c>
      <c r="B245" s="35">
        <v>11</v>
      </c>
      <c r="C245" s="35">
        <v>4</v>
      </c>
      <c r="D245">
        <v>57714.152000000002</v>
      </c>
      <c r="E245" t="s">
        <v>55</v>
      </c>
      <c r="J245" s="65">
        <v>1.8810018810019999</v>
      </c>
      <c r="L245" s="69">
        <v>1.8810018810019999</v>
      </c>
      <c r="P245" s="56">
        <v>388.8</v>
      </c>
      <c r="R245" s="35">
        <v>40404</v>
      </c>
      <c r="S245" s="57">
        <v>9.9990099990099994E-3</v>
      </c>
    </row>
    <row r="246" spans="1:19" x14ac:dyDescent="0.2">
      <c r="A246" s="35" t="s">
        <v>297</v>
      </c>
      <c r="B246" s="35">
        <v>11</v>
      </c>
      <c r="C246" s="35">
        <v>5</v>
      </c>
      <c r="D246">
        <v>78762.156000000003</v>
      </c>
      <c r="E246" s="70" t="s">
        <v>247</v>
      </c>
      <c r="F246" s="69">
        <v>1.8810018810019999</v>
      </c>
      <c r="L246" s="69">
        <v>1.8810018810019999</v>
      </c>
      <c r="P246" s="56">
        <v>396.4</v>
      </c>
      <c r="R246" s="35">
        <v>40404</v>
      </c>
      <c r="S246" s="57">
        <v>9.9990099990099994E-3</v>
      </c>
    </row>
    <row r="247" spans="1:19" x14ac:dyDescent="0.2">
      <c r="A247" s="35" t="s">
        <v>298</v>
      </c>
      <c r="B247" s="35">
        <v>11</v>
      </c>
      <c r="C247" s="35">
        <v>6</v>
      </c>
      <c r="D247">
        <v>71269.429999999993</v>
      </c>
      <c r="E247" s="70" t="s">
        <v>247</v>
      </c>
      <c r="F247" s="69">
        <v>1.8810018810019999</v>
      </c>
      <c r="L247" s="69">
        <v>1.8810018810019999</v>
      </c>
      <c r="P247" s="56">
        <v>396.4</v>
      </c>
      <c r="R247" s="35">
        <v>40404</v>
      </c>
      <c r="S247" s="57">
        <v>9.9990099990099994E-3</v>
      </c>
    </row>
    <row r="248" spans="1:19" x14ac:dyDescent="0.2">
      <c r="A248" s="35" t="s">
        <v>299</v>
      </c>
      <c r="B248" s="35">
        <v>11</v>
      </c>
      <c r="C248" s="35">
        <v>7</v>
      </c>
      <c r="D248">
        <v>61490.815999999999</v>
      </c>
      <c r="E248" t="s">
        <v>55</v>
      </c>
      <c r="K248" s="67">
        <v>1.8810018810019999</v>
      </c>
      <c r="L248" s="69">
        <v>1.8810018810019999</v>
      </c>
      <c r="P248" s="56">
        <v>388.8</v>
      </c>
      <c r="R248" s="35">
        <v>40404</v>
      </c>
      <c r="S248" s="57">
        <v>9.9990099990099994E-3</v>
      </c>
    </row>
    <row r="249" spans="1:19" x14ac:dyDescent="0.2">
      <c r="A249" s="35" t="s">
        <v>300</v>
      </c>
      <c r="B249" s="35">
        <v>11</v>
      </c>
      <c r="C249" s="35">
        <v>8</v>
      </c>
      <c r="D249">
        <v>44253.413999999997</v>
      </c>
      <c r="E249" t="s">
        <v>55</v>
      </c>
      <c r="K249" s="67">
        <v>1.8810018810019999</v>
      </c>
      <c r="L249" s="69">
        <v>1.8810018810019999</v>
      </c>
      <c r="P249" s="56">
        <v>388.8</v>
      </c>
      <c r="R249" s="35">
        <v>40404</v>
      </c>
      <c r="S249" s="57">
        <v>9.9990099990099994E-3</v>
      </c>
    </row>
    <row r="250" spans="1:19" x14ac:dyDescent="0.2">
      <c r="A250" s="35" t="s">
        <v>301</v>
      </c>
      <c r="B250" s="35">
        <v>11</v>
      </c>
      <c r="C250" s="35">
        <v>9</v>
      </c>
      <c r="D250">
        <v>42401.440999999999</v>
      </c>
      <c r="E250" s="71" t="s">
        <v>252</v>
      </c>
      <c r="F250" s="72">
        <v>1.8810018810019999</v>
      </c>
      <c r="M250" s="72">
        <v>1.8810018810019999</v>
      </c>
      <c r="P250" s="56">
        <v>396.4</v>
      </c>
      <c r="R250" s="35">
        <v>40404</v>
      </c>
      <c r="S250" s="57">
        <v>9.9990099990099994E-3</v>
      </c>
    </row>
    <row r="251" spans="1:19" x14ac:dyDescent="0.2">
      <c r="A251" s="35" t="s">
        <v>302</v>
      </c>
      <c r="B251" s="35">
        <v>11</v>
      </c>
      <c r="C251" s="35">
        <v>10</v>
      </c>
      <c r="D251">
        <v>29234.016</v>
      </c>
      <c r="E251" s="71" t="s">
        <v>252</v>
      </c>
      <c r="F251" s="72">
        <v>1.8810018810019999</v>
      </c>
      <c r="M251" s="72">
        <v>1.8810018810019999</v>
      </c>
      <c r="P251" s="56">
        <v>396.4</v>
      </c>
      <c r="R251" s="35">
        <v>40404</v>
      </c>
      <c r="S251" s="57">
        <v>9.9990099990099994E-3</v>
      </c>
    </row>
    <row r="252" spans="1:19" x14ac:dyDescent="0.2">
      <c r="A252" s="35" t="s">
        <v>303</v>
      </c>
      <c r="B252" s="35">
        <v>11</v>
      </c>
      <c r="C252" s="35">
        <v>11</v>
      </c>
      <c r="D252">
        <v>2940.37</v>
      </c>
      <c r="E252" t="s">
        <v>55</v>
      </c>
      <c r="I252" s="61">
        <v>0.1980001980002</v>
      </c>
      <c r="M252" s="72">
        <v>1.8810018810019999</v>
      </c>
      <c r="P252" s="56">
        <v>392.4</v>
      </c>
      <c r="R252" s="35">
        <v>40404</v>
      </c>
      <c r="S252" s="57">
        <v>9.9990099990099994E-3</v>
      </c>
    </row>
    <row r="253" spans="1:19" x14ac:dyDescent="0.2">
      <c r="A253" s="35" t="s">
        <v>304</v>
      </c>
      <c r="B253" s="35">
        <v>11</v>
      </c>
      <c r="C253" s="35">
        <v>12</v>
      </c>
      <c r="D253">
        <v>2033.7760000000001</v>
      </c>
      <c r="E253" t="s">
        <v>55</v>
      </c>
      <c r="I253" s="61">
        <v>0.1980001980002</v>
      </c>
      <c r="M253" s="72">
        <v>1.8810018810019999</v>
      </c>
      <c r="P253" s="56">
        <v>392.4</v>
      </c>
      <c r="R253" s="35">
        <v>40404</v>
      </c>
      <c r="S253" s="57">
        <v>9.9990099990099994E-3</v>
      </c>
    </row>
    <row r="254" spans="1:19" x14ac:dyDescent="0.2">
      <c r="A254" s="35" t="s">
        <v>305</v>
      </c>
      <c r="B254" s="35">
        <v>11</v>
      </c>
      <c r="C254" s="35">
        <v>13</v>
      </c>
      <c r="D254">
        <v>26872.991999999998</v>
      </c>
      <c r="E254" t="s">
        <v>55</v>
      </c>
      <c r="G254" s="55">
        <v>49.005049005049997</v>
      </c>
      <c r="M254" s="72">
        <v>1.8810018810019999</v>
      </c>
      <c r="P254" s="56">
        <v>356.8</v>
      </c>
      <c r="R254" s="35">
        <v>40404</v>
      </c>
      <c r="S254" s="57">
        <v>9.9990099990099994E-3</v>
      </c>
    </row>
    <row r="255" spans="1:19" x14ac:dyDescent="0.2">
      <c r="A255" s="35" t="s">
        <v>306</v>
      </c>
      <c r="B255" s="35">
        <v>11</v>
      </c>
      <c r="C255" s="35">
        <v>14</v>
      </c>
      <c r="D255">
        <v>16793.803</v>
      </c>
      <c r="E255" t="s">
        <v>55</v>
      </c>
      <c r="G255" s="55">
        <v>49.005049005049997</v>
      </c>
      <c r="M255" s="72">
        <v>1.8810018810019999</v>
      </c>
      <c r="P255" s="56">
        <v>356.8</v>
      </c>
      <c r="R255" s="35">
        <v>40404</v>
      </c>
      <c r="S255" s="57">
        <v>9.9990099990099994E-3</v>
      </c>
    </row>
    <row r="256" spans="1:19" x14ac:dyDescent="0.2">
      <c r="A256" s="35" t="s">
        <v>307</v>
      </c>
      <c r="B256" s="35">
        <v>11</v>
      </c>
      <c r="C256" s="35">
        <v>15</v>
      </c>
      <c r="D256">
        <v>57937.163999999997</v>
      </c>
      <c r="E256" s="62" t="s">
        <v>60</v>
      </c>
      <c r="F256" s="63">
        <v>1.8810018810019999</v>
      </c>
      <c r="N256" s="63">
        <v>1.8810018810019999</v>
      </c>
      <c r="P256" s="56">
        <v>396.4</v>
      </c>
      <c r="R256" s="35">
        <v>40404</v>
      </c>
      <c r="S256" s="57">
        <v>9.9990099990099994E-3</v>
      </c>
    </row>
    <row r="257" spans="1:19" x14ac:dyDescent="0.2">
      <c r="A257" s="35" t="s">
        <v>308</v>
      </c>
      <c r="B257" s="35">
        <v>11</v>
      </c>
      <c r="C257" s="35">
        <v>16</v>
      </c>
      <c r="D257">
        <v>53855.065999999999</v>
      </c>
      <c r="E257" s="62" t="s">
        <v>60</v>
      </c>
      <c r="F257" s="63">
        <v>1.8810018810019999</v>
      </c>
      <c r="N257" s="63">
        <v>1.8810018810019999</v>
      </c>
      <c r="P257" s="56">
        <v>396.4</v>
      </c>
      <c r="R257" s="35">
        <v>40404</v>
      </c>
      <c r="S257" s="57">
        <v>9.9990099990099994E-3</v>
      </c>
    </row>
    <row r="258" spans="1:19" x14ac:dyDescent="0.2">
      <c r="A258" s="35" t="s">
        <v>309</v>
      </c>
      <c r="B258" s="35">
        <v>11</v>
      </c>
      <c r="C258" s="35">
        <v>17</v>
      </c>
      <c r="D258">
        <v>20325.641</v>
      </c>
      <c r="E258" t="s">
        <v>55</v>
      </c>
      <c r="L258" s="69">
        <v>1.8810018810019999</v>
      </c>
      <c r="N258" s="63">
        <v>1.8810018810019999</v>
      </c>
      <c r="P258" s="56">
        <v>388.8</v>
      </c>
      <c r="R258" s="35">
        <v>40404</v>
      </c>
      <c r="S258" s="57">
        <v>9.9990099990099994E-3</v>
      </c>
    </row>
    <row r="259" spans="1:19" x14ac:dyDescent="0.2">
      <c r="A259" s="35" t="s">
        <v>310</v>
      </c>
      <c r="B259" s="35">
        <v>11</v>
      </c>
      <c r="C259" s="35">
        <v>18</v>
      </c>
      <c r="D259">
        <v>23602.953000000001</v>
      </c>
      <c r="E259" t="s">
        <v>55</v>
      </c>
      <c r="L259" s="69">
        <v>1.8810018810019999</v>
      </c>
      <c r="N259" s="63">
        <v>1.8810018810019999</v>
      </c>
      <c r="P259" s="56">
        <v>388.8</v>
      </c>
      <c r="R259" s="35">
        <v>40404</v>
      </c>
      <c r="S259" s="57">
        <v>9.9990099990099994E-3</v>
      </c>
    </row>
    <row r="260" spans="1:19" x14ac:dyDescent="0.2">
      <c r="A260" s="35" t="s">
        <v>311</v>
      </c>
      <c r="B260" s="35">
        <v>11</v>
      </c>
      <c r="C260" s="35">
        <v>19</v>
      </c>
      <c r="D260">
        <v>312.702</v>
      </c>
      <c r="E260" t="s">
        <v>55</v>
      </c>
      <c r="N260" s="63">
        <v>1.8810018810019999</v>
      </c>
      <c r="O260" s="68">
        <v>1.8810018810019999</v>
      </c>
      <c r="P260" s="56">
        <v>388.8</v>
      </c>
      <c r="R260" s="35">
        <v>40404</v>
      </c>
      <c r="S260" s="57">
        <v>9.9990099990099994E-3</v>
      </c>
    </row>
    <row r="261" spans="1:19" x14ac:dyDescent="0.2">
      <c r="A261" s="35" t="s">
        <v>312</v>
      </c>
      <c r="B261" s="35">
        <v>11</v>
      </c>
      <c r="C261" s="35">
        <v>20</v>
      </c>
      <c r="D261">
        <v>319.97399999999999</v>
      </c>
      <c r="E261" t="s">
        <v>55</v>
      </c>
      <c r="N261" s="63">
        <v>1.8810018810019999</v>
      </c>
      <c r="O261" s="68">
        <v>1.8810018810019999</v>
      </c>
      <c r="P261" s="56">
        <v>388.8</v>
      </c>
      <c r="R261" s="35">
        <v>40404</v>
      </c>
      <c r="S261" s="57">
        <v>9.9990099990099994E-3</v>
      </c>
    </row>
    <row r="262" spans="1:19" x14ac:dyDescent="0.2">
      <c r="A262" s="35" t="s">
        <v>313</v>
      </c>
      <c r="B262" s="35">
        <v>11</v>
      </c>
      <c r="C262" s="35">
        <v>21</v>
      </c>
      <c r="D262">
        <v>23602.953000000001</v>
      </c>
      <c r="E262" s="73" t="s">
        <v>265</v>
      </c>
      <c r="F262" s="68">
        <v>1.8810018810019999</v>
      </c>
      <c r="O262" s="68">
        <v>1.8810018810019999</v>
      </c>
      <c r="P262" s="56">
        <v>396.4</v>
      </c>
      <c r="R262" s="35">
        <v>40404</v>
      </c>
      <c r="S262" s="57">
        <v>9.9990099990099994E-3</v>
      </c>
    </row>
    <row r="263" spans="1:19" x14ac:dyDescent="0.2">
      <c r="A263" s="35" t="s">
        <v>314</v>
      </c>
      <c r="B263" s="35">
        <v>11</v>
      </c>
      <c r="C263" s="35">
        <v>22</v>
      </c>
      <c r="D263">
        <v>21743.706999999999</v>
      </c>
      <c r="E263" s="73" t="s">
        <v>265</v>
      </c>
      <c r="F263" s="68">
        <v>1.8810018810019999</v>
      </c>
      <c r="O263" s="68">
        <v>1.8810018810019999</v>
      </c>
      <c r="P263" s="56">
        <v>396.4</v>
      </c>
      <c r="R263" s="35">
        <v>40404</v>
      </c>
      <c r="S263" s="57">
        <v>9.9990099990099994E-3</v>
      </c>
    </row>
    <row r="264" spans="1:19" x14ac:dyDescent="0.2">
      <c r="A264" s="35" t="s">
        <v>315</v>
      </c>
      <c r="B264" s="35">
        <v>11</v>
      </c>
      <c r="C264" s="35">
        <v>23</v>
      </c>
      <c r="D264">
        <v>16793.803</v>
      </c>
      <c r="E264" t="s">
        <v>55</v>
      </c>
      <c r="L264" s="69">
        <v>1.8810018810019999</v>
      </c>
      <c r="O264" s="68">
        <v>1.8810018810019999</v>
      </c>
      <c r="P264" s="56">
        <v>388.8</v>
      </c>
      <c r="R264" s="35">
        <v>40404</v>
      </c>
      <c r="S264" s="57">
        <v>9.9990099990099994E-3</v>
      </c>
    </row>
    <row r="265" spans="1:19" x14ac:dyDescent="0.2">
      <c r="A265" s="35" t="s">
        <v>316</v>
      </c>
      <c r="B265" s="35">
        <v>11</v>
      </c>
      <c r="C265" s="35">
        <v>24</v>
      </c>
      <c r="D265">
        <v>16922.276999999998</v>
      </c>
      <c r="E265" t="s">
        <v>55</v>
      </c>
      <c r="L265" s="69">
        <v>1.8810018810019999</v>
      </c>
      <c r="O265" s="68">
        <v>1.8810018810019999</v>
      </c>
      <c r="P265" s="56">
        <v>388.8</v>
      </c>
      <c r="R265" s="35">
        <v>40404</v>
      </c>
      <c r="S265" s="57">
        <v>9.9990099990099994E-3</v>
      </c>
    </row>
    <row r="266" spans="1:19" x14ac:dyDescent="0.2">
      <c r="A266" s="35" t="s">
        <v>317</v>
      </c>
      <c r="B266" s="35">
        <v>12</v>
      </c>
      <c r="C266" s="35">
        <v>1</v>
      </c>
      <c r="D266">
        <v>76042.375</v>
      </c>
      <c r="E266" t="s">
        <v>55</v>
      </c>
      <c r="J266" s="65">
        <v>0.5742005742006</v>
      </c>
      <c r="K266" s="67">
        <v>0.5742005742006</v>
      </c>
      <c r="P266" s="56">
        <v>399.2</v>
      </c>
      <c r="R266" s="35">
        <v>40404</v>
      </c>
      <c r="S266" s="57">
        <v>9.9950499950499996E-3</v>
      </c>
    </row>
    <row r="267" spans="1:19" x14ac:dyDescent="0.2">
      <c r="A267" s="35" t="s">
        <v>318</v>
      </c>
      <c r="B267" s="35">
        <v>12</v>
      </c>
      <c r="C267" s="35">
        <v>2</v>
      </c>
      <c r="D267">
        <v>72260.858999999997</v>
      </c>
      <c r="E267" t="s">
        <v>55</v>
      </c>
      <c r="J267" s="65">
        <v>0.5742005742006</v>
      </c>
      <c r="K267" s="67">
        <v>0.5742005742006</v>
      </c>
      <c r="P267" s="56">
        <v>399.2</v>
      </c>
      <c r="R267" s="35">
        <v>40404</v>
      </c>
      <c r="S267" s="57">
        <v>9.9950499950499996E-3</v>
      </c>
    </row>
    <row r="268" spans="1:19" x14ac:dyDescent="0.2">
      <c r="A268" s="35" t="s">
        <v>319</v>
      </c>
      <c r="B268" s="35">
        <v>12</v>
      </c>
      <c r="C268" s="35">
        <v>3</v>
      </c>
      <c r="D268">
        <v>55610.078000000001</v>
      </c>
      <c r="E268" t="s">
        <v>55</v>
      </c>
      <c r="J268" s="65">
        <v>0.5742005742006</v>
      </c>
      <c r="L268" s="69">
        <v>0.5742005742006</v>
      </c>
      <c r="P268" s="56">
        <v>399.2</v>
      </c>
      <c r="R268" s="35">
        <v>40404</v>
      </c>
      <c r="S268" s="57">
        <v>9.9950499950499996E-3</v>
      </c>
    </row>
    <row r="269" spans="1:19" x14ac:dyDescent="0.2">
      <c r="A269" s="35" t="s">
        <v>320</v>
      </c>
      <c r="B269" s="35">
        <v>12</v>
      </c>
      <c r="C269" s="35">
        <v>4</v>
      </c>
      <c r="D269">
        <v>78716.101999999999</v>
      </c>
      <c r="E269" t="s">
        <v>55</v>
      </c>
      <c r="J269" s="65">
        <v>0.5742005742006</v>
      </c>
      <c r="L269" s="69">
        <v>0.5742005742006</v>
      </c>
      <c r="P269" s="56">
        <v>399.2</v>
      </c>
      <c r="R269" s="35">
        <v>40404</v>
      </c>
      <c r="S269" s="57">
        <v>9.9950499950499996E-3</v>
      </c>
    </row>
    <row r="270" spans="1:19" x14ac:dyDescent="0.2">
      <c r="A270" s="35" t="s">
        <v>321</v>
      </c>
      <c r="B270" s="35">
        <v>12</v>
      </c>
      <c r="C270" s="35">
        <v>5</v>
      </c>
      <c r="D270">
        <v>72122.695000000007</v>
      </c>
      <c r="E270" s="70" t="s">
        <v>247</v>
      </c>
      <c r="F270" s="69">
        <v>0.5742005742006</v>
      </c>
      <c r="L270" s="69">
        <v>0.5742005742006</v>
      </c>
      <c r="P270" s="56">
        <v>401.6</v>
      </c>
      <c r="R270" s="35">
        <v>40404</v>
      </c>
      <c r="S270" s="57">
        <v>9.9970299970299995E-3</v>
      </c>
    </row>
    <row r="271" spans="1:19" x14ac:dyDescent="0.2">
      <c r="A271" s="35" t="s">
        <v>322</v>
      </c>
      <c r="B271" s="35">
        <v>12</v>
      </c>
      <c r="C271" s="35">
        <v>6</v>
      </c>
      <c r="D271">
        <v>70905.820000000007</v>
      </c>
      <c r="E271" s="70" t="s">
        <v>247</v>
      </c>
      <c r="F271" s="69">
        <v>0.5742005742006</v>
      </c>
      <c r="L271" s="69">
        <v>0.5742005742006</v>
      </c>
      <c r="P271" s="56">
        <v>401.6</v>
      </c>
      <c r="R271" s="35">
        <v>40404</v>
      </c>
      <c r="S271" s="57">
        <v>9.9970299970299995E-3</v>
      </c>
    </row>
    <row r="272" spans="1:19" x14ac:dyDescent="0.2">
      <c r="A272" s="35" t="s">
        <v>323</v>
      </c>
      <c r="B272" s="35">
        <v>12</v>
      </c>
      <c r="C272" s="35">
        <v>7</v>
      </c>
      <c r="D272">
        <v>56693.629000000001</v>
      </c>
      <c r="E272" t="s">
        <v>55</v>
      </c>
      <c r="K272" s="67">
        <v>0.5742005742006</v>
      </c>
      <c r="L272" s="69">
        <v>0.5742005742006</v>
      </c>
      <c r="P272" s="56">
        <v>399.2</v>
      </c>
      <c r="R272" s="35">
        <v>40404</v>
      </c>
      <c r="S272" s="57">
        <v>9.9950499950499996E-3</v>
      </c>
    </row>
    <row r="273" spans="1:19" x14ac:dyDescent="0.2">
      <c r="A273" s="35" t="s">
        <v>324</v>
      </c>
      <c r="B273" s="35">
        <v>12</v>
      </c>
      <c r="C273" s="35">
        <v>8</v>
      </c>
      <c r="D273">
        <v>63973.042999999998</v>
      </c>
      <c r="E273" t="s">
        <v>55</v>
      </c>
      <c r="K273" s="67">
        <v>0.5742005742006</v>
      </c>
      <c r="L273" s="69">
        <v>0.5742005742006</v>
      </c>
      <c r="P273" s="56">
        <v>399.2</v>
      </c>
      <c r="R273" s="35">
        <v>40404</v>
      </c>
      <c r="S273" s="57">
        <v>9.9950499950499996E-3</v>
      </c>
    </row>
    <row r="274" spans="1:19" x14ac:dyDescent="0.2">
      <c r="A274" s="35" t="s">
        <v>325</v>
      </c>
      <c r="B274" s="35">
        <v>12</v>
      </c>
      <c r="C274" s="35">
        <v>9</v>
      </c>
      <c r="D274">
        <v>31495.651999999998</v>
      </c>
      <c r="E274" s="71" t="s">
        <v>252</v>
      </c>
      <c r="F274" s="72">
        <v>0.5742005742006</v>
      </c>
      <c r="M274" s="72">
        <v>0.5742005742006</v>
      </c>
      <c r="P274" s="56">
        <v>401.6</v>
      </c>
      <c r="R274" s="35">
        <v>40404</v>
      </c>
      <c r="S274" s="57">
        <v>9.9970299970299995E-3</v>
      </c>
    </row>
    <row r="275" spans="1:19" x14ac:dyDescent="0.2">
      <c r="A275" s="35" t="s">
        <v>326</v>
      </c>
      <c r="B275" s="35">
        <v>12</v>
      </c>
      <c r="C275" s="35">
        <v>10</v>
      </c>
      <c r="D275">
        <v>35841.968999999997</v>
      </c>
      <c r="E275" s="71" t="s">
        <v>252</v>
      </c>
      <c r="F275" s="72">
        <v>0.5742005742006</v>
      </c>
      <c r="M275" s="72">
        <v>0.5742005742006</v>
      </c>
      <c r="P275" s="56">
        <v>401.6</v>
      </c>
      <c r="R275" s="35">
        <v>40404</v>
      </c>
      <c r="S275" s="57">
        <v>9.9970299970299995E-3</v>
      </c>
    </row>
    <row r="276" spans="1:19" x14ac:dyDescent="0.2">
      <c r="A276" s="35" t="s">
        <v>327</v>
      </c>
      <c r="B276" s="35">
        <v>12</v>
      </c>
      <c r="C276" s="35">
        <v>11</v>
      </c>
      <c r="D276">
        <v>4210.5709999999999</v>
      </c>
      <c r="E276" t="s">
        <v>55</v>
      </c>
      <c r="I276" s="61">
        <v>6.4350064350059993E-2</v>
      </c>
      <c r="M276" s="72">
        <v>0.5742005742006</v>
      </c>
      <c r="P276" s="56">
        <v>400.4</v>
      </c>
      <c r="R276" s="35">
        <v>40404</v>
      </c>
      <c r="S276" s="57">
        <v>9.9995049995050007E-3</v>
      </c>
    </row>
    <row r="277" spans="1:19" x14ac:dyDescent="0.2">
      <c r="A277" s="35" t="s">
        <v>328</v>
      </c>
      <c r="B277" s="35">
        <v>12</v>
      </c>
      <c r="C277" s="35">
        <v>12</v>
      </c>
      <c r="D277">
        <v>4232.3869999999997</v>
      </c>
      <c r="E277" t="s">
        <v>55</v>
      </c>
      <c r="I277" s="61">
        <v>6.4350064350059993E-2</v>
      </c>
      <c r="M277" s="72">
        <v>0.5742005742006</v>
      </c>
      <c r="P277" s="56">
        <v>400.4</v>
      </c>
      <c r="R277" s="35">
        <v>40404</v>
      </c>
      <c r="S277" s="57">
        <v>9.9995049995050007E-3</v>
      </c>
    </row>
    <row r="278" spans="1:19" x14ac:dyDescent="0.2">
      <c r="A278" s="35" t="s">
        <v>329</v>
      </c>
      <c r="B278" s="35">
        <v>12</v>
      </c>
      <c r="C278" s="35">
        <v>13</v>
      </c>
      <c r="D278">
        <v>26962.684000000001</v>
      </c>
      <c r="E278" t="s">
        <v>55</v>
      </c>
      <c r="G278" s="55">
        <v>10.89001089001</v>
      </c>
      <c r="M278" s="72">
        <v>0.5742005742006</v>
      </c>
      <c r="P278" s="56">
        <v>392.8</v>
      </c>
      <c r="R278" s="35">
        <v>40404</v>
      </c>
      <c r="S278" s="57">
        <v>9.9970299970299995E-3</v>
      </c>
    </row>
    <row r="279" spans="1:19" x14ac:dyDescent="0.2">
      <c r="A279" s="35" t="s">
        <v>330</v>
      </c>
      <c r="B279" s="35">
        <v>12</v>
      </c>
      <c r="C279" s="35">
        <v>14</v>
      </c>
      <c r="D279">
        <v>30169.697</v>
      </c>
      <c r="E279" t="s">
        <v>55</v>
      </c>
      <c r="G279" s="55">
        <v>10.89001089001</v>
      </c>
      <c r="M279" s="72">
        <v>0.5742005742006</v>
      </c>
      <c r="P279" s="56">
        <v>392.8</v>
      </c>
      <c r="R279" s="35">
        <v>40404</v>
      </c>
      <c r="S279" s="57">
        <v>9.9970299970299995E-3</v>
      </c>
    </row>
    <row r="280" spans="1:19" x14ac:dyDescent="0.2">
      <c r="A280" s="35" t="s">
        <v>331</v>
      </c>
      <c r="B280" s="35">
        <v>12</v>
      </c>
      <c r="C280" s="35">
        <v>15</v>
      </c>
      <c r="D280">
        <v>65480.800999999999</v>
      </c>
      <c r="E280" s="62" t="s">
        <v>60</v>
      </c>
      <c r="F280" s="63">
        <v>0.5742005742006</v>
      </c>
      <c r="N280" s="63">
        <v>0.5742005742006</v>
      </c>
      <c r="P280" s="56">
        <v>401.6</v>
      </c>
      <c r="R280" s="35">
        <v>40404</v>
      </c>
      <c r="S280" s="57">
        <v>9.9970299970299995E-3</v>
      </c>
    </row>
    <row r="281" spans="1:19" x14ac:dyDescent="0.2">
      <c r="A281" s="35" t="s">
        <v>332</v>
      </c>
      <c r="B281" s="35">
        <v>12</v>
      </c>
      <c r="C281" s="35">
        <v>16</v>
      </c>
      <c r="D281">
        <v>59507.945</v>
      </c>
      <c r="E281" s="62" t="s">
        <v>60</v>
      </c>
      <c r="F281" s="63">
        <v>0.5742005742006</v>
      </c>
      <c r="N281" s="63">
        <v>0.5742005742006</v>
      </c>
      <c r="P281" s="56">
        <v>401.6</v>
      </c>
      <c r="R281" s="35">
        <v>40404</v>
      </c>
      <c r="S281" s="57">
        <v>9.9970299970299995E-3</v>
      </c>
    </row>
    <row r="282" spans="1:19" x14ac:dyDescent="0.2">
      <c r="A282" s="35" t="s">
        <v>333</v>
      </c>
      <c r="B282" s="35">
        <v>12</v>
      </c>
      <c r="C282" s="35">
        <v>17</v>
      </c>
      <c r="D282">
        <v>64164.542999999998</v>
      </c>
      <c r="E282" t="s">
        <v>55</v>
      </c>
      <c r="L282" s="69">
        <v>0.5742005742006</v>
      </c>
      <c r="N282" s="63">
        <v>0.5742005742006</v>
      </c>
      <c r="P282" s="56">
        <v>399.2</v>
      </c>
      <c r="R282" s="35">
        <v>40404</v>
      </c>
      <c r="S282" s="57">
        <v>9.9950499950499996E-3</v>
      </c>
    </row>
    <row r="283" spans="1:19" x14ac:dyDescent="0.2">
      <c r="A283" s="35" t="s">
        <v>334</v>
      </c>
      <c r="B283" s="35">
        <v>12</v>
      </c>
      <c r="C283" s="35">
        <v>18</v>
      </c>
      <c r="D283">
        <v>48960.913999999997</v>
      </c>
      <c r="E283" t="s">
        <v>55</v>
      </c>
      <c r="L283" s="69">
        <v>0.5742005742006</v>
      </c>
      <c r="N283" s="63">
        <v>0.5742005742006</v>
      </c>
      <c r="P283" s="56">
        <v>399.2</v>
      </c>
      <c r="R283" s="35">
        <v>40404</v>
      </c>
      <c r="S283" s="57">
        <v>9.9950499950499996E-3</v>
      </c>
    </row>
    <row r="284" spans="1:19" x14ac:dyDescent="0.2">
      <c r="A284" s="35" t="s">
        <v>335</v>
      </c>
      <c r="B284" s="35">
        <v>12</v>
      </c>
      <c r="C284" s="35">
        <v>19</v>
      </c>
      <c r="D284">
        <v>1396.251</v>
      </c>
      <c r="E284" t="s">
        <v>55</v>
      </c>
      <c r="N284" s="63">
        <v>0.5742005742006</v>
      </c>
      <c r="O284" s="68">
        <v>0.5742005742006</v>
      </c>
      <c r="P284" s="56">
        <v>399.2</v>
      </c>
      <c r="R284" s="35">
        <v>40404</v>
      </c>
      <c r="S284" s="57">
        <v>9.9950499950499996E-3</v>
      </c>
    </row>
    <row r="285" spans="1:19" x14ac:dyDescent="0.2">
      <c r="A285" s="35" t="s">
        <v>336</v>
      </c>
      <c r="B285" s="35">
        <v>12</v>
      </c>
      <c r="C285" s="35">
        <v>20</v>
      </c>
      <c r="D285">
        <v>1102.942</v>
      </c>
      <c r="E285" t="s">
        <v>55</v>
      </c>
      <c r="N285" s="63">
        <v>0.5742005742006</v>
      </c>
      <c r="O285" s="68">
        <v>0.5742005742006</v>
      </c>
      <c r="P285" s="56">
        <v>399.2</v>
      </c>
      <c r="R285" s="35">
        <v>40404</v>
      </c>
      <c r="S285" s="57">
        <v>9.9950499950499996E-3</v>
      </c>
    </row>
    <row r="286" spans="1:19" x14ac:dyDescent="0.2">
      <c r="A286" s="35" t="s">
        <v>337</v>
      </c>
      <c r="B286" s="35">
        <v>12</v>
      </c>
      <c r="C286" s="35">
        <v>21</v>
      </c>
      <c r="D286">
        <v>30443.615000000002</v>
      </c>
      <c r="E286" s="73" t="s">
        <v>265</v>
      </c>
      <c r="F286" s="68">
        <v>0.5742005742006</v>
      </c>
      <c r="O286" s="68">
        <v>0.5742005742006</v>
      </c>
      <c r="P286" s="56">
        <v>401.6</v>
      </c>
      <c r="R286" s="35">
        <v>40404</v>
      </c>
      <c r="S286" s="57">
        <v>9.9970299970299995E-3</v>
      </c>
    </row>
    <row r="287" spans="1:19" x14ac:dyDescent="0.2">
      <c r="A287" s="35" t="s">
        <v>338</v>
      </c>
      <c r="B287" s="35">
        <v>12</v>
      </c>
      <c r="C287" s="35">
        <v>22</v>
      </c>
      <c r="D287">
        <v>30795.101999999999</v>
      </c>
      <c r="E287" s="73" t="s">
        <v>265</v>
      </c>
      <c r="F287" s="68">
        <v>0.5742005742006</v>
      </c>
      <c r="O287" s="68">
        <v>0.5742005742006</v>
      </c>
      <c r="P287" s="56">
        <v>401.6</v>
      </c>
      <c r="R287" s="35">
        <v>40404</v>
      </c>
      <c r="S287" s="57">
        <v>9.9970299970299995E-3</v>
      </c>
    </row>
    <row r="288" spans="1:19" x14ac:dyDescent="0.2">
      <c r="A288" s="35" t="s">
        <v>339</v>
      </c>
      <c r="B288" s="35">
        <v>12</v>
      </c>
      <c r="C288" s="35">
        <v>23</v>
      </c>
      <c r="D288">
        <v>25614.912</v>
      </c>
      <c r="E288" t="s">
        <v>55</v>
      </c>
      <c r="L288" s="69">
        <v>0.5742005742006</v>
      </c>
      <c r="O288" s="68">
        <v>0.5742005742006</v>
      </c>
      <c r="P288" s="56">
        <v>399.2</v>
      </c>
      <c r="R288" s="35">
        <v>40404</v>
      </c>
      <c r="S288" s="57">
        <v>9.9950499950499996E-3</v>
      </c>
    </row>
    <row r="289" spans="1:19" x14ac:dyDescent="0.2">
      <c r="A289" s="35" t="s">
        <v>340</v>
      </c>
      <c r="B289" s="35">
        <v>12</v>
      </c>
      <c r="C289" s="35">
        <v>24</v>
      </c>
      <c r="D289">
        <v>24509.546999999999</v>
      </c>
      <c r="E289" t="s">
        <v>55</v>
      </c>
      <c r="L289" s="69">
        <v>0.5742005742006</v>
      </c>
      <c r="O289" s="68">
        <v>0.5742005742006</v>
      </c>
      <c r="P289" s="56">
        <v>399.2</v>
      </c>
      <c r="R289" s="35">
        <v>40404</v>
      </c>
      <c r="S289" s="57">
        <v>9.9950499950499996E-3</v>
      </c>
    </row>
    <row r="290" spans="1:19" x14ac:dyDescent="0.2">
      <c r="A290" s="35" t="s">
        <v>341</v>
      </c>
      <c r="B290" s="35">
        <v>13</v>
      </c>
      <c r="C290" s="35">
        <v>1</v>
      </c>
      <c r="D290">
        <v>41533.633000000002</v>
      </c>
      <c r="E290" t="s">
        <v>55</v>
      </c>
      <c r="J290" s="65">
        <v>0.17325017325020001</v>
      </c>
      <c r="K290" s="67">
        <v>0.17325017325020001</v>
      </c>
      <c r="P290" s="56">
        <v>402.4</v>
      </c>
      <c r="R290" s="35">
        <v>40404</v>
      </c>
      <c r="S290" s="57">
        <v>9.9940599940599902E-3</v>
      </c>
    </row>
    <row r="291" spans="1:19" x14ac:dyDescent="0.2">
      <c r="A291" s="35" t="s">
        <v>342</v>
      </c>
      <c r="B291" s="35">
        <v>13</v>
      </c>
      <c r="C291" s="35">
        <v>2</v>
      </c>
      <c r="D291">
        <v>51690.394999999997</v>
      </c>
      <c r="E291" t="s">
        <v>55</v>
      </c>
      <c r="J291" s="65">
        <v>0.17325017325020001</v>
      </c>
      <c r="K291" s="67">
        <v>0.17325017325020001</v>
      </c>
      <c r="P291" s="56">
        <v>402.4</v>
      </c>
      <c r="R291" s="35">
        <v>40404</v>
      </c>
      <c r="S291" s="57">
        <v>9.9940599940599902E-3</v>
      </c>
    </row>
    <row r="292" spans="1:19" x14ac:dyDescent="0.2">
      <c r="A292" s="35" t="s">
        <v>343</v>
      </c>
      <c r="B292" s="35">
        <v>13</v>
      </c>
      <c r="C292" s="35">
        <v>3</v>
      </c>
      <c r="D292">
        <v>55275.559000000001</v>
      </c>
      <c r="E292" t="s">
        <v>55</v>
      </c>
      <c r="J292" s="65">
        <v>0.17325017325020001</v>
      </c>
      <c r="L292" s="69">
        <v>0.17325017325020001</v>
      </c>
      <c r="P292" s="56">
        <v>402.4</v>
      </c>
      <c r="R292" s="35">
        <v>40404</v>
      </c>
      <c r="S292" s="57">
        <v>9.9940599940599902E-3</v>
      </c>
    </row>
    <row r="293" spans="1:19" x14ac:dyDescent="0.2">
      <c r="A293" s="35" t="s">
        <v>344</v>
      </c>
      <c r="B293" s="35">
        <v>13</v>
      </c>
      <c r="C293" s="35">
        <v>4</v>
      </c>
      <c r="D293">
        <v>44120.093999999997</v>
      </c>
      <c r="E293" t="s">
        <v>55</v>
      </c>
      <c r="J293" s="65">
        <v>0.17325017325020001</v>
      </c>
      <c r="L293" s="69">
        <v>0.17325017325020001</v>
      </c>
      <c r="P293" s="56">
        <v>402.4</v>
      </c>
      <c r="R293" s="35">
        <v>40404</v>
      </c>
      <c r="S293" s="57">
        <v>9.9940599940599902E-3</v>
      </c>
    </row>
    <row r="294" spans="1:19" x14ac:dyDescent="0.2">
      <c r="A294" s="35" t="s">
        <v>345</v>
      </c>
      <c r="B294" s="35">
        <v>13</v>
      </c>
      <c r="C294" s="35">
        <v>5</v>
      </c>
      <c r="D294">
        <v>64554.815999999999</v>
      </c>
      <c r="E294" s="70" t="s">
        <v>247</v>
      </c>
      <c r="F294" s="69">
        <v>0.17325017325020001</v>
      </c>
      <c r="L294" s="69">
        <v>0.17325017325020001</v>
      </c>
      <c r="P294" s="56">
        <v>403.2</v>
      </c>
      <c r="R294" s="35">
        <v>40404</v>
      </c>
      <c r="S294" s="57">
        <v>9.996534996535E-3</v>
      </c>
    </row>
    <row r="295" spans="1:19" x14ac:dyDescent="0.2">
      <c r="A295" s="35" t="s">
        <v>346</v>
      </c>
      <c r="B295" s="35">
        <v>13</v>
      </c>
      <c r="C295" s="35">
        <v>6</v>
      </c>
      <c r="D295">
        <v>45169.703000000001</v>
      </c>
      <c r="E295" s="70" t="s">
        <v>247</v>
      </c>
      <c r="F295" s="69">
        <v>0.17325017325020001</v>
      </c>
      <c r="L295" s="69">
        <v>0.17325017325020001</v>
      </c>
      <c r="P295" s="56">
        <v>403.2</v>
      </c>
      <c r="R295" s="35">
        <v>40404</v>
      </c>
      <c r="S295" s="57">
        <v>9.996534996535E-3</v>
      </c>
    </row>
    <row r="296" spans="1:19" x14ac:dyDescent="0.2">
      <c r="A296" s="35" t="s">
        <v>347</v>
      </c>
      <c r="B296" s="35">
        <v>13</v>
      </c>
      <c r="C296" s="35">
        <v>7</v>
      </c>
      <c r="D296">
        <v>55050.125</v>
      </c>
      <c r="E296" t="s">
        <v>55</v>
      </c>
      <c r="K296" s="67">
        <v>0.17325017325020001</v>
      </c>
      <c r="L296" s="69">
        <v>0.17325017325020001</v>
      </c>
      <c r="P296" s="56">
        <v>402.4</v>
      </c>
      <c r="R296" s="35">
        <v>40404</v>
      </c>
      <c r="S296" s="57">
        <v>9.9940599940599902E-3</v>
      </c>
    </row>
    <row r="297" spans="1:19" x14ac:dyDescent="0.2">
      <c r="A297" s="35" t="s">
        <v>348</v>
      </c>
      <c r="B297" s="35">
        <v>13</v>
      </c>
      <c r="C297" s="35">
        <v>8</v>
      </c>
      <c r="D297">
        <v>41797.855000000003</v>
      </c>
      <c r="E297" t="s">
        <v>55</v>
      </c>
      <c r="K297" s="67">
        <v>0.17325017325020001</v>
      </c>
      <c r="L297" s="69">
        <v>0.17325017325020001</v>
      </c>
      <c r="P297" s="56">
        <v>402.4</v>
      </c>
      <c r="R297" s="35">
        <v>40404</v>
      </c>
      <c r="S297" s="57">
        <v>9.9940599940599902E-3</v>
      </c>
    </row>
    <row r="298" spans="1:19" x14ac:dyDescent="0.2">
      <c r="A298" s="35" t="s">
        <v>349</v>
      </c>
      <c r="B298" s="35">
        <v>13</v>
      </c>
      <c r="C298" s="35">
        <v>9</v>
      </c>
      <c r="D298">
        <v>29003.73</v>
      </c>
      <c r="E298" s="71" t="s">
        <v>252</v>
      </c>
      <c r="F298" s="72">
        <v>0.17325017325020001</v>
      </c>
      <c r="M298" s="72">
        <v>0.17325017325020001</v>
      </c>
      <c r="P298" s="56">
        <v>403.2</v>
      </c>
      <c r="R298" s="35">
        <v>40404</v>
      </c>
      <c r="S298" s="57">
        <v>9.996534996535E-3</v>
      </c>
    </row>
    <row r="299" spans="1:19" x14ac:dyDescent="0.2">
      <c r="A299" s="35" t="s">
        <v>350</v>
      </c>
      <c r="B299" s="35">
        <v>13</v>
      </c>
      <c r="C299" s="35">
        <v>10</v>
      </c>
      <c r="D299">
        <v>41485.152000000002</v>
      </c>
      <c r="E299" s="71" t="s">
        <v>252</v>
      </c>
      <c r="F299" s="72">
        <v>0.17325017325020001</v>
      </c>
      <c r="M299" s="72">
        <v>0.17325017325020001</v>
      </c>
      <c r="P299" s="56">
        <v>403.2</v>
      </c>
      <c r="R299" s="35">
        <v>40404</v>
      </c>
      <c r="S299" s="57">
        <v>9.996534996535E-3</v>
      </c>
    </row>
    <row r="300" spans="1:19" x14ac:dyDescent="0.2">
      <c r="A300" s="35" t="s">
        <v>351</v>
      </c>
      <c r="B300" s="35">
        <v>13</v>
      </c>
      <c r="C300" s="35">
        <v>11</v>
      </c>
      <c r="D300">
        <v>4457.8239999999996</v>
      </c>
      <c r="E300" t="s">
        <v>55</v>
      </c>
      <c r="I300" s="61">
        <v>2.079002079002E-2</v>
      </c>
      <c r="M300" s="72">
        <v>0.17325017325020001</v>
      </c>
      <c r="P300" s="56">
        <v>402.8</v>
      </c>
      <c r="R300" s="35">
        <v>40404</v>
      </c>
      <c r="S300" s="57">
        <v>9.9970299970299995E-3</v>
      </c>
    </row>
    <row r="301" spans="1:19" x14ac:dyDescent="0.2">
      <c r="A301" s="35" t="s">
        <v>352</v>
      </c>
      <c r="B301" s="35">
        <v>13</v>
      </c>
      <c r="C301" s="35">
        <v>12</v>
      </c>
      <c r="D301">
        <v>4208.1469999999999</v>
      </c>
      <c r="E301" t="s">
        <v>55</v>
      </c>
      <c r="I301" s="61">
        <v>2.079002079002E-2</v>
      </c>
      <c r="M301" s="72">
        <v>0.17325017325020001</v>
      </c>
      <c r="P301" s="56">
        <v>402.8</v>
      </c>
      <c r="R301" s="35">
        <v>40404</v>
      </c>
      <c r="S301" s="57">
        <v>9.9970299970299995E-3</v>
      </c>
    </row>
    <row r="302" spans="1:19" x14ac:dyDescent="0.2">
      <c r="A302" s="35" t="s">
        <v>353</v>
      </c>
      <c r="B302" s="35">
        <v>13</v>
      </c>
      <c r="C302" s="35">
        <v>13</v>
      </c>
      <c r="D302">
        <v>14095.838</v>
      </c>
      <c r="E302" t="s">
        <v>55</v>
      </c>
      <c r="G302" s="55">
        <v>2.4007524007519998</v>
      </c>
      <c r="M302" s="72">
        <v>0.17325017325020001</v>
      </c>
      <c r="P302" s="56">
        <v>401.2</v>
      </c>
      <c r="R302" s="35">
        <v>40404</v>
      </c>
      <c r="S302" s="57">
        <v>9.9950499950499892E-3</v>
      </c>
    </row>
    <row r="303" spans="1:19" x14ac:dyDescent="0.2">
      <c r="A303" s="35" t="s">
        <v>354</v>
      </c>
      <c r="B303" s="35">
        <v>13</v>
      </c>
      <c r="C303" s="35">
        <v>14</v>
      </c>
      <c r="D303">
        <v>17758.574000000001</v>
      </c>
      <c r="E303" t="s">
        <v>55</v>
      </c>
      <c r="G303" s="55">
        <v>2.4007524007519998</v>
      </c>
      <c r="M303" s="72">
        <v>0.17325017325020001</v>
      </c>
      <c r="P303" s="56">
        <v>401.2</v>
      </c>
      <c r="R303" s="35">
        <v>40404</v>
      </c>
      <c r="S303" s="57">
        <v>9.9950499950499892E-3</v>
      </c>
    </row>
    <row r="304" spans="1:19" x14ac:dyDescent="0.2">
      <c r="A304" s="35" t="s">
        <v>355</v>
      </c>
      <c r="B304" s="35">
        <v>13</v>
      </c>
      <c r="C304" s="35">
        <v>15</v>
      </c>
      <c r="D304">
        <v>47276.203000000001</v>
      </c>
      <c r="E304" s="62" t="s">
        <v>60</v>
      </c>
      <c r="F304" s="63">
        <v>0.17325017325020001</v>
      </c>
      <c r="N304" s="63">
        <v>0.17325017325020001</v>
      </c>
      <c r="P304" s="56">
        <v>403.2</v>
      </c>
      <c r="R304" s="35">
        <v>40404</v>
      </c>
      <c r="S304" s="57">
        <v>9.996534996535E-3</v>
      </c>
    </row>
    <row r="305" spans="1:19" x14ac:dyDescent="0.2">
      <c r="A305" s="35" t="s">
        <v>356</v>
      </c>
      <c r="B305" s="35">
        <v>13</v>
      </c>
      <c r="C305" s="35">
        <v>16</v>
      </c>
      <c r="D305">
        <v>30904.184000000001</v>
      </c>
      <c r="E305" s="62" t="s">
        <v>60</v>
      </c>
      <c r="F305" s="63">
        <v>0.17325017325020001</v>
      </c>
      <c r="N305" s="63">
        <v>0.17325017325020001</v>
      </c>
      <c r="P305" s="56">
        <v>403.2</v>
      </c>
      <c r="R305" s="35">
        <v>40404</v>
      </c>
      <c r="S305" s="57">
        <v>9.996534996535E-3</v>
      </c>
    </row>
    <row r="306" spans="1:19" x14ac:dyDescent="0.2">
      <c r="A306" s="35" t="s">
        <v>357</v>
      </c>
      <c r="B306" s="35">
        <v>13</v>
      </c>
      <c r="C306" s="35">
        <v>17</v>
      </c>
      <c r="D306">
        <v>64937.811999999998</v>
      </c>
      <c r="E306" t="s">
        <v>55</v>
      </c>
      <c r="L306" s="69">
        <v>0.17325017325020001</v>
      </c>
      <c r="N306" s="63">
        <v>0.17325017325020001</v>
      </c>
      <c r="P306" s="56">
        <v>402.4</v>
      </c>
      <c r="R306" s="35">
        <v>40404</v>
      </c>
      <c r="S306" s="57">
        <v>9.9940599940599902E-3</v>
      </c>
    </row>
    <row r="307" spans="1:19" x14ac:dyDescent="0.2">
      <c r="A307" s="35" t="s">
        <v>358</v>
      </c>
      <c r="B307" s="35">
        <v>13</v>
      </c>
      <c r="C307" s="35">
        <v>18</v>
      </c>
      <c r="D307">
        <v>36074.68</v>
      </c>
      <c r="E307" t="s">
        <v>55</v>
      </c>
      <c r="L307" s="69">
        <v>0.17325017325020001</v>
      </c>
      <c r="N307" s="63">
        <v>0.17325017325020001</v>
      </c>
      <c r="P307" s="56">
        <v>402.4</v>
      </c>
      <c r="R307" s="35">
        <v>40404</v>
      </c>
      <c r="S307" s="57">
        <v>9.9940599940599902E-3</v>
      </c>
    </row>
    <row r="308" spans="1:19" x14ac:dyDescent="0.2">
      <c r="A308" s="35" t="s">
        <v>359</v>
      </c>
      <c r="B308" s="35">
        <v>13</v>
      </c>
      <c r="C308" s="35">
        <v>19</v>
      </c>
      <c r="D308">
        <v>3837.268</v>
      </c>
      <c r="E308" t="s">
        <v>55</v>
      </c>
      <c r="N308" s="63">
        <v>0.17325017325020001</v>
      </c>
      <c r="O308" s="68">
        <v>0.17325017325020001</v>
      </c>
      <c r="P308" s="56">
        <v>402.4</v>
      </c>
      <c r="R308" s="35">
        <v>40404</v>
      </c>
      <c r="S308" s="57">
        <v>9.9940599940599902E-3</v>
      </c>
    </row>
    <row r="309" spans="1:19" x14ac:dyDescent="0.2">
      <c r="A309" s="35" t="s">
        <v>360</v>
      </c>
      <c r="B309" s="35">
        <v>13</v>
      </c>
      <c r="C309" s="35">
        <v>20</v>
      </c>
      <c r="D309">
        <v>7761.8010000000004</v>
      </c>
      <c r="E309" t="s">
        <v>55</v>
      </c>
      <c r="N309" s="63">
        <v>0.17325017325020001</v>
      </c>
      <c r="O309" s="68">
        <v>0.17325017325020001</v>
      </c>
      <c r="P309" s="56">
        <v>402.4</v>
      </c>
      <c r="R309" s="35">
        <v>40404</v>
      </c>
      <c r="S309" s="57">
        <v>9.9940599940599902E-3</v>
      </c>
    </row>
    <row r="310" spans="1:19" x14ac:dyDescent="0.2">
      <c r="A310" s="35" t="s">
        <v>361</v>
      </c>
      <c r="B310" s="35">
        <v>13</v>
      </c>
      <c r="C310" s="35">
        <v>21</v>
      </c>
      <c r="D310">
        <v>19191.186000000002</v>
      </c>
      <c r="E310" s="73" t="s">
        <v>265</v>
      </c>
      <c r="F310" s="68">
        <v>0.17325017325020001</v>
      </c>
      <c r="O310" s="68">
        <v>0.17325017325020001</v>
      </c>
      <c r="P310" s="56">
        <v>403.2</v>
      </c>
      <c r="R310" s="35">
        <v>40404</v>
      </c>
      <c r="S310" s="57">
        <v>9.996534996535E-3</v>
      </c>
    </row>
    <row r="311" spans="1:19" x14ac:dyDescent="0.2">
      <c r="A311" s="35" t="s">
        <v>362</v>
      </c>
      <c r="B311" s="35">
        <v>13</v>
      </c>
      <c r="C311" s="35">
        <v>22</v>
      </c>
      <c r="D311">
        <v>22017.625</v>
      </c>
      <c r="E311" s="73" t="s">
        <v>265</v>
      </c>
      <c r="F311" s="68">
        <v>0.17325017325020001</v>
      </c>
      <c r="O311" s="68">
        <v>0.17325017325020001</v>
      </c>
      <c r="P311" s="56">
        <v>403.2</v>
      </c>
      <c r="R311" s="35">
        <v>40404</v>
      </c>
      <c r="S311" s="57">
        <v>9.996534996535E-3</v>
      </c>
    </row>
    <row r="312" spans="1:19" x14ac:dyDescent="0.2">
      <c r="A312" s="35" t="s">
        <v>363</v>
      </c>
      <c r="B312" s="35">
        <v>13</v>
      </c>
      <c r="C312" s="35">
        <v>23</v>
      </c>
      <c r="D312">
        <v>10576.12</v>
      </c>
      <c r="E312" t="s">
        <v>55</v>
      </c>
      <c r="L312" s="69">
        <v>0.17325017325020001</v>
      </c>
      <c r="O312" s="68">
        <v>0.17325017325020001</v>
      </c>
      <c r="P312" s="56">
        <v>402.4</v>
      </c>
      <c r="R312" s="35">
        <v>40404</v>
      </c>
      <c r="S312" s="57">
        <v>9.9940599940599902E-3</v>
      </c>
    </row>
    <row r="313" spans="1:19" x14ac:dyDescent="0.2">
      <c r="A313" s="35" t="s">
        <v>364</v>
      </c>
      <c r="B313" s="35">
        <v>13</v>
      </c>
      <c r="C313" s="35">
        <v>24</v>
      </c>
      <c r="D313">
        <v>22919.370999999999</v>
      </c>
      <c r="E313" t="s">
        <v>55</v>
      </c>
      <c r="L313" s="69">
        <v>0.17325017325020001</v>
      </c>
      <c r="O313" s="68">
        <v>0.17325017325020001</v>
      </c>
      <c r="P313" s="56">
        <v>402.4</v>
      </c>
      <c r="R313" s="35">
        <v>40404</v>
      </c>
      <c r="S313" s="57">
        <v>9.9940599940599902E-3</v>
      </c>
    </row>
    <row r="314" spans="1:19" x14ac:dyDescent="0.2">
      <c r="A314" s="35" t="s">
        <v>365</v>
      </c>
      <c r="B314" s="35">
        <v>14</v>
      </c>
      <c r="C314" s="35">
        <v>1</v>
      </c>
      <c r="D314">
        <v>54378.663999999997</v>
      </c>
      <c r="E314" t="s">
        <v>55</v>
      </c>
      <c r="J314" s="65">
        <v>5.4450054450050002E-2</v>
      </c>
      <c r="K314" s="67">
        <v>5.4450054450050002E-2</v>
      </c>
      <c r="P314" s="56">
        <v>403.6</v>
      </c>
      <c r="R314" s="35">
        <v>40404</v>
      </c>
      <c r="S314" s="57">
        <v>0.01</v>
      </c>
    </row>
    <row r="315" spans="1:19" x14ac:dyDescent="0.2">
      <c r="A315" s="35" t="s">
        <v>366</v>
      </c>
      <c r="B315" s="35">
        <v>14</v>
      </c>
      <c r="C315" s="35">
        <v>2</v>
      </c>
      <c r="D315">
        <v>65856.531000000003</v>
      </c>
      <c r="E315" t="s">
        <v>55</v>
      </c>
      <c r="J315" s="65">
        <v>5.4450054450050002E-2</v>
      </c>
      <c r="K315" s="67">
        <v>5.4450054450050002E-2</v>
      </c>
      <c r="P315" s="56">
        <v>403.6</v>
      </c>
      <c r="R315" s="35">
        <v>40404</v>
      </c>
      <c r="S315" s="57">
        <v>0.01</v>
      </c>
    </row>
    <row r="316" spans="1:19" x14ac:dyDescent="0.2">
      <c r="A316" s="35" t="s">
        <v>367</v>
      </c>
      <c r="B316" s="35">
        <v>14</v>
      </c>
      <c r="C316" s="35">
        <v>3</v>
      </c>
      <c r="D316">
        <v>72304.491999999998</v>
      </c>
      <c r="E316" t="s">
        <v>55</v>
      </c>
      <c r="J316" s="65">
        <v>5.4450054450050002E-2</v>
      </c>
      <c r="L316" s="69">
        <v>5.4450054450050002E-2</v>
      </c>
      <c r="P316" s="56">
        <v>403.6</v>
      </c>
      <c r="R316" s="35">
        <v>40404</v>
      </c>
      <c r="S316" s="57">
        <v>0.01</v>
      </c>
    </row>
    <row r="317" spans="1:19" x14ac:dyDescent="0.2">
      <c r="A317" s="35" t="s">
        <v>368</v>
      </c>
      <c r="B317" s="35">
        <v>14</v>
      </c>
      <c r="C317" s="35">
        <v>4</v>
      </c>
      <c r="D317">
        <v>80919.562999999995</v>
      </c>
      <c r="E317" t="s">
        <v>55</v>
      </c>
      <c r="J317" s="65">
        <v>5.4450054450050002E-2</v>
      </c>
      <c r="L317" s="69">
        <v>5.4450054450050002E-2</v>
      </c>
      <c r="P317" s="56">
        <v>403.6</v>
      </c>
      <c r="R317" s="35">
        <v>40404</v>
      </c>
      <c r="S317" s="57">
        <v>0.01</v>
      </c>
    </row>
    <row r="318" spans="1:19" x14ac:dyDescent="0.2">
      <c r="A318" s="35" t="s">
        <v>369</v>
      </c>
      <c r="B318" s="35">
        <v>14</v>
      </c>
      <c r="C318" s="35">
        <v>5</v>
      </c>
      <c r="D318">
        <v>55253.741999999998</v>
      </c>
      <c r="E318" s="70" t="s">
        <v>247</v>
      </c>
      <c r="F318" s="69">
        <v>5.4450054450050002E-2</v>
      </c>
      <c r="L318" s="69">
        <v>5.4450054450050002E-2</v>
      </c>
      <c r="P318" s="56">
        <v>403.6</v>
      </c>
      <c r="R318" s="35">
        <v>40404</v>
      </c>
      <c r="S318" s="57">
        <v>9.9945549945550001E-3</v>
      </c>
    </row>
    <row r="319" spans="1:19" x14ac:dyDescent="0.2">
      <c r="A319" s="35" t="s">
        <v>370</v>
      </c>
      <c r="B319" s="35">
        <v>14</v>
      </c>
      <c r="C319" s="35">
        <v>6</v>
      </c>
      <c r="D319">
        <v>67182.483999999997</v>
      </c>
      <c r="E319" s="70" t="s">
        <v>247</v>
      </c>
      <c r="F319" s="69">
        <v>5.4450054450050002E-2</v>
      </c>
      <c r="L319" s="69">
        <v>5.4450054450050002E-2</v>
      </c>
      <c r="P319" s="56">
        <v>403.6</v>
      </c>
      <c r="R319" s="35">
        <v>40404</v>
      </c>
      <c r="S319" s="57">
        <v>9.9945549945550001E-3</v>
      </c>
    </row>
    <row r="320" spans="1:19" x14ac:dyDescent="0.2">
      <c r="A320" s="35" t="s">
        <v>371</v>
      </c>
      <c r="B320" s="35">
        <v>14</v>
      </c>
      <c r="C320" s="35">
        <v>7</v>
      </c>
      <c r="D320">
        <v>65155.976999999999</v>
      </c>
      <c r="E320" t="s">
        <v>55</v>
      </c>
      <c r="K320" s="67">
        <v>5.4450054450050002E-2</v>
      </c>
      <c r="L320" s="69">
        <v>5.4450054450050002E-2</v>
      </c>
      <c r="P320" s="56">
        <v>403.6</v>
      </c>
      <c r="R320" s="35">
        <v>40404</v>
      </c>
      <c r="S320" s="57">
        <v>0.01</v>
      </c>
    </row>
    <row r="321" spans="1:19" x14ac:dyDescent="0.2">
      <c r="A321" s="35" t="s">
        <v>372</v>
      </c>
      <c r="B321" s="35">
        <v>14</v>
      </c>
      <c r="C321" s="35">
        <v>8</v>
      </c>
      <c r="D321">
        <v>55561.597999999998</v>
      </c>
      <c r="E321" t="s">
        <v>55</v>
      </c>
      <c r="K321" s="67">
        <v>5.4450054450050002E-2</v>
      </c>
      <c r="L321" s="69">
        <v>5.4450054450050002E-2</v>
      </c>
      <c r="P321" s="56">
        <v>403.6</v>
      </c>
      <c r="R321" s="35">
        <v>40404</v>
      </c>
      <c r="S321" s="57">
        <v>0.01</v>
      </c>
    </row>
    <row r="322" spans="1:19" x14ac:dyDescent="0.2">
      <c r="A322" s="35" t="s">
        <v>373</v>
      </c>
      <c r="B322" s="35">
        <v>14</v>
      </c>
      <c r="C322" s="35">
        <v>9</v>
      </c>
      <c r="D322">
        <v>45838.741999999998</v>
      </c>
      <c r="E322" s="71" t="s">
        <v>252</v>
      </c>
      <c r="F322" s="72">
        <v>5.4450054450050002E-2</v>
      </c>
      <c r="M322" s="72">
        <v>5.4450054450050002E-2</v>
      </c>
      <c r="P322" s="56">
        <v>403.6</v>
      </c>
      <c r="R322" s="35">
        <v>40404</v>
      </c>
      <c r="S322" s="57">
        <v>9.9945549945550001E-3</v>
      </c>
    </row>
    <row r="323" spans="1:19" x14ac:dyDescent="0.2">
      <c r="A323" s="35" t="s">
        <v>374</v>
      </c>
      <c r="B323" s="35">
        <v>14</v>
      </c>
      <c r="C323" s="35">
        <v>10</v>
      </c>
      <c r="D323">
        <v>41943.296999999999</v>
      </c>
      <c r="E323" s="71" t="s">
        <v>252</v>
      </c>
      <c r="F323" s="72">
        <v>5.4450054450050002E-2</v>
      </c>
      <c r="M323" s="72">
        <v>5.4450054450050002E-2</v>
      </c>
      <c r="P323" s="56">
        <v>403.6</v>
      </c>
      <c r="R323" s="35">
        <v>40404</v>
      </c>
      <c r="S323" s="57">
        <v>9.9945549945550001E-3</v>
      </c>
    </row>
    <row r="324" spans="1:19" x14ac:dyDescent="0.2">
      <c r="A324" s="35" t="s">
        <v>375</v>
      </c>
      <c r="B324" s="35">
        <v>14</v>
      </c>
      <c r="C324" s="35">
        <v>11</v>
      </c>
      <c r="D324">
        <v>8842.9259999999995</v>
      </c>
      <c r="E324" t="s">
        <v>55</v>
      </c>
      <c r="I324" s="61">
        <v>6.9300069300070001E-3</v>
      </c>
      <c r="M324" s="72">
        <v>5.4450054450050002E-2</v>
      </c>
      <c r="P324" s="56">
        <v>403.6</v>
      </c>
      <c r="R324" s="35">
        <v>40404</v>
      </c>
      <c r="S324" s="57">
        <v>9.9980199980200003E-3</v>
      </c>
    </row>
    <row r="325" spans="1:19" x14ac:dyDescent="0.2">
      <c r="A325" s="35" t="s">
        <v>376</v>
      </c>
      <c r="B325" s="35">
        <v>14</v>
      </c>
      <c r="C325" s="35">
        <v>12</v>
      </c>
      <c r="D325">
        <v>20269.886999999999</v>
      </c>
      <c r="E325" t="s">
        <v>55</v>
      </c>
      <c r="I325" s="61">
        <v>6.9300069300070001E-3</v>
      </c>
      <c r="M325" s="72">
        <v>5.4450054450050002E-2</v>
      </c>
      <c r="P325" s="56">
        <v>403.6</v>
      </c>
      <c r="R325" s="35">
        <v>40404</v>
      </c>
      <c r="S325" s="57">
        <v>9.9980199980200003E-3</v>
      </c>
    </row>
    <row r="326" spans="1:19" x14ac:dyDescent="0.2">
      <c r="A326" s="35" t="s">
        <v>377</v>
      </c>
      <c r="B326" s="35">
        <v>14</v>
      </c>
      <c r="C326" s="35">
        <v>13</v>
      </c>
      <c r="D326">
        <v>28135.921999999999</v>
      </c>
      <c r="E326" t="s">
        <v>55</v>
      </c>
      <c r="G326" s="55">
        <v>0.51975051975050002</v>
      </c>
      <c r="M326" s="72">
        <v>5.4450054450050002E-2</v>
      </c>
      <c r="P326" s="56">
        <v>403.2</v>
      </c>
      <c r="R326" s="35">
        <v>40404</v>
      </c>
      <c r="S326" s="57">
        <v>9.9950499950499892E-3</v>
      </c>
    </row>
    <row r="327" spans="1:19" x14ac:dyDescent="0.2">
      <c r="A327" s="35" t="s">
        <v>378</v>
      </c>
      <c r="B327" s="35">
        <v>14</v>
      </c>
      <c r="C327" s="35">
        <v>14</v>
      </c>
      <c r="D327">
        <v>22863.616999999998</v>
      </c>
      <c r="E327" t="s">
        <v>55</v>
      </c>
      <c r="G327" s="55">
        <v>0.51975051975050002</v>
      </c>
      <c r="M327" s="72">
        <v>5.4450054450050002E-2</v>
      </c>
      <c r="P327" s="56">
        <v>403.2</v>
      </c>
      <c r="R327" s="35">
        <v>40404</v>
      </c>
      <c r="S327" s="57">
        <v>9.9950499950499892E-3</v>
      </c>
    </row>
    <row r="328" spans="1:19" x14ac:dyDescent="0.2">
      <c r="A328" s="35" t="s">
        <v>379</v>
      </c>
      <c r="B328" s="35">
        <v>14</v>
      </c>
      <c r="C328" s="35">
        <v>15</v>
      </c>
      <c r="D328">
        <v>51569.190999999999</v>
      </c>
      <c r="E328" s="62" t="s">
        <v>60</v>
      </c>
      <c r="F328" s="63">
        <v>5.4450054450050002E-2</v>
      </c>
      <c r="N328" s="63">
        <v>5.4450054450050002E-2</v>
      </c>
      <c r="P328" s="56">
        <v>403.6</v>
      </c>
      <c r="R328" s="35">
        <v>40404</v>
      </c>
      <c r="S328" s="57">
        <v>9.9945549945550001E-3</v>
      </c>
    </row>
    <row r="329" spans="1:19" x14ac:dyDescent="0.2">
      <c r="A329" s="35" t="s">
        <v>380</v>
      </c>
      <c r="B329" s="35">
        <v>14</v>
      </c>
      <c r="C329" s="35">
        <v>16</v>
      </c>
      <c r="D329">
        <v>80960.766000000003</v>
      </c>
      <c r="E329" s="62" t="s">
        <v>60</v>
      </c>
      <c r="F329" s="63">
        <v>5.4450054450050002E-2</v>
      </c>
      <c r="N329" s="63">
        <v>5.4450054450050002E-2</v>
      </c>
      <c r="P329" s="56">
        <v>403.6</v>
      </c>
      <c r="R329" s="35">
        <v>40404</v>
      </c>
      <c r="S329" s="57">
        <v>9.9945549945550001E-3</v>
      </c>
    </row>
    <row r="330" spans="1:19" x14ac:dyDescent="0.2">
      <c r="A330" s="35" t="s">
        <v>381</v>
      </c>
      <c r="B330" s="35">
        <v>14</v>
      </c>
      <c r="C330" s="35">
        <v>17</v>
      </c>
      <c r="D330">
        <v>65003.262000000002</v>
      </c>
      <c r="E330" t="s">
        <v>55</v>
      </c>
      <c r="L330" s="69">
        <v>5.4450054450050002E-2</v>
      </c>
      <c r="N330" s="63">
        <v>5.4450054450050002E-2</v>
      </c>
      <c r="P330" s="56">
        <v>403.6</v>
      </c>
      <c r="R330" s="35">
        <v>40404</v>
      </c>
      <c r="S330" s="57">
        <v>0.01</v>
      </c>
    </row>
    <row r="331" spans="1:19" x14ac:dyDescent="0.2">
      <c r="A331" s="35" t="s">
        <v>382</v>
      </c>
      <c r="B331" s="35">
        <v>14</v>
      </c>
      <c r="C331" s="35">
        <v>18</v>
      </c>
      <c r="D331">
        <v>64101.52</v>
      </c>
      <c r="E331" t="s">
        <v>55</v>
      </c>
      <c r="L331" s="69">
        <v>5.4450054450050002E-2</v>
      </c>
      <c r="N331" s="63">
        <v>5.4450054450050002E-2</v>
      </c>
      <c r="P331" s="56">
        <v>403.6</v>
      </c>
      <c r="R331" s="35">
        <v>40404</v>
      </c>
      <c r="S331" s="57">
        <v>0.01</v>
      </c>
    </row>
    <row r="332" spans="1:19" x14ac:dyDescent="0.2">
      <c r="A332" s="35" t="s">
        <v>383</v>
      </c>
      <c r="B332" s="35">
        <v>14</v>
      </c>
      <c r="C332" s="35">
        <v>19</v>
      </c>
      <c r="D332">
        <v>17756.150000000001</v>
      </c>
      <c r="E332" t="s">
        <v>55</v>
      </c>
      <c r="N332" s="63">
        <v>5.4450054450050002E-2</v>
      </c>
      <c r="O332" s="68">
        <v>5.4450054450050002E-2</v>
      </c>
      <c r="P332" s="56">
        <v>403.6</v>
      </c>
      <c r="R332" s="35">
        <v>40404</v>
      </c>
      <c r="S332" s="57">
        <v>0.01</v>
      </c>
    </row>
    <row r="333" spans="1:19" x14ac:dyDescent="0.2">
      <c r="A333" s="35" t="s">
        <v>384</v>
      </c>
      <c r="B333" s="35">
        <v>14</v>
      </c>
      <c r="C333" s="35">
        <v>20</v>
      </c>
      <c r="D333">
        <v>15540.57</v>
      </c>
      <c r="E333" t="s">
        <v>55</v>
      </c>
      <c r="N333" s="63">
        <v>5.4450054450050002E-2</v>
      </c>
      <c r="O333" s="68">
        <v>5.4450054450050002E-2</v>
      </c>
      <c r="P333" s="56">
        <v>403.6</v>
      </c>
      <c r="R333" s="35">
        <v>40404</v>
      </c>
      <c r="S333" s="57">
        <v>0.01</v>
      </c>
    </row>
    <row r="334" spans="1:19" x14ac:dyDescent="0.2">
      <c r="A334" s="35" t="s">
        <v>385</v>
      </c>
      <c r="B334" s="35">
        <v>14</v>
      </c>
      <c r="C334" s="35">
        <v>21</v>
      </c>
      <c r="D334">
        <v>24664.686000000002</v>
      </c>
      <c r="E334" s="73" t="s">
        <v>265</v>
      </c>
      <c r="F334" s="68">
        <v>5.4450054450050002E-2</v>
      </c>
      <c r="O334" s="68">
        <v>5.4450054450050002E-2</v>
      </c>
      <c r="P334" s="56">
        <v>403.6</v>
      </c>
      <c r="R334" s="35">
        <v>40404</v>
      </c>
      <c r="S334" s="57">
        <v>9.9945549945550001E-3</v>
      </c>
    </row>
    <row r="335" spans="1:19" x14ac:dyDescent="0.2">
      <c r="A335" s="35" t="s">
        <v>386</v>
      </c>
      <c r="B335" s="35">
        <v>14</v>
      </c>
      <c r="C335" s="35">
        <v>22</v>
      </c>
      <c r="D335">
        <v>18897.875</v>
      </c>
      <c r="E335" s="73" t="s">
        <v>265</v>
      </c>
      <c r="F335" s="68">
        <v>5.4450054450050002E-2</v>
      </c>
      <c r="O335" s="68">
        <v>5.4450054450050002E-2</v>
      </c>
      <c r="P335" s="56">
        <v>403.6</v>
      </c>
      <c r="R335" s="35">
        <v>40404</v>
      </c>
      <c r="S335" s="57">
        <v>9.9945549945550001E-3</v>
      </c>
    </row>
    <row r="336" spans="1:19" x14ac:dyDescent="0.2">
      <c r="A336" s="35" t="s">
        <v>387</v>
      </c>
      <c r="B336" s="35">
        <v>14</v>
      </c>
      <c r="C336" s="35">
        <v>23</v>
      </c>
      <c r="D336">
        <v>19273.603999999999</v>
      </c>
      <c r="E336" t="s">
        <v>55</v>
      </c>
      <c r="L336" s="69">
        <v>5.4450054450050002E-2</v>
      </c>
      <c r="O336" s="68">
        <v>5.4450054450050002E-2</v>
      </c>
      <c r="P336" s="56">
        <v>403.6</v>
      </c>
      <c r="R336" s="35">
        <v>40404</v>
      </c>
      <c r="S336" s="57">
        <v>0.01</v>
      </c>
    </row>
    <row r="337" spans="1:19" x14ac:dyDescent="0.2">
      <c r="A337" s="35" t="s">
        <v>388</v>
      </c>
      <c r="B337" s="35">
        <v>14</v>
      </c>
      <c r="C337" s="35">
        <v>24</v>
      </c>
      <c r="D337">
        <v>19884.463</v>
      </c>
      <c r="E337" t="s">
        <v>55</v>
      </c>
      <c r="L337" s="69">
        <v>5.4450054450050002E-2</v>
      </c>
      <c r="O337" s="68">
        <v>5.4450054450050002E-2</v>
      </c>
      <c r="P337" s="56">
        <v>403.6</v>
      </c>
      <c r="R337" s="35">
        <v>40404</v>
      </c>
      <c r="S337" s="57">
        <v>0.01</v>
      </c>
    </row>
    <row r="338" spans="1:19" x14ac:dyDescent="0.2">
      <c r="A338" s="35" t="s">
        <v>389</v>
      </c>
      <c r="B338" s="35">
        <v>15</v>
      </c>
      <c r="C338" s="35">
        <v>1</v>
      </c>
      <c r="D338">
        <v>61796.25</v>
      </c>
      <c r="E338" t="s">
        <v>55</v>
      </c>
      <c r="J338" s="65">
        <v>1.485001485001E-2</v>
      </c>
      <c r="K338" s="67">
        <v>1.485001485001E-2</v>
      </c>
      <c r="P338" s="56">
        <v>404</v>
      </c>
      <c r="R338" s="35">
        <v>40404</v>
      </c>
      <c r="S338" s="57">
        <v>1.000198000198E-2</v>
      </c>
    </row>
    <row r="339" spans="1:19" x14ac:dyDescent="0.2">
      <c r="A339" s="35" t="s">
        <v>390</v>
      </c>
      <c r="B339" s="35">
        <v>15</v>
      </c>
      <c r="C339" s="35">
        <v>2</v>
      </c>
      <c r="D339">
        <v>68607.820000000007</v>
      </c>
      <c r="E339" t="s">
        <v>55</v>
      </c>
      <c r="J339" s="65">
        <v>1.485001485001E-2</v>
      </c>
      <c r="K339" s="67">
        <v>1.485001485001E-2</v>
      </c>
      <c r="P339" s="56">
        <v>404</v>
      </c>
      <c r="R339" s="35">
        <v>40404</v>
      </c>
      <c r="S339" s="57">
        <v>1.000198000198E-2</v>
      </c>
    </row>
    <row r="340" spans="1:19" x14ac:dyDescent="0.2">
      <c r="A340" s="35" t="s">
        <v>391</v>
      </c>
      <c r="B340" s="35">
        <v>15</v>
      </c>
      <c r="C340" s="35">
        <v>3</v>
      </c>
      <c r="D340">
        <v>76013.289000000004</v>
      </c>
      <c r="E340" t="s">
        <v>55</v>
      </c>
      <c r="J340" s="65">
        <v>1.485001485001E-2</v>
      </c>
      <c r="L340" s="69">
        <v>1.485001485001E-2</v>
      </c>
      <c r="P340" s="56">
        <v>404</v>
      </c>
      <c r="R340" s="35">
        <v>40404</v>
      </c>
      <c r="S340" s="57">
        <v>1.000198000198E-2</v>
      </c>
    </row>
    <row r="341" spans="1:19" x14ac:dyDescent="0.2">
      <c r="A341" s="35" t="s">
        <v>392</v>
      </c>
      <c r="B341" s="35">
        <v>15</v>
      </c>
      <c r="C341" s="35">
        <v>4</v>
      </c>
      <c r="D341">
        <v>75756.335999999996</v>
      </c>
      <c r="E341" t="s">
        <v>55</v>
      </c>
      <c r="J341" s="65">
        <v>1.485001485001E-2</v>
      </c>
      <c r="L341" s="69">
        <v>1.485001485001E-2</v>
      </c>
      <c r="P341" s="56">
        <v>404</v>
      </c>
      <c r="R341" s="35">
        <v>40404</v>
      </c>
      <c r="S341" s="57">
        <v>1.000198000198E-2</v>
      </c>
    </row>
    <row r="342" spans="1:19" x14ac:dyDescent="0.2">
      <c r="A342" s="35" t="s">
        <v>393</v>
      </c>
      <c r="B342" s="35">
        <v>15</v>
      </c>
      <c r="C342" s="35">
        <v>5</v>
      </c>
      <c r="D342">
        <v>55071.940999999999</v>
      </c>
      <c r="E342" s="70" t="s">
        <v>247</v>
      </c>
      <c r="F342" s="69">
        <v>1.485001485001E-2</v>
      </c>
      <c r="L342" s="69">
        <v>1.485001485001E-2</v>
      </c>
      <c r="P342" s="56">
        <v>404</v>
      </c>
      <c r="R342" s="35">
        <v>40404</v>
      </c>
      <c r="S342" s="57">
        <v>1.0000495000495E-2</v>
      </c>
    </row>
    <row r="343" spans="1:19" x14ac:dyDescent="0.2">
      <c r="A343" s="35" t="s">
        <v>394</v>
      </c>
      <c r="B343" s="35">
        <v>15</v>
      </c>
      <c r="C343" s="35">
        <v>6</v>
      </c>
      <c r="D343">
        <v>63270.07</v>
      </c>
      <c r="E343" s="70" t="s">
        <v>247</v>
      </c>
      <c r="F343" s="69">
        <v>1.485001485001E-2</v>
      </c>
      <c r="L343" s="69">
        <v>1.485001485001E-2</v>
      </c>
      <c r="P343" s="56">
        <v>404</v>
      </c>
      <c r="R343" s="35">
        <v>40404</v>
      </c>
      <c r="S343" s="57">
        <v>1.0000495000495E-2</v>
      </c>
    </row>
    <row r="344" spans="1:19" x14ac:dyDescent="0.2">
      <c r="A344" s="35" t="s">
        <v>395</v>
      </c>
      <c r="B344" s="35">
        <v>15</v>
      </c>
      <c r="C344" s="35">
        <v>7</v>
      </c>
      <c r="D344">
        <v>71259.733999999997</v>
      </c>
      <c r="E344" t="s">
        <v>55</v>
      </c>
      <c r="K344" s="67">
        <v>1.485001485001E-2</v>
      </c>
      <c r="L344" s="69">
        <v>1.485001485001E-2</v>
      </c>
      <c r="P344" s="56">
        <v>404</v>
      </c>
      <c r="R344" s="35">
        <v>40404</v>
      </c>
      <c r="S344" s="57">
        <v>1.000198000198E-2</v>
      </c>
    </row>
    <row r="345" spans="1:19" x14ac:dyDescent="0.2">
      <c r="A345" s="35" t="s">
        <v>396</v>
      </c>
      <c r="B345" s="35">
        <v>15</v>
      </c>
      <c r="C345" s="35">
        <v>8</v>
      </c>
      <c r="D345">
        <v>56174.883000000002</v>
      </c>
      <c r="E345" t="s">
        <v>55</v>
      </c>
      <c r="K345" s="67">
        <v>1.485001485001E-2</v>
      </c>
      <c r="L345" s="69">
        <v>1.485001485001E-2</v>
      </c>
      <c r="P345" s="56">
        <v>404</v>
      </c>
      <c r="R345" s="35">
        <v>40404</v>
      </c>
      <c r="S345" s="57">
        <v>1.000198000198E-2</v>
      </c>
    </row>
    <row r="346" spans="1:19" x14ac:dyDescent="0.2">
      <c r="A346" s="35" t="s">
        <v>397</v>
      </c>
      <c r="B346" s="35">
        <v>15</v>
      </c>
      <c r="C346" s="35">
        <v>9</v>
      </c>
      <c r="D346">
        <v>60540.59</v>
      </c>
      <c r="E346" s="71" t="s">
        <v>252</v>
      </c>
      <c r="F346" s="72">
        <v>1.485001485001E-2</v>
      </c>
      <c r="M346" s="72">
        <v>1.485001485001E-2</v>
      </c>
      <c r="P346" s="56">
        <v>404</v>
      </c>
      <c r="R346" s="35">
        <v>40404</v>
      </c>
      <c r="S346" s="57">
        <v>1.0000495000495E-2</v>
      </c>
    </row>
    <row r="347" spans="1:19" x14ac:dyDescent="0.2">
      <c r="A347" s="35" t="s">
        <v>398</v>
      </c>
      <c r="B347" s="35">
        <v>15</v>
      </c>
      <c r="C347" s="35">
        <v>10</v>
      </c>
      <c r="D347">
        <v>61073.883000000002</v>
      </c>
      <c r="E347" s="71" t="s">
        <v>252</v>
      </c>
      <c r="F347" s="72">
        <v>1.485001485001E-2</v>
      </c>
      <c r="M347" s="72">
        <v>1.485001485001E-2</v>
      </c>
      <c r="P347" s="56">
        <v>404</v>
      </c>
      <c r="R347" s="35">
        <v>40404</v>
      </c>
      <c r="S347" s="57">
        <v>1.0000495000495E-2</v>
      </c>
    </row>
    <row r="348" spans="1:19" x14ac:dyDescent="0.2">
      <c r="A348" s="35" t="s">
        <v>399</v>
      </c>
      <c r="B348" s="35">
        <v>15</v>
      </c>
      <c r="C348" s="35">
        <v>11</v>
      </c>
      <c r="D348">
        <v>50875.913999999997</v>
      </c>
      <c r="E348" t="s">
        <v>55</v>
      </c>
      <c r="I348" s="61">
        <v>1.980001980002E-3</v>
      </c>
      <c r="M348" s="72">
        <v>1.485001485001E-2</v>
      </c>
      <c r="P348" s="56">
        <v>404</v>
      </c>
      <c r="R348" s="35">
        <v>40404</v>
      </c>
      <c r="S348" s="57">
        <v>1.0001485001485001E-2</v>
      </c>
    </row>
    <row r="349" spans="1:19" x14ac:dyDescent="0.2">
      <c r="A349" s="35" t="s">
        <v>400</v>
      </c>
      <c r="B349" s="35">
        <v>15</v>
      </c>
      <c r="C349" s="35">
        <v>12</v>
      </c>
      <c r="D349">
        <v>44059.491999999998</v>
      </c>
      <c r="E349" t="s">
        <v>55</v>
      </c>
      <c r="I349" s="61">
        <v>1.980001980002E-3</v>
      </c>
      <c r="M349" s="72">
        <v>1.485001485001E-2</v>
      </c>
      <c r="P349" s="56">
        <v>404</v>
      </c>
      <c r="R349" s="35">
        <v>40404</v>
      </c>
      <c r="S349" s="57">
        <v>1.0001485001485001E-2</v>
      </c>
    </row>
    <row r="350" spans="1:19" x14ac:dyDescent="0.2">
      <c r="A350" s="35" t="s">
        <v>401</v>
      </c>
      <c r="B350" s="35">
        <v>15</v>
      </c>
      <c r="C350" s="35">
        <v>13</v>
      </c>
      <c r="D350">
        <v>74903.070000000007</v>
      </c>
      <c r="E350" t="s">
        <v>55</v>
      </c>
      <c r="G350" s="55">
        <v>0.1237501237501</v>
      </c>
      <c r="M350" s="72">
        <v>1.485001485001E-2</v>
      </c>
      <c r="P350" s="56">
        <v>404</v>
      </c>
      <c r="R350" s="35">
        <v>40404</v>
      </c>
      <c r="S350" s="57">
        <v>1.0002970002969999E-2</v>
      </c>
    </row>
    <row r="351" spans="1:19" x14ac:dyDescent="0.2">
      <c r="A351" s="35" t="s">
        <v>402</v>
      </c>
      <c r="B351" s="35">
        <v>15</v>
      </c>
      <c r="C351" s="35">
        <v>14</v>
      </c>
      <c r="D351">
        <v>51797.050999999999</v>
      </c>
      <c r="E351" t="s">
        <v>55</v>
      </c>
      <c r="G351" s="55">
        <v>0.1237501237501</v>
      </c>
      <c r="M351" s="72">
        <v>1.485001485001E-2</v>
      </c>
      <c r="P351" s="56">
        <v>404</v>
      </c>
      <c r="R351" s="35">
        <v>40404</v>
      </c>
      <c r="S351" s="57">
        <v>1.0002970002969999E-2</v>
      </c>
    </row>
    <row r="352" spans="1:19" x14ac:dyDescent="0.2">
      <c r="A352" s="35" t="s">
        <v>403</v>
      </c>
      <c r="B352" s="35">
        <v>15</v>
      </c>
      <c r="C352" s="35">
        <v>15</v>
      </c>
      <c r="D352">
        <v>72382.062999999995</v>
      </c>
      <c r="E352" s="62" t="s">
        <v>60</v>
      </c>
      <c r="F352" s="63">
        <v>1.485001485001E-2</v>
      </c>
      <c r="N352" s="63">
        <v>1.485001485001E-2</v>
      </c>
      <c r="P352" s="56">
        <v>404</v>
      </c>
      <c r="R352" s="35">
        <v>40404</v>
      </c>
      <c r="S352" s="57">
        <v>1.0000495000495E-2</v>
      </c>
    </row>
    <row r="353" spans="1:19" x14ac:dyDescent="0.2">
      <c r="A353" s="35" t="s">
        <v>404</v>
      </c>
      <c r="B353" s="35">
        <v>15</v>
      </c>
      <c r="C353" s="35">
        <v>16</v>
      </c>
      <c r="D353">
        <v>68748.414000000004</v>
      </c>
      <c r="E353" s="62" t="s">
        <v>60</v>
      </c>
      <c r="F353" s="63">
        <v>1.485001485001E-2</v>
      </c>
      <c r="N353" s="63">
        <v>1.485001485001E-2</v>
      </c>
      <c r="P353" s="56">
        <v>404</v>
      </c>
      <c r="R353" s="35">
        <v>40404</v>
      </c>
      <c r="S353" s="57">
        <v>1.0000495000495E-2</v>
      </c>
    </row>
    <row r="354" spans="1:19" x14ac:dyDescent="0.2">
      <c r="A354" s="35" t="s">
        <v>405</v>
      </c>
      <c r="B354" s="35">
        <v>15</v>
      </c>
      <c r="C354" s="35">
        <v>17</v>
      </c>
      <c r="D354">
        <v>74238.883000000002</v>
      </c>
      <c r="E354" t="s">
        <v>55</v>
      </c>
      <c r="L354" s="69">
        <v>1.485001485001E-2</v>
      </c>
      <c r="N354" s="63">
        <v>1.485001485001E-2</v>
      </c>
      <c r="P354" s="56">
        <v>404</v>
      </c>
      <c r="R354" s="35">
        <v>40404</v>
      </c>
      <c r="S354" s="57">
        <v>1.000198000198E-2</v>
      </c>
    </row>
    <row r="355" spans="1:19" x14ac:dyDescent="0.2">
      <c r="A355" s="35" t="s">
        <v>406</v>
      </c>
      <c r="B355" s="35">
        <v>15</v>
      </c>
      <c r="C355" s="35">
        <v>18</v>
      </c>
      <c r="D355">
        <v>66241.952999999994</v>
      </c>
      <c r="E355" t="s">
        <v>55</v>
      </c>
      <c r="L355" s="69">
        <v>1.485001485001E-2</v>
      </c>
      <c r="N355" s="63">
        <v>1.485001485001E-2</v>
      </c>
      <c r="P355" s="56">
        <v>404</v>
      </c>
      <c r="R355" s="35">
        <v>40404</v>
      </c>
      <c r="S355" s="57">
        <v>1.000198000198E-2</v>
      </c>
    </row>
    <row r="356" spans="1:19" x14ac:dyDescent="0.2">
      <c r="A356" s="35" t="s">
        <v>407</v>
      </c>
      <c r="B356" s="35">
        <v>15</v>
      </c>
      <c r="C356" s="35">
        <v>19</v>
      </c>
      <c r="D356">
        <v>52953.32</v>
      </c>
      <c r="E356" t="s">
        <v>55</v>
      </c>
      <c r="N356" s="63">
        <v>1.485001485001E-2</v>
      </c>
      <c r="O356" s="68">
        <v>1.485001485001E-2</v>
      </c>
      <c r="P356" s="56">
        <v>404</v>
      </c>
      <c r="R356" s="35">
        <v>40404</v>
      </c>
      <c r="S356" s="57">
        <v>1.000198000198E-2</v>
      </c>
    </row>
    <row r="357" spans="1:19" x14ac:dyDescent="0.2">
      <c r="A357" s="35" t="s">
        <v>408</v>
      </c>
      <c r="B357" s="35">
        <v>15</v>
      </c>
      <c r="C357" s="35">
        <v>20</v>
      </c>
      <c r="D357">
        <v>49402.093999999997</v>
      </c>
      <c r="E357" t="s">
        <v>55</v>
      </c>
      <c r="N357" s="63">
        <v>1.485001485001E-2</v>
      </c>
      <c r="O357" s="68">
        <v>1.485001485001E-2</v>
      </c>
      <c r="P357" s="56">
        <v>404</v>
      </c>
      <c r="R357" s="35">
        <v>40404</v>
      </c>
      <c r="S357" s="57">
        <v>1.000198000198E-2</v>
      </c>
    </row>
    <row r="358" spans="1:19" x14ac:dyDescent="0.2">
      <c r="A358" s="35" t="s">
        <v>409</v>
      </c>
      <c r="B358" s="35">
        <v>15</v>
      </c>
      <c r="C358" s="35">
        <v>21</v>
      </c>
      <c r="D358">
        <v>45118.800999999999</v>
      </c>
      <c r="E358" s="73" t="s">
        <v>265</v>
      </c>
      <c r="F358" s="68">
        <v>1.485001485001E-2</v>
      </c>
      <c r="O358" s="68">
        <v>1.485001485001E-2</v>
      </c>
      <c r="P358" s="56">
        <v>404</v>
      </c>
      <c r="R358" s="35">
        <v>40404</v>
      </c>
      <c r="S358" s="57">
        <v>1.0000495000495E-2</v>
      </c>
    </row>
    <row r="359" spans="1:19" x14ac:dyDescent="0.2">
      <c r="A359" s="35" t="s">
        <v>410</v>
      </c>
      <c r="B359" s="35">
        <v>15</v>
      </c>
      <c r="C359" s="35">
        <v>22</v>
      </c>
      <c r="D359">
        <v>49574.199000000001</v>
      </c>
      <c r="E359" s="73" t="s">
        <v>265</v>
      </c>
      <c r="F359" s="68">
        <v>1.485001485001E-2</v>
      </c>
      <c r="O359" s="68">
        <v>1.485001485001E-2</v>
      </c>
      <c r="P359" s="56">
        <v>404</v>
      </c>
      <c r="R359" s="35">
        <v>40404</v>
      </c>
      <c r="S359" s="57">
        <v>1.0000495000495E-2</v>
      </c>
    </row>
    <row r="360" spans="1:19" x14ac:dyDescent="0.2">
      <c r="A360" s="35" t="s">
        <v>411</v>
      </c>
      <c r="B360" s="35">
        <v>15</v>
      </c>
      <c r="C360" s="35">
        <v>23</v>
      </c>
      <c r="D360">
        <v>49545.108999999997</v>
      </c>
      <c r="E360" t="s">
        <v>55</v>
      </c>
      <c r="L360" s="69">
        <v>1.485001485001E-2</v>
      </c>
      <c r="O360" s="68">
        <v>1.485001485001E-2</v>
      </c>
      <c r="P360" s="56">
        <v>404</v>
      </c>
      <c r="R360" s="35">
        <v>40404</v>
      </c>
      <c r="S360" s="57">
        <v>1.000198000198E-2</v>
      </c>
    </row>
    <row r="361" spans="1:19" x14ac:dyDescent="0.2">
      <c r="A361" s="35" t="s">
        <v>412</v>
      </c>
      <c r="B361" s="35">
        <v>15</v>
      </c>
      <c r="C361" s="35">
        <v>24</v>
      </c>
      <c r="D361">
        <v>79406.952999999994</v>
      </c>
      <c r="E361" t="s">
        <v>55</v>
      </c>
      <c r="L361" s="69">
        <v>1.485001485001E-2</v>
      </c>
      <c r="O361" s="68">
        <v>1.485001485001E-2</v>
      </c>
      <c r="P361" s="56">
        <v>404</v>
      </c>
      <c r="R361" s="35">
        <v>40404</v>
      </c>
      <c r="S361" s="57">
        <v>1.000198000198E-2</v>
      </c>
    </row>
    <row r="362" spans="1:19" x14ac:dyDescent="0.2">
      <c r="A362" s="35" t="s">
        <v>413</v>
      </c>
      <c r="B362" s="35">
        <v>16</v>
      </c>
      <c r="C362" s="35">
        <v>1</v>
      </c>
      <c r="D362">
        <v>74537.047000000006</v>
      </c>
      <c r="E362" t="s">
        <v>55</v>
      </c>
      <c r="J362" s="65">
        <v>4.950004950005E-3</v>
      </c>
      <c r="K362" s="67">
        <v>4.950004950005E-3</v>
      </c>
      <c r="P362" s="56">
        <v>404</v>
      </c>
      <c r="R362" s="35">
        <v>40404</v>
      </c>
      <c r="S362" s="57">
        <v>0.01</v>
      </c>
    </row>
    <row r="363" spans="1:19" x14ac:dyDescent="0.2">
      <c r="A363" s="35" t="s">
        <v>414</v>
      </c>
      <c r="B363" s="35">
        <v>16</v>
      </c>
      <c r="C363" s="35">
        <v>2</v>
      </c>
      <c r="D363">
        <v>62147.733999999997</v>
      </c>
      <c r="E363" t="s">
        <v>55</v>
      </c>
      <c r="J363" s="65">
        <v>4.950004950005E-3</v>
      </c>
      <c r="K363" s="67">
        <v>4.950004950005E-3</v>
      </c>
      <c r="P363" s="56">
        <v>404</v>
      </c>
      <c r="R363" s="35">
        <v>40404</v>
      </c>
      <c r="S363" s="57">
        <v>0.01</v>
      </c>
    </row>
    <row r="364" spans="1:19" x14ac:dyDescent="0.2">
      <c r="A364" s="35" t="s">
        <v>415</v>
      </c>
      <c r="B364" s="35">
        <v>16</v>
      </c>
      <c r="C364" s="35">
        <v>3</v>
      </c>
      <c r="D364">
        <v>76832.616999999998</v>
      </c>
      <c r="E364" t="s">
        <v>55</v>
      </c>
      <c r="J364" s="65">
        <v>4.950004950005E-3</v>
      </c>
      <c r="L364" s="69">
        <v>4.950004950005E-3</v>
      </c>
      <c r="P364" s="56">
        <v>404</v>
      </c>
      <c r="R364" s="35">
        <v>40404</v>
      </c>
      <c r="S364" s="57">
        <v>0.01</v>
      </c>
    </row>
    <row r="365" spans="1:19" x14ac:dyDescent="0.2">
      <c r="A365" s="35" t="s">
        <v>416</v>
      </c>
      <c r="B365" s="35">
        <v>16</v>
      </c>
      <c r="C365" s="35">
        <v>4</v>
      </c>
      <c r="D365">
        <v>75111.539000000004</v>
      </c>
      <c r="E365" t="s">
        <v>55</v>
      </c>
      <c r="J365" s="65">
        <v>4.950004950005E-3</v>
      </c>
      <c r="L365" s="69">
        <v>4.950004950005E-3</v>
      </c>
      <c r="P365" s="56">
        <v>404</v>
      </c>
      <c r="R365" s="35">
        <v>40404</v>
      </c>
      <c r="S365" s="57">
        <v>0.01</v>
      </c>
    </row>
    <row r="366" spans="1:19" x14ac:dyDescent="0.2">
      <c r="A366" s="35" t="s">
        <v>417</v>
      </c>
      <c r="B366" s="35">
        <v>16</v>
      </c>
      <c r="C366" s="35">
        <v>5</v>
      </c>
      <c r="D366">
        <v>70379.804999999993</v>
      </c>
      <c r="E366" s="70" t="s">
        <v>247</v>
      </c>
      <c r="F366" s="69">
        <v>4.950004950005E-3</v>
      </c>
      <c r="L366" s="69">
        <v>4.950004950005E-3</v>
      </c>
      <c r="P366" s="56">
        <v>404</v>
      </c>
      <c r="R366" s="35">
        <v>40404</v>
      </c>
      <c r="S366" s="57">
        <v>9.9995049995050007E-3</v>
      </c>
    </row>
    <row r="367" spans="1:19" x14ac:dyDescent="0.2">
      <c r="A367" s="35" t="s">
        <v>418</v>
      </c>
      <c r="B367" s="35">
        <v>16</v>
      </c>
      <c r="C367" s="35">
        <v>6</v>
      </c>
      <c r="D367">
        <v>64329.379000000001</v>
      </c>
      <c r="E367" s="70" t="s">
        <v>247</v>
      </c>
      <c r="F367" s="69">
        <v>4.950004950005E-3</v>
      </c>
      <c r="L367" s="69">
        <v>4.950004950005E-3</v>
      </c>
      <c r="P367" s="56">
        <v>404</v>
      </c>
      <c r="R367" s="35">
        <v>40404</v>
      </c>
      <c r="S367" s="57">
        <v>9.9995049995050007E-3</v>
      </c>
    </row>
    <row r="368" spans="1:19" x14ac:dyDescent="0.2">
      <c r="A368" s="35" t="s">
        <v>419</v>
      </c>
      <c r="B368" s="35">
        <v>16</v>
      </c>
      <c r="C368" s="35">
        <v>7</v>
      </c>
      <c r="D368">
        <v>58485</v>
      </c>
      <c r="E368" t="s">
        <v>55</v>
      </c>
      <c r="K368" s="67">
        <v>4.950004950005E-3</v>
      </c>
      <c r="L368" s="69">
        <v>4.950004950005E-3</v>
      </c>
      <c r="P368" s="56">
        <v>404</v>
      </c>
      <c r="R368" s="35">
        <v>40404</v>
      </c>
      <c r="S368" s="57">
        <v>0.01</v>
      </c>
    </row>
    <row r="369" spans="1:19" x14ac:dyDescent="0.2">
      <c r="A369" s="35" t="s">
        <v>420</v>
      </c>
      <c r="B369" s="35">
        <v>16</v>
      </c>
      <c r="C369" s="35">
        <v>8</v>
      </c>
      <c r="D369">
        <v>57149.347999999998</v>
      </c>
      <c r="E369" t="s">
        <v>55</v>
      </c>
      <c r="K369" s="67">
        <v>4.950004950005E-3</v>
      </c>
      <c r="L369" s="69">
        <v>4.950004950005E-3</v>
      </c>
      <c r="P369" s="56">
        <v>404</v>
      </c>
      <c r="R369" s="35">
        <v>40404</v>
      </c>
      <c r="S369" s="57">
        <v>0.01</v>
      </c>
    </row>
    <row r="370" spans="1:19" x14ac:dyDescent="0.2">
      <c r="A370" s="35" t="s">
        <v>421</v>
      </c>
      <c r="B370" s="35">
        <v>16</v>
      </c>
      <c r="C370" s="35">
        <v>9</v>
      </c>
      <c r="D370">
        <v>60324.851999999999</v>
      </c>
      <c r="E370" s="71" t="s">
        <v>252</v>
      </c>
      <c r="F370" s="72">
        <v>4.950004950005E-3</v>
      </c>
      <c r="M370" s="72">
        <v>4.950004950005E-3</v>
      </c>
      <c r="P370" s="56">
        <v>404</v>
      </c>
      <c r="R370" s="35">
        <v>40404</v>
      </c>
      <c r="S370" s="57">
        <v>9.9995049995050007E-3</v>
      </c>
    </row>
    <row r="371" spans="1:19" x14ac:dyDescent="0.2">
      <c r="A371" s="35" t="s">
        <v>422</v>
      </c>
      <c r="B371" s="35">
        <v>16</v>
      </c>
      <c r="C371" s="35">
        <v>10</v>
      </c>
      <c r="D371">
        <v>68501.164000000004</v>
      </c>
      <c r="E371" s="71" t="s">
        <v>252</v>
      </c>
      <c r="F371" s="72">
        <v>4.950004950005E-3</v>
      </c>
      <c r="M371" s="72">
        <v>4.950004950005E-3</v>
      </c>
      <c r="P371" s="56">
        <v>404</v>
      </c>
      <c r="R371" s="35">
        <v>40404</v>
      </c>
      <c r="S371" s="57">
        <v>9.9995049995050007E-3</v>
      </c>
    </row>
    <row r="372" spans="1:19" x14ac:dyDescent="0.2">
      <c r="A372" s="35" t="s">
        <v>423</v>
      </c>
      <c r="B372" s="35">
        <v>16</v>
      </c>
      <c r="C372" s="35">
        <v>11</v>
      </c>
      <c r="D372">
        <v>73865.577999999994</v>
      </c>
      <c r="E372" t="s">
        <v>55</v>
      </c>
      <c r="I372" s="61">
        <v>6.435006435006E-4</v>
      </c>
      <c r="M372" s="72">
        <v>4.950004950005E-3</v>
      </c>
      <c r="P372" s="56">
        <v>404</v>
      </c>
      <c r="R372" s="35">
        <v>40404</v>
      </c>
      <c r="S372" s="57">
        <v>9.9998267498267492E-3</v>
      </c>
    </row>
    <row r="373" spans="1:19" x14ac:dyDescent="0.2">
      <c r="A373" s="35" t="s">
        <v>424</v>
      </c>
      <c r="B373" s="35">
        <v>16</v>
      </c>
      <c r="C373" s="35">
        <v>12</v>
      </c>
      <c r="D373">
        <v>66835.843999999997</v>
      </c>
      <c r="E373" t="s">
        <v>55</v>
      </c>
      <c r="I373" s="61">
        <v>6.435006435006E-4</v>
      </c>
      <c r="M373" s="72">
        <v>4.950004950005E-3</v>
      </c>
      <c r="P373" s="56">
        <v>404</v>
      </c>
      <c r="R373" s="35">
        <v>40404</v>
      </c>
      <c r="S373" s="57">
        <v>9.9998267498267492E-3</v>
      </c>
    </row>
    <row r="374" spans="1:19" x14ac:dyDescent="0.2">
      <c r="A374" s="35" t="s">
        <v>425</v>
      </c>
      <c r="B374" s="35">
        <v>16</v>
      </c>
      <c r="C374" s="35">
        <v>13</v>
      </c>
      <c r="D374">
        <v>74917.616999999998</v>
      </c>
      <c r="E374" t="s">
        <v>55</v>
      </c>
      <c r="G374" s="55">
        <v>2.475002475002E-2</v>
      </c>
      <c r="M374" s="72">
        <v>4.950004950005E-3</v>
      </c>
      <c r="P374" s="56">
        <v>404</v>
      </c>
      <c r="R374" s="35">
        <v>40404</v>
      </c>
      <c r="S374" s="57">
        <v>0.01</v>
      </c>
    </row>
    <row r="375" spans="1:19" x14ac:dyDescent="0.2">
      <c r="A375" s="35" t="s">
        <v>426</v>
      </c>
      <c r="B375" s="35">
        <v>16</v>
      </c>
      <c r="C375" s="35">
        <v>14</v>
      </c>
      <c r="D375">
        <v>75189.108999999997</v>
      </c>
      <c r="E375" t="s">
        <v>55</v>
      </c>
      <c r="G375" s="55">
        <v>2.475002475002E-2</v>
      </c>
      <c r="M375" s="72">
        <v>4.950004950005E-3</v>
      </c>
      <c r="P375" s="56">
        <v>404</v>
      </c>
      <c r="R375" s="35">
        <v>40404</v>
      </c>
      <c r="S375" s="57">
        <v>0.01</v>
      </c>
    </row>
    <row r="376" spans="1:19" x14ac:dyDescent="0.2">
      <c r="A376" s="35" t="s">
        <v>427</v>
      </c>
      <c r="B376" s="35">
        <v>16</v>
      </c>
      <c r="C376" s="35">
        <v>15</v>
      </c>
      <c r="D376">
        <v>66360.726999999999</v>
      </c>
      <c r="E376" s="62" t="s">
        <v>60</v>
      </c>
      <c r="F376" s="63">
        <v>4.950004950005E-3</v>
      </c>
      <c r="N376" s="63">
        <v>4.950004950005E-3</v>
      </c>
      <c r="P376" s="56">
        <v>404</v>
      </c>
      <c r="R376" s="35">
        <v>40404</v>
      </c>
      <c r="S376" s="57">
        <v>9.9995049995050007E-3</v>
      </c>
    </row>
    <row r="377" spans="1:19" x14ac:dyDescent="0.2">
      <c r="A377" s="35" t="s">
        <v>428</v>
      </c>
      <c r="B377" s="35">
        <v>16</v>
      </c>
      <c r="C377" s="35">
        <v>16</v>
      </c>
      <c r="D377">
        <v>68316.937999999995</v>
      </c>
      <c r="E377" s="62" t="s">
        <v>60</v>
      </c>
      <c r="F377" s="63">
        <v>4.950004950005E-3</v>
      </c>
      <c r="N377" s="63">
        <v>4.950004950005E-3</v>
      </c>
      <c r="P377" s="56">
        <v>404</v>
      </c>
      <c r="R377" s="35">
        <v>40404</v>
      </c>
      <c r="S377" s="57">
        <v>9.9995049995050007E-3</v>
      </c>
    </row>
    <row r="378" spans="1:19" x14ac:dyDescent="0.2">
      <c r="A378" s="35" t="s">
        <v>429</v>
      </c>
      <c r="B378" s="35">
        <v>16</v>
      </c>
      <c r="C378" s="35">
        <v>17</v>
      </c>
      <c r="D378">
        <v>64057.883000000002</v>
      </c>
      <c r="E378" t="s">
        <v>55</v>
      </c>
      <c r="L378" s="69">
        <v>4.950004950005E-3</v>
      </c>
      <c r="N378" s="63">
        <v>4.950004950005E-3</v>
      </c>
      <c r="P378" s="56">
        <v>404</v>
      </c>
      <c r="R378" s="35">
        <v>40404</v>
      </c>
      <c r="S378" s="57">
        <v>0.01</v>
      </c>
    </row>
    <row r="379" spans="1:19" x14ac:dyDescent="0.2">
      <c r="A379" s="35" t="s">
        <v>430</v>
      </c>
      <c r="B379" s="35">
        <v>16</v>
      </c>
      <c r="C379" s="35">
        <v>18</v>
      </c>
      <c r="D379">
        <v>62426.5</v>
      </c>
      <c r="E379" t="s">
        <v>55</v>
      </c>
      <c r="L379" s="69">
        <v>4.950004950005E-3</v>
      </c>
      <c r="N379" s="63">
        <v>4.950004950005E-3</v>
      </c>
      <c r="P379" s="56">
        <v>404</v>
      </c>
      <c r="R379" s="35">
        <v>40404</v>
      </c>
      <c r="S379" s="57">
        <v>0.01</v>
      </c>
    </row>
    <row r="380" spans="1:19" x14ac:dyDescent="0.2">
      <c r="A380" s="35" t="s">
        <v>431</v>
      </c>
      <c r="B380" s="35">
        <v>16</v>
      </c>
      <c r="C380" s="35">
        <v>19</v>
      </c>
      <c r="D380">
        <v>63776.695</v>
      </c>
      <c r="E380" t="s">
        <v>55</v>
      </c>
      <c r="N380" s="63">
        <v>4.950004950005E-3</v>
      </c>
      <c r="O380" s="68">
        <v>4.950004950005E-3</v>
      </c>
      <c r="P380" s="56">
        <v>404</v>
      </c>
      <c r="R380" s="35">
        <v>40404</v>
      </c>
      <c r="S380" s="57">
        <v>0.01</v>
      </c>
    </row>
    <row r="381" spans="1:19" x14ac:dyDescent="0.2">
      <c r="A381" s="35" t="s">
        <v>432</v>
      </c>
      <c r="B381" s="35">
        <v>16</v>
      </c>
      <c r="C381" s="35">
        <v>20</v>
      </c>
      <c r="D381">
        <v>48236.125</v>
      </c>
      <c r="E381" t="s">
        <v>55</v>
      </c>
      <c r="N381" s="63">
        <v>4.950004950005E-3</v>
      </c>
      <c r="O381" s="68">
        <v>4.950004950005E-3</v>
      </c>
      <c r="P381" s="56">
        <v>404</v>
      </c>
      <c r="R381" s="35">
        <v>40404</v>
      </c>
      <c r="S381" s="57">
        <v>0.01</v>
      </c>
    </row>
    <row r="382" spans="1:19" x14ac:dyDescent="0.2">
      <c r="A382" s="35" t="s">
        <v>433</v>
      </c>
      <c r="B382" s="35">
        <v>16</v>
      </c>
      <c r="C382" s="35">
        <v>21</v>
      </c>
      <c r="D382">
        <v>57236.612999999998</v>
      </c>
      <c r="E382" s="73" t="s">
        <v>265</v>
      </c>
      <c r="F382" s="68">
        <v>4.950004950005E-3</v>
      </c>
      <c r="O382" s="68">
        <v>4.950004950005E-3</v>
      </c>
      <c r="P382" s="56">
        <v>404</v>
      </c>
      <c r="R382" s="35">
        <v>40404</v>
      </c>
      <c r="S382" s="57">
        <v>9.9995049995050007E-3</v>
      </c>
    </row>
    <row r="383" spans="1:19" x14ac:dyDescent="0.2">
      <c r="A383" s="35" t="s">
        <v>434</v>
      </c>
      <c r="B383" s="35">
        <v>16</v>
      </c>
      <c r="C383" s="35">
        <v>22</v>
      </c>
      <c r="D383">
        <v>63859.112999999998</v>
      </c>
      <c r="E383" s="73" t="s">
        <v>265</v>
      </c>
      <c r="F383" s="68">
        <v>4.950004950005E-3</v>
      </c>
      <c r="O383" s="68">
        <v>4.950004950005E-3</v>
      </c>
      <c r="P383" s="56">
        <v>404</v>
      </c>
      <c r="R383" s="35">
        <v>40404</v>
      </c>
      <c r="S383" s="57">
        <v>9.9995049995050007E-3</v>
      </c>
    </row>
    <row r="384" spans="1:19" x14ac:dyDescent="0.2">
      <c r="A384" s="35" t="s">
        <v>435</v>
      </c>
      <c r="B384" s="35">
        <v>16</v>
      </c>
      <c r="C384" s="35">
        <v>23</v>
      </c>
      <c r="D384">
        <v>71635.460999999996</v>
      </c>
      <c r="E384" t="s">
        <v>55</v>
      </c>
      <c r="L384" s="69">
        <v>4.950004950005E-3</v>
      </c>
      <c r="O384" s="68">
        <v>4.950004950005E-3</v>
      </c>
      <c r="P384" s="56">
        <v>404</v>
      </c>
      <c r="R384" s="35">
        <v>40404</v>
      </c>
      <c r="S384" s="57">
        <v>0.01</v>
      </c>
    </row>
    <row r="385" spans="1:19" x14ac:dyDescent="0.2">
      <c r="A385" s="35" t="s">
        <v>436</v>
      </c>
      <c r="B385" s="35">
        <v>16</v>
      </c>
      <c r="C385" s="35">
        <v>24</v>
      </c>
      <c r="D385">
        <v>66021.366999999998</v>
      </c>
      <c r="E385" t="s">
        <v>55</v>
      </c>
      <c r="L385" s="69">
        <v>4.950004950005E-3</v>
      </c>
      <c r="O385" s="68">
        <v>4.950004950005E-3</v>
      </c>
      <c r="P385" s="56">
        <v>404</v>
      </c>
      <c r="R385" s="35">
        <v>40404</v>
      </c>
      <c r="S385" s="57">
        <v>0.01</v>
      </c>
    </row>
  </sheetData>
  <autoFilter ref="A1:O385" xr:uid="{13538D90-924B-414A-BCC0-72F8E92DC34F}">
    <sortState xmlns:xlrd2="http://schemas.microsoft.com/office/spreadsheetml/2017/richdata2" ref="A2:O385">
      <sortCondition ref="A2:A3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MASTER</vt:lpstr>
      <vt:lpstr>Control D0</vt:lpstr>
      <vt:lpstr>Tabular_RAS21</vt:lpstr>
      <vt:lpstr>RAS21 D5</vt:lpstr>
      <vt:lpstr>OPT0014 D5</vt:lpstr>
      <vt:lpstr>Tabular_OPT0014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2022-04-26T09:40:34Z</dcterms:created>
  <dcterms:modified xsi:type="dcterms:W3CDTF">2022-06-03T11:03:26Z</dcterms:modified>
</cp:coreProperties>
</file>