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Test BDD Zhang\"/>
    </mc:Choice>
  </mc:AlternateContent>
  <xr:revisionPtr revIDLastSave="0" documentId="13_ncr:1_{0BE70AC9-E90E-4EF6-8DF2-72302471300F}" xr6:coauthVersionLast="47" xr6:coauthVersionMax="47" xr10:uidLastSave="{00000000-0000-0000-0000-000000000000}"/>
  <bookViews>
    <workbookView xWindow="-120" yWindow="-120" windowWidth="20730" windowHeight="11160" activeTab="2" xr2:uid="{99BD1EB8-4222-4421-AB7F-7DD02BBCB5F5}"/>
  </bookViews>
  <sheets>
    <sheet name="Position capteur" sheetId="1" r:id="rId1"/>
    <sheet name="Position capteur AC" sheetId="2" r:id="rId2"/>
    <sheet name="Position capteur AC integrabl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U19" i="2" l="1"/>
  <c r="U18" i="2"/>
  <c r="V18" i="2" s="1"/>
  <c r="W18" i="2" s="1"/>
  <c r="W21" i="2"/>
  <c r="W22" i="2"/>
  <c r="W23" i="2"/>
  <c r="W24" i="2"/>
  <c r="W25" i="2"/>
  <c r="W26" i="2"/>
  <c r="W27" i="2"/>
  <c r="W28" i="2"/>
  <c r="W29" i="2"/>
  <c r="U21" i="2"/>
  <c r="U22" i="2"/>
  <c r="U23" i="2"/>
  <c r="V23" i="2" s="1"/>
  <c r="U24" i="2"/>
  <c r="U25" i="2"/>
  <c r="U26" i="2"/>
  <c r="U27" i="2"/>
  <c r="U28" i="2"/>
  <c r="V28" i="2" s="1"/>
  <c r="U29" i="2"/>
  <c r="W20" i="2"/>
  <c r="U20" i="2"/>
  <c r="V20" i="2" s="1"/>
  <c r="V24" i="2"/>
  <c r="V19" i="2"/>
  <c r="W19" i="2" s="1"/>
  <c r="V21" i="2"/>
  <c r="V22" i="2"/>
  <c r="V25" i="2"/>
  <c r="V26" i="2"/>
  <c r="V27" i="2"/>
  <c r="V29" i="2"/>
  <c r="T19" i="2"/>
  <c r="T20" i="2"/>
  <c r="T21" i="2"/>
  <c r="T22" i="2"/>
  <c r="T23" i="2"/>
  <c r="T24" i="2"/>
  <c r="T25" i="2"/>
  <c r="T26" i="2"/>
  <c r="T27" i="2"/>
  <c r="T28" i="2"/>
  <c r="T29" i="2"/>
  <c r="S19" i="2"/>
  <c r="S20" i="2"/>
  <c r="S21" i="2"/>
  <c r="S22" i="2"/>
  <c r="S23" i="2"/>
  <c r="S24" i="2"/>
  <c r="S25" i="2"/>
  <c r="S26" i="2"/>
  <c r="S27" i="2"/>
  <c r="S28" i="2"/>
  <c r="S29" i="2"/>
  <c r="R19" i="2"/>
  <c r="R20" i="2"/>
  <c r="R21" i="2"/>
  <c r="R22" i="2"/>
  <c r="R23" i="2"/>
  <c r="R24" i="2"/>
  <c r="R25" i="2"/>
  <c r="R26" i="2"/>
  <c r="R27" i="2"/>
  <c r="R28" i="2"/>
  <c r="R29" i="2"/>
  <c r="T18" i="2"/>
  <c r="S18" i="2"/>
  <c r="R18" i="2"/>
  <c r="H19" i="2"/>
  <c r="J19" i="2"/>
  <c r="H20" i="2"/>
  <c r="J20" i="2"/>
  <c r="H21" i="2"/>
  <c r="J21" i="2"/>
  <c r="H22" i="2"/>
  <c r="J22" i="2"/>
  <c r="H23" i="2"/>
  <c r="J23" i="2"/>
  <c r="H24" i="2"/>
  <c r="J24" i="2"/>
  <c r="H25" i="2"/>
  <c r="J25" i="2"/>
  <c r="H26" i="2"/>
  <c r="J26" i="2"/>
  <c r="H27" i="2"/>
  <c r="J27" i="2"/>
  <c r="H28" i="2"/>
  <c r="J28" i="2"/>
  <c r="H29" i="2"/>
  <c r="J29" i="2"/>
  <c r="H18" i="2"/>
  <c r="J18" i="2"/>
  <c r="P19" i="2"/>
  <c r="P20" i="2"/>
  <c r="P21" i="2"/>
  <c r="P22" i="2"/>
  <c r="P23" i="2"/>
  <c r="P24" i="2"/>
  <c r="P25" i="2"/>
  <c r="P26" i="2"/>
  <c r="P27" i="2"/>
  <c r="P28" i="2"/>
  <c r="P29" i="2"/>
  <c r="P18" i="2"/>
  <c r="N19" i="2"/>
  <c r="N20" i="2"/>
  <c r="N21" i="2"/>
  <c r="N22" i="2"/>
  <c r="N23" i="2"/>
  <c r="N24" i="2"/>
  <c r="N25" i="2"/>
  <c r="N26" i="2"/>
  <c r="N27" i="2"/>
  <c r="N28" i="2"/>
  <c r="N29" i="2"/>
  <c r="N18" i="2"/>
  <c r="G19" i="2"/>
  <c r="G20" i="2"/>
  <c r="G21" i="2"/>
  <c r="G22" i="2"/>
  <c r="G23" i="2"/>
  <c r="G24" i="2"/>
  <c r="G25" i="2"/>
  <c r="G26" i="2"/>
  <c r="G27" i="2"/>
  <c r="G28" i="2"/>
  <c r="G29" i="2"/>
  <c r="G18" i="2"/>
  <c r="F19" i="2"/>
  <c r="F20" i="2"/>
  <c r="F21" i="2"/>
  <c r="F22" i="2"/>
  <c r="F23" i="2"/>
  <c r="F24" i="2"/>
  <c r="F25" i="2"/>
  <c r="F26" i="2"/>
  <c r="F27" i="2"/>
  <c r="F28" i="2"/>
  <c r="F29" i="2"/>
  <c r="F18" i="2"/>
  <c r="E19" i="2"/>
  <c r="E20" i="2"/>
  <c r="E21" i="2"/>
  <c r="E22" i="2"/>
  <c r="E23" i="2"/>
  <c r="E24" i="2"/>
  <c r="E25" i="2"/>
  <c r="E26" i="2"/>
  <c r="E27" i="2"/>
  <c r="E28" i="2"/>
  <c r="E29" i="2"/>
  <c r="E18" i="2"/>
  <c r="T7" i="2"/>
  <c r="T11" i="2"/>
  <c r="S4" i="2"/>
  <c r="V4" i="2" s="1"/>
  <c r="S7" i="2"/>
  <c r="V7" i="2" s="1"/>
  <c r="S8" i="2"/>
  <c r="S11" i="2"/>
  <c r="V11" i="2" s="1"/>
  <c r="S12" i="2"/>
  <c r="V12" i="2" s="1"/>
  <c r="T3" i="2"/>
  <c r="U4" i="2"/>
  <c r="T4" i="2" s="1"/>
  <c r="U5" i="2"/>
  <c r="T5" i="2" s="1"/>
  <c r="U6" i="2"/>
  <c r="T6" i="2" s="1"/>
  <c r="U7" i="2"/>
  <c r="U8" i="2"/>
  <c r="T8" i="2" s="1"/>
  <c r="U9" i="2"/>
  <c r="S9" i="2" s="1"/>
  <c r="U10" i="2"/>
  <c r="T10" i="2" s="1"/>
  <c r="U11" i="2"/>
  <c r="U12" i="2"/>
  <c r="T12" i="2" s="1"/>
  <c r="U13" i="2"/>
  <c r="S13" i="2" s="1"/>
  <c r="U14" i="2"/>
  <c r="T14" i="2" s="1"/>
  <c r="U3" i="2"/>
  <c r="S3" i="2" s="1"/>
  <c r="V3" i="2" s="1"/>
  <c r="Y19" i="2" l="1"/>
  <c r="X19" i="2"/>
  <c r="X26" i="2"/>
  <c r="Y26" i="2"/>
  <c r="X22" i="2"/>
  <c r="Y22" i="2"/>
  <c r="X28" i="2"/>
  <c r="Y28" i="2"/>
  <c r="Y27" i="2"/>
  <c r="X27" i="2"/>
  <c r="X29" i="2"/>
  <c r="Y29" i="2"/>
  <c r="X25" i="2"/>
  <c r="Y25" i="2"/>
  <c r="X21" i="2"/>
  <c r="Y21" i="2"/>
  <c r="X24" i="2"/>
  <c r="Y24" i="2"/>
  <c r="Y23" i="2"/>
  <c r="X23" i="2"/>
  <c r="X20" i="2"/>
  <c r="Y20" i="2"/>
  <c r="Y18" i="2"/>
  <c r="X18" i="2"/>
  <c r="V8" i="2"/>
  <c r="S14" i="2"/>
  <c r="V14" i="2" s="1"/>
  <c r="S10" i="2"/>
  <c r="V10" i="2" s="1"/>
  <c r="S6" i="2"/>
  <c r="V6" i="2" s="1"/>
  <c r="T13" i="2"/>
  <c r="V13" i="2" s="1"/>
  <c r="T9" i="2"/>
  <c r="V9" i="2" s="1"/>
  <c r="S5" i="2"/>
  <c r="V5" i="2" s="1"/>
</calcChain>
</file>

<file path=xl/sharedStrings.xml><?xml version="1.0" encoding="utf-8"?>
<sst xmlns="http://schemas.openxmlformats.org/spreadsheetml/2006/main" count="177" uniqueCount="62">
  <si>
    <t>type</t>
  </si>
  <si>
    <t>location nr</t>
  </si>
  <si>
    <t>Section</t>
  </si>
  <si>
    <t>position</t>
  </si>
  <si>
    <t>x mm</t>
  </si>
  <si>
    <t>y mm</t>
  </si>
  <si>
    <t>z mm</t>
  </si>
  <si>
    <t>ux</t>
  </si>
  <si>
    <t>uy</t>
  </si>
  <si>
    <t>uz</t>
  </si>
  <si>
    <t>vx</t>
  </si>
  <si>
    <t>vy</t>
  </si>
  <si>
    <t>vz</t>
  </si>
  <si>
    <t>nx</t>
  </si>
  <si>
    <t>ny</t>
  </si>
  <si>
    <t>nz</t>
  </si>
  <si>
    <t>Barometric</t>
  </si>
  <si>
    <t>E_1_1</t>
  </si>
  <si>
    <t>E_1_2</t>
  </si>
  <si>
    <t>E_1_3</t>
  </si>
  <si>
    <t>E_1_4</t>
  </si>
  <si>
    <t>E_1_5</t>
  </si>
  <si>
    <t>E_1_6</t>
  </si>
  <si>
    <t>E_1_7</t>
  </si>
  <si>
    <t>E_1_8</t>
  </si>
  <si>
    <t>E_1_9</t>
  </si>
  <si>
    <t>E_1_10</t>
  </si>
  <si>
    <t>E_1_11</t>
  </si>
  <si>
    <t>E_1_12</t>
  </si>
  <si>
    <t>E_2_1</t>
  </si>
  <si>
    <t>E_2_2</t>
  </si>
  <si>
    <t>E_2_3</t>
  </si>
  <si>
    <t>E_2_4</t>
  </si>
  <si>
    <t>E_2_5</t>
  </si>
  <si>
    <t>E_2_6</t>
  </si>
  <si>
    <t>E_2_7</t>
  </si>
  <si>
    <t>E_2_8</t>
  </si>
  <si>
    <t>E_2_9</t>
  </si>
  <si>
    <t>E_2_10</t>
  </si>
  <si>
    <t>E_2_11</t>
  </si>
  <si>
    <t>E_2_12</t>
  </si>
  <si>
    <t>0-0</t>
  </si>
  <si>
    <t>0-1</t>
  </si>
  <si>
    <t>0-2</t>
  </si>
  <si>
    <t>0-3</t>
  </si>
  <si>
    <t>0-4</t>
  </si>
  <si>
    <t>0-5</t>
  </si>
  <si>
    <t>0-6</t>
  </si>
  <si>
    <t>0-7</t>
  </si>
  <si>
    <t>0-8</t>
  </si>
  <si>
    <t>0-9</t>
  </si>
  <si>
    <t>0-10</t>
  </si>
  <si>
    <t>0-11</t>
  </si>
  <si>
    <t>Le repère est celui du profil sans incidence avec l'origine au B.A. &amp; i vers l'arrière</t>
  </si>
  <si>
    <t xml:space="preserve">corde </t>
  </si>
  <si>
    <t>Le repère est celui de l'avion avec l'origine au centre de gravité (à la demi corde), i vers l'avant et calage de 1,5°</t>
  </si>
  <si>
    <t>tg(Ɛ)</t>
  </si>
  <si>
    <t>Ɛ (rd)</t>
  </si>
  <si>
    <t>Ɛ (deg)</t>
  </si>
  <si>
    <t>calage</t>
  </si>
  <si>
    <t>Ɛ'= Ɛ (deg) + calage</t>
  </si>
  <si>
    <t>Ɛ' (rd)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</si>
</sst>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49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07557-A422-4422-AAC3-67CECB76551D}">
  <sheetPr codeName="Feuil1"/>
  <dimension ref="A1:P25"/>
  <sheetViews>
    <sheetView workbookViewId="0">
      <selection activeCell="S1" sqref="S1:S25"/>
    </sheetView>
  </sheetViews>
  <sheetFormatPr baseColWidth="10" defaultRowHeight="15" x14ac:dyDescent="0.25"/>
  <cols>
    <col min="1" max="1" width="10.7109375" bestFit="1" customWidth="1"/>
    <col min="2" max="2" width="11" bestFit="1" customWidth="1"/>
    <col min="3" max="3" width="7.5703125" hidden="1" customWidth="1"/>
    <col min="4" max="4" width="8.28515625" hidden="1" customWidth="1"/>
    <col min="6" max="6" width="5.85546875" bestFit="1" customWidth="1"/>
    <col min="8" max="8" width="6.7109375" bestFit="1" customWidth="1"/>
    <col min="9" max="9" width="3.28515625" bestFit="1" customWidth="1"/>
    <col min="10" max="10" width="6" bestFit="1" customWidth="1"/>
    <col min="11" max="12" width="3.28515625" bestFit="1" customWidth="1"/>
    <col min="13" max="13" width="3.140625" bestFit="1" customWidth="1"/>
    <col min="14" max="14" width="6.7109375" bestFit="1" customWidth="1"/>
    <col min="15" max="15" width="3.42578125" bestFit="1" customWidth="1"/>
    <col min="16" max="16" width="6.710937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2" t="s">
        <v>16</v>
      </c>
      <c r="B2" s="2" t="s">
        <v>17</v>
      </c>
      <c r="C2" s="2">
        <v>0</v>
      </c>
      <c r="D2" s="2">
        <v>0</v>
      </c>
      <c r="E2" s="2">
        <v>48</v>
      </c>
      <c r="F2" s="2">
        <v>4</v>
      </c>
      <c r="G2" s="2">
        <v>-49</v>
      </c>
      <c r="H2" s="2">
        <v>-0.95799999999999996</v>
      </c>
      <c r="I2" s="2">
        <v>0</v>
      </c>
      <c r="J2" s="2">
        <v>0.30199999999999999</v>
      </c>
      <c r="K2" s="2">
        <v>0</v>
      </c>
      <c r="L2" s="2">
        <v>1</v>
      </c>
      <c r="M2" s="2">
        <v>0</v>
      </c>
      <c r="N2" s="2">
        <v>-0.30199999999999999</v>
      </c>
      <c r="O2" s="2">
        <v>0</v>
      </c>
      <c r="P2" s="2">
        <v>-0.95799999999999996</v>
      </c>
    </row>
    <row r="3" spans="1:16" x14ac:dyDescent="0.25">
      <c r="A3" s="2" t="s">
        <v>16</v>
      </c>
      <c r="B3" s="2" t="s">
        <v>18</v>
      </c>
      <c r="C3" s="2">
        <v>0</v>
      </c>
      <c r="D3" s="2">
        <v>1</v>
      </c>
      <c r="E3" s="2">
        <v>3</v>
      </c>
      <c r="F3" s="2">
        <v>4</v>
      </c>
      <c r="G3" s="2">
        <v>-14</v>
      </c>
      <c r="H3" s="2">
        <v>-0.38</v>
      </c>
      <c r="I3" s="2">
        <v>0</v>
      </c>
      <c r="J3" s="2">
        <v>0.92</v>
      </c>
      <c r="K3" s="2">
        <v>0</v>
      </c>
      <c r="L3" s="2">
        <v>1</v>
      </c>
      <c r="M3" s="2">
        <v>0</v>
      </c>
      <c r="N3" s="2">
        <v>-0.92</v>
      </c>
      <c r="O3" s="2">
        <v>0</v>
      </c>
      <c r="P3" s="2">
        <v>-0.38</v>
      </c>
    </row>
    <row r="4" spans="1:16" x14ac:dyDescent="0.25">
      <c r="A4" s="2" t="s">
        <v>16</v>
      </c>
      <c r="B4" s="2" t="s">
        <v>19</v>
      </c>
      <c r="C4" s="2">
        <v>0</v>
      </c>
      <c r="D4" s="2">
        <v>2</v>
      </c>
      <c r="E4" s="2">
        <v>1</v>
      </c>
      <c r="F4" s="2">
        <v>4</v>
      </c>
      <c r="G4" s="2">
        <v>3.7</v>
      </c>
      <c r="H4" s="2">
        <v>0.12</v>
      </c>
      <c r="I4" s="2">
        <v>0</v>
      </c>
      <c r="J4" s="2">
        <v>0.98</v>
      </c>
      <c r="K4" s="2">
        <v>0</v>
      </c>
      <c r="L4" s="2">
        <v>1</v>
      </c>
      <c r="M4" s="2">
        <v>0</v>
      </c>
      <c r="N4" s="2">
        <v>-0.98</v>
      </c>
      <c r="O4" s="2">
        <v>0</v>
      </c>
      <c r="P4" s="2">
        <v>0.12</v>
      </c>
    </row>
    <row r="5" spans="1:16" x14ac:dyDescent="0.25">
      <c r="A5" s="2" t="s">
        <v>16</v>
      </c>
      <c r="B5" s="2" t="s">
        <v>20</v>
      </c>
      <c r="C5" s="2">
        <v>0</v>
      </c>
      <c r="D5" s="2">
        <v>3</v>
      </c>
      <c r="E5" s="2">
        <v>3</v>
      </c>
      <c r="F5" s="2">
        <v>4</v>
      </c>
      <c r="G5" s="2">
        <v>14</v>
      </c>
      <c r="H5" s="2">
        <v>0.4</v>
      </c>
      <c r="I5" s="2">
        <v>0</v>
      </c>
      <c r="J5" s="2">
        <v>0.94</v>
      </c>
      <c r="K5" s="2">
        <v>0</v>
      </c>
      <c r="L5" s="2">
        <v>1</v>
      </c>
      <c r="M5" s="2">
        <v>0</v>
      </c>
      <c r="N5" s="2">
        <v>-0.94</v>
      </c>
      <c r="O5" s="2">
        <v>0</v>
      </c>
      <c r="P5" s="2">
        <v>0.4</v>
      </c>
    </row>
    <row r="6" spans="1:16" x14ac:dyDescent="0.25">
      <c r="A6" s="2" t="s">
        <v>16</v>
      </c>
      <c r="B6" s="2" t="s">
        <v>21</v>
      </c>
      <c r="C6" s="2">
        <v>0</v>
      </c>
      <c r="D6" s="2">
        <v>4</v>
      </c>
      <c r="E6" s="2">
        <v>8.1999999999999993</v>
      </c>
      <c r="F6" s="2">
        <v>4</v>
      </c>
      <c r="G6" s="2">
        <v>23</v>
      </c>
      <c r="H6" s="2">
        <v>0.57999999999999996</v>
      </c>
      <c r="I6" s="2">
        <v>0</v>
      </c>
      <c r="J6" s="2">
        <v>0.84</v>
      </c>
      <c r="K6" s="2">
        <v>0</v>
      </c>
      <c r="L6" s="2">
        <v>1</v>
      </c>
      <c r="M6" s="2">
        <v>0</v>
      </c>
      <c r="N6" s="2">
        <v>-0.84</v>
      </c>
      <c r="O6" s="2">
        <v>0</v>
      </c>
      <c r="P6" s="2">
        <v>0.57999999999999996</v>
      </c>
    </row>
    <row r="7" spans="1:16" x14ac:dyDescent="0.25">
      <c r="A7" s="2" t="s">
        <v>16</v>
      </c>
      <c r="B7" s="2" t="s">
        <v>22</v>
      </c>
      <c r="C7" s="2">
        <v>0</v>
      </c>
      <c r="D7" s="2">
        <v>5</v>
      </c>
      <c r="E7" s="2">
        <v>14</v>
      </c>
      <c r="F7" s="2">
        <v>4</v>
      </c>
      <c r="G7" s="2">
        <v>31</v>
      </c>
      <c r="H7" s="2">
        <v>0.66</v>
      </c>
      <c r="I7" s="2">
        <v>0</v>
      </c>
      <c r="J7" s="2">
        <v>0.76</v>
      </c>
      <c r="K7" s="2">
        <v>0</v>
      </c>
      <c r="L7" s="2">
        <v>1</v>
      </c>
      <c r="M7" s="2">
        <v>0</v>
      </c>
      <c r="N7" s="2">
        <v>-0.76</v>
      </c>
      <c r="O7" s="2">
        <v>0</v>
      </c>
      <c r="P7" s="2">
        <v>0.66</v>
      </c>
    </row>
    <row r="8" spans="1:16" x14ac:dyDescent="0.25">
      <c r="A8" s="2" t="s">
        <v>16</v>
      </c>
      <c r="B8" s="2" t="s">
        <v>23</v>
      </c>
      <c r="C8" s="2">
        <v>0</v>
      </c>
      <c r="D8" s="2">
        <v>6</v>
      </c>
      <c r="E8" s="2">
        <v>22</v>
      </c>
      <c r="F8" s="2">
        <v>4</v>
      </c>
      <c r="G8" s="2">
        <v>38</v>
      </c>
      <c r="H8" s="2">
        <v>0.74</v>
      </c>
      <c r="I8" s="2">
        <v>0</v>
      </c>
      <c r="J8" s="2">
        <v>0.66</v>
      </c>
      <c r="K8" s="2">
        <v>0</v>
      </c>
      <c r="L8" s="2">
        <v>1</v>
      </c>
      <c r="M8" s="2">
        <v>0</v>
      </c>
      <c r="N8" s="2">
        <v>-0.66</v>
      </c>
      <c r="O8" s="2">
        <v>0</v>
      </c>
      <c r="P8" s="2">
        <v>0.74</v>
      </c>
    </row>
    <row r="9" spans="1:16" x14ac:dyDescent="0.25">
      <c r="A9" s="2" t="s">
        <v>16</v>
      </c>
      <c r="B9" s="2" t="s">
        <v>24</v>
      </c>
      <c r="C9" s="2">
        <v>0</v>
      </c>
      <c r="D9" s="2">
        <v>7</v>
      </c>
      <c r="E9" s="2">
        <v>30</v>
      </c>
      <c r="F9" s="2">
        <v>4</v>
      </c>
      <c r="G9" s="2">
        <v>45</v>
      </c>
      <c r="H9" s="2">
        <v>0.82</v>
      </c>
      <c r="I9" s="2">
        <v>0</v>
      </c>
      <c r="J9" s="2">
        <v>0.52</v>
      </c>
      <c r="K9" s="2">
        <v>0</v>
      </c>
      <c r="L9" s="2">
        <v>1</v>
      </c>
      <c r="M9" s="2">
        <v>0</v>
      </c>
      <c r="N9" s="2">
        <v>-0.52</v>
      </c>
      <c r="O9" s="2">
        <v>0</v>
      </c>
      <c r="P9" s="2">
        <v>0.82</v>
      </c>
    </row>
    <row r="10" spans="1:16" x14ac:dyDescent="0.25">
      <c r="A10" s="2" t="s">
        <v>16</v>
      </c>
      <c r="B10" s="2" t="s">
        <v>25</v>
      </c>
      <c r="C10" s="2">
        <v>0</v>
      </c>
      <c r="D10" s="2">
        <v>8</v>
      </c>
      <c r="E10" s="2">
        <v>39</v>
      </c>
      <c r="F10" s="2">
        <v>4</v>
      </c>
      <c r="G10" s="2">
        <v>51.5</v>
      </c>
      <c r="H10" s="2">
        <v>0.83</v>
      </c>
      <c r="I10" s="2">
        <v>0</v>
      </c>
      <c r="J10" s="2">
        <v>0.54</v>
      </c>
      <c r="K10" s="2">
        <v>0</v>
      </c>
      <c r="L10" s="2">
        <v>1</v>
      </c>
      <c r="M10" s="2">
        <v>0</v>
      </c>
      <c r="N10" s="2">
        <v>-0.54</v>
      </c>
      <c r="O10" s="2">
        <v>0</v>
      </c>
      <c r="P10" s="2">
        <v>0.83</v>
      </c>
    </row>
    <row r="11" spans="1:16" x14ac:dyDescent="0.25">
      <c r="A11" s="2" t="s">
        <v>16</v>
      </c>
      <c r="B11" s="2" t="s">
        <v>26</v>
      </c>
      <c r="C11" s="2">
        <v>0</v>
      </c>
      <c r="D11" s="2">
        <v>9</v>
      </c>
      <c r="E11" s="2">
        <v>48</v>
      </c>
      <c r="F11" s="2">
        <v>4</v>
      </c>
      <c r="G11" s="2">
        <v>57</v>
      </c>
      <c r="H11" s="2">
        <v>0.86</v>
      </c>
      <c r="I11" s="2">
        <v>0</v>
      </c>
      <c r="J11" s="2">
        <v>0.52</v>
      </c>
      <c r="K11" s="2">
        <v>0</v>
      </c>
      <c r="L11" s="2">
        <v>1</v>
      </c>
      <c r="M11" s="2">
        <v>0</v>
      </c>
      <c r="N11" s="2">
        <v>-0.52</v>
      </c>
      <c r="O11" s="2">
        <v>0</v>
      </c>
      <c r="P11" s="2">
        <v>0.86</v>
      </c>
    </row>
    <row r="12" spans="1:16" x14ac:dyDescent="0.25">
      <c r="A12" s="2" t="s">
        <v>16</v>
      </c>
      <c r="B12" s="2" t="s">
        <v>27</v>
      </c>
      <c r="C12" s="2">
        <v>0</v>
      </c>
      <c r="D12" s="2">
        <v>10</v>
      </c>
      <c r="E12" s="2">
        <v>57</v>
      </c>
      <c r="F12" s="2">
        <v>4</v>
      </c>
      <c r="G12" s="2">
        <v>62</v>
      </c>
      <c r="H12" s="2">
        <v>0.88</v>
      </c>
      <c r="I12" s="2">
        <v>0</v>
      </c>
      <c r="J12" s="2">
        <v>0.46</v>
      </c>
      <c r="K12" s="2">
        <v>0</v>
      </c>
      <c r="L12" s="2">
        <v>1</v>
      </c>
      <c r="M12" s="2">
        <v>0</v>
      </c>
      <c r="N12" s="2">
        <v>-0.46</v>
      </c>
      <c r="O12" s="2">
        <v>0</v>
      </c>
      <c r="P12" s="2">
        <v>0.88</v>
      </c>
    </row>
    <row r="13" spans="1:16" x14ac:dyDescent="0.25">
      <c r="A13" s="2" t="s">
        <v>16</v>
      </c>
      <c r="B13" s="2" t="s">
        <v>28</v>
      </c>
      <c r="C13" s="2">
        <v>0</v>
      </c>
      <c r="D13" s="2">
        <v>11</v>
      </c>
      <c r="E13" s="2">
        <v>74</v>
      </c>
      <c r="F13" s="2">
        <v>4</v>
      </c>
      <c r="G13" s="2">
        <v>72</v>
      </c>
      <c r="H13" s="2">
        <v>0.89</v>
      </c>
      <c r="I13" s="2">
        <v>0</v>
      </c>
      <c r="J13" s="2">
        <v>0.42</v>
      </c>
      <c r="K13" s="2">
        <v>0</v>
      </c>
      <c r="L13" s="2">
        <v>1</v>
      </c>
      <c r="M13" s="2">
        <v>0</v>
      </c>
      <c r="N13" s="2">
        <v>-0.42</v>
      </c>
      <c r="O13" s="2">
        <v>0</v>
      </c>
      <c r="P13" s="2">
        <v>0.89</v>
      </c>
    </row>
    <row r="14" spans="1:16" x14ac:dyDescent="0.25">
      <c r="A14" s="2" t="s">
        <v>16</v>
      </c>
      <c r="B14" s="2" t="s">
        <v>29</v>
      </c>
      <c r="C14" s="2">
        <v>1</v>
      </c>
      <c r="D14" s="2">
        <v>0</v>
      </c>
      <c r="E14" s="2">
        <v>48</v>
      </c>
      <c r="F14" s="2">
        <v>1014</v>
      </c>
      <c r="G14" s="2">
        <v>-49</v>
      </c>
      <c r="H14" s="2">
        <v>-0.95799999999999996</v>
      </c>
      <c r="I14" s="2">
        <v>0</v>
      </c>
      <c r="J14" s="2">
        <v>0.30199999999999999</v>
      </c>
      <c r="K14" s="2">
        <v>0</v>
      </c>
      <c r="L14" s="2">
        <v>1</v>
      </c>
      <c r="M14" s="2">
        <v>0</v>
      </c>
      <c r="N14" s="2">
        <v>-0.30199999999999999</v>
      </c>
      <c r="O14" s="2">
        <v>0</v>
      </c>
      <c r="P14" s="2">
        <v>-0.95799999999999996</v>
      </c>
    </row>
    <row r="15" spans="1:16" x14ac:dyDescent="0.25">
      <c r="A15" s="2" t="s">
        <v>16</v>
      </c>
      <c r="B15" s="2" t="s">
        <v>30</v>
      </c>
      <c r="C15" s="2">
        <v>1</v>
      </c>
      <c r="D15" s="2">
        <v>1</v>
      </c>
      <c r="E15" s="2">
        <v>5</v>
      </c>
      <c r="F15" s="2">
        <v>1014</v>
      </c>
      <c r="G15" s="2">
        <v>-18</v>
      </c>
      <c r="H15" s="2">
        <v>-0.5</v>
      </c>
      <c r="I15" s="2">
        <v>0</v>
      </c>
      <c r="J15" s="2">
        <v>0.86</v>
      </c>
      <c r="K15" s="2">
        <v>0</v>
      </c>
      <c r="L15" s="2">
        <v>1</v>
      </c>
      <c r="M15" s="2">
        <v>0</v>
      </c>
      <c r="N15" s="2">
        <v>-0.86</v>
      </c>
      <c r="O15" s="2">
        <v>0</v>
      </c>
      <c r="P15" s="2">
        <v>-0.5</v>
      </c>
    </row>
    <row r="16" spans="1:16" x14ac:dyDescent="0.25">
      <c r="A16" s="2" t="s">
        <v>16</v>
      </c>
      <c r="B16" s="2" t="s">
        <v>31</v>
      </c>
      <c r="C16" s="2">
        <v>1</v>
      </c>
      <c r="D16" s="2">
        <v>2</v>
      </c>
      <c r="E16" s="2">
        <v>1.5</v>
      </c>
      <c r="F16" s="2">
        <v>1014</v>
      </c>
      <c r="G16" s="2">
        <v>5.5</v>
      </c>
      <c r="H16" s="2">
        <v>0.17</v>
      </c>
      <c r="I16" s="2">
        <v>0</v>
      </c>
      <c r="J16" s="2">
        <v>0.98</v>
      </c>
      <c r="K16" s="2">
        <v>0</v>
      </c>
      <c r="L16" s="2">
        <v>1</v>
      </c>
      <c r="M16" s="2">
        <v>0</v>
      </c>
      <c r="N16" s="2">
        <v>-0.98</v>
      </c>
      <c r="O16" s="2">
        <v>0</v>
      </c>
      <c r="P16" s="2">
        <v>0.17</v>
      </c>
    </row>
    <row r="17" spans="1:16" x14ac:dyDescent="0.25">
      <c r="A17" s="2" t="s">
        <v>16</v>
      </c>
      <c r="B17" s="2" t="s">
        <v>32</v>
      </c>
      <c r="C17" s="2">
        <v>1</v>
      </c>
      <c r="D17" s="2">
        <v>3</v>
      </c>
      <c r="E17" s="2">
        <v>4</v>
      </c>
      <c r="F17" s="2">
        <v>1014</v>
      </c>
      <c r="G17" s="2">
        <v>16</v>
      </c>
      <c r="H17" s="2">
        <v>0.41</v>
      </c>
      <c r="I17" s="2">
        <v>0</v>
      </c>
      <c r="J17" s="2">
        <v>0.93</v>
      </c>
      <c r="K17" s="2">
        <v>0</v>
      </c>
      <c r="L17" s="2">
        <v>1</v>
      </c>
      <c r="M17" s="2">
        <v>0</v>
      </c>
      <c r="N17" s="2">
        <v>-0.93</v>
      </c>
      <c r="O17" s="2">
        <v>0</v>
      </c>
      <c r="P17" s="2">
        <v>0.41</v>
      </c>
    </row>
    <row r="18" spans="1:16" x14ac:dyDescent="0.25">
      <c r="A18" s="2" t="s">
        <v>16</v>
      </c>
      <c r="B18" s="2" t="s">
        <v>33</v>
      </c>
      <c r="C18" s="2">
        <v>1</v>
      </c>
      <c r="D18" s="2">
        <v>4</v>
      </c>
      <c r="E18" s="2">
        <v>10</v>
      </c>
      <c r="F18" s="2">
        <v>1014</v>
      </c>
      <c r="G18" s="2">
        <v>26</v>
      </c>
      <c r="H18" s="2">
        <v>0.44</v>
      </c>
      <c r="I18" s="2">
        <v>0</v>
      </c>
      <c r="J18" s="2">
        <v>0.9</v>
      </c>
      <c r="K18" s="2">
        <v>0</v>
      </c>
      <c r="L18" s="2">
        <v>1</v>
      </c>
      <c r="M18" s="2">
        <v>0</v>
      </c>
      <c r="N18" s="2">
        <v>-0.9</v>
      </c>
      <c r="O18" s="2">
        <v>0</v>
      </c>
      <c r="P18" s="2">
        <v>0.44</v>
      </c>
    </row>
    <row r="19" spans="1:16" x14ac:dyDescent="0.25">
      <c r="A19" s="2" t="s">
        <v>16</v>
      </c>
      <c r="B19" s="2" t="s">
        <v>34</v>
      </c>
      <c r="C19" s="2">
        <v>1</v>
      </c>
      <c r="D19" s="2">
        <v>5</v>
      </c>
      <c r="E19" s="2">
        <v>16</v>
      </c>
      <c r="F19" s="2">
        <v>1014</v>
      </c>
      <c r="G19" s="2">
        <v>33.5</v>
      </c>
      <c r="H19" s="2">
        <v>0.71</v>
      </c>
      <c r="I19" s="2">
        <v>0</v>
      </c>
      <c r="J19" s="2">
        <v>0.7</v>
      </c>
      <c r="K19" s="2">
        <v>0</v>
      </c>
      <c r="L19" s="2">
        <v>1</v>
      </c>
      <c r="M19" s="2">
        <v>0</v>
      </c>
      <c r="N19" s="2">
        <v>-0.7</v>
      </c>
      <c r="O19" s="2">
        <v>0</v>
      </c>
      <c r="P19" s="2">
        <v>0.71</v>
      </c>
    </row>
    <row r="20" spans="1:16" x14ac:dyDescent="0.25">
      <c r="A20" s="2" t="s">
        <v>16</v>
      </c>
      <c r="B20" s="2" t="s">
        <v>35</v>
      </c>
      <c r="C20" s="2">
        <v>1</v>
      </c>
      <c r="D20" s="2">
        <v>6</v>
      </c>
      <c r="E20" s="2">
        <v>29.5</v>
      </c>
      <c r="F20" s="2">
        <v>1014</v>
      </c>
      <c r="G20" s="2">
        <v>40.5</v>
      </c>
      <c r="H20" s="2">
        <v>0.78</v>
      </c>
      <c r="I20" s="2">
        <v>0</v>
      </c>
      <c r="J20" s="2">
        <v>0.59</v>
      </c>
      <c r="K20" s="2">
        <v>0</v>
      </c>
      <c r="L20" s="2">
        <v>1</v>
      </c>
      <c r="M20" s="2">
        <v>0</v>
      </c>
      <c r="N20" s="2">
        <v>-0.59</v>
      </c>
      <c r="O20" s="2">
        <v>0</v>
      </c>
      <c r="P20" s="2">
        <v>0.78</v>
      </c>
    </row>
    <row r="21" spans="1:16" x14ac:dyDescent="0.25">
      <c r="A21" s="2" t="s">
        <v>16</v>
      </c>
      <c r="B21" s="2" t="s">
        <v>36</v>
      </c>
      <c r="C21" s="2">
        <v>1</v>
      </c>
      <c r="D21" s="2">
        <v>7</v>
      </c>
      <c r="E21" s="2">
        <v>32</v>
      </c>
      <c r="F21" s="2">
        <v>1014</v>
      </c>
      <c r="G21" s="2">
        <v>47</v>
      </c>
      <c r="H21" s="2">
        <v>0.82</v>
      </c>
      <c r="I21" s="2">
        <v>0</v>
      </c>
      <c r="J21" s="2">
        <v>0.53</v>
      </c>
      <c r="K21" s="2">
        <v>0</v>
      </c>
      <c r="L21" s="2">
        <v>1</v>
      </c>
      <c r="M21" s="2">
        <v>0</v>
      </c>
      <c r="N21" s="2">
        <v>-0.53</v>
      </c>
      <c r="O21" s="2">
        <v>0</v>
      </c>
      <c r="P21" s="2">
        <v>0.82</v>
      </c>
    </row>
    <row r="22" spans="1:16" x14ac:dyDescent="0.25">
      <c r="A22" s="2" t="s">
        <v>16</v>
      </c>
      <c r="B22" s="2" t="s">
        <v>37</v>
      </c>
      <c r="C22" s="2">
        <v>1</v>
      </c>
      <c r="D22" s="2">
        <v>8</v>
      </c>
      <c r="E22" s="2">
        <v>42</v>
      </c>
      <c r="F22" s="2">
        <v>1014</v>
      </c>
      <c r="G22" s="2">
        <v>54</v>
      </c>
      <c r="H22" s="2">
        <v>0.85</v>
      </c>
      <c r="I22" s="2">
        <v>0</v>
      </c>
      <c r="J22" s="2">
        <v>0.52</v>
      </c>
      <c r="K22" s="2">
        <v>0</v>
      </c>
      <c r="L22" s="2">
        <v>1</v>
      </c>
      <c r="M22" s="2">
        <v>0</v>
      </c>
      <c r="N22" s="2">
        <v>-0.52</v>
      </c>
      <c r="O22" s="2">
        <v>0</v>
      </c>
      <c r="P22" s="2">
        <v>0.85</v>
      </c>
    </row>
    <row r="23" spans="1:16" x14ac:dyDescent="0.25">
      <c r="A23" s="2" t="s">
        <v>16</v>
      </c>
      <c r="B23" s="2" t="s">
        <v>38</v>
      </c>
      <c r="C23" s="2">
        <v>1</v>
      </c>
      <c r="D23" s="2">
        <v>9</v>
      </c>
      <c r="E23" s="2">
        <v>51</v>
      </c>
      <c r="F23" s="2">
        <v>1014</v>
      </c>
      <c r="G23" s="2">
        <v>59</v>
      </c>
      <c r="H23" s="2">
        <v>0.87</v>
      </c>
      <c r="I23" s="2">
        <v>0</v>
      </c>
      <c r="J23" s="2">
        <v>0.5</v>
      </c>
      <c r="K23" s="2">
        <v>0</v>
      </c>
      <c r="L23" s="2">
        <v>1</v>
      </c>
      <c r="M23" s="2">
        <v>0</v>
      </c>
      <c r="N23" s="2">
        <v>-0.5</v>
      </c>
      <c r="O23" s="2">
        <v>0</v>
      </c>
      <c r="P23" s="2">
        <v>0.87</v>
      </c>
    </row>
    <row r="24" spans="1:16" x14ac:dyDescent="0.25">
      <c r="A24" s="2" t="s">
        <v>16</v>
      </c>
      <c r="B24" s="2" t="s">
        <v>39</v>
      </c>
      <c r="C24" s="2">
        <v>1</v>
      </c>
      <c r="D24" s="2">
        <v>10</v>
      </c>
      <c r="E24" s="2">
        <v>60</v>
      </c>
      <c r="F24" s="2">
        <v>1014</v>
      </c>
      <c r="G24" s="2">
        <v>64</v>
      </c>
      <c r="H24" s="2">
        <v>0.89</v>
      </c>
      <c r="I24" s="2">
        <v>0</v>
      </c>
      <c r="J24" s="2">
        <v>0.44</v>
      </c>
      <c r="K24" s="2">
        <v>0</v>
      </c>
      <c r="L24" s="2">
        <v>1</v>
      </c>
      <c r="M24" s="2">
        <v>0</v>
      </c>
      <c r="N24" s="2">
        <v>-0.44</v>
      </c>
      <c r="O24" s="2">
        <v>0</v>
      </c>
      <c r="P24" s="2">
        <v>0.89</v>
      </c>
    </row>
    <row r="25" spans="1:16" x14ac:dyDescent="0.25">
      <c r="A25" s="2" t="s">
        <v>16</v>
      </c>
      <c r="B25" s="2" t="s">
        <v>40</v>
      </c>
      <c r="C25" s="2">
        <v>1</v>
      </c>
      <c r="D25" s="2">
        <v>11</v>
      </c>
      <c r="E25" s="2">
        <v>79</v>
      </c>
      <c r="F25" s="2">
        <v>1014</v>
      </c>
      <c r="G25" s="2">
        <v>74</v>
      </c>
      <c r="H25" s="2">
        <v>0.91</v>
      </c>
      <c r="I25" s="2">
        <v>0</v>
      </c>
      <c r="J25" s="2">
        <v>0.41</v>
      </c>
      <c r="K25" s="2">
        <v>0</v>
      </c>
      <c r="L25" s="2">
        <v>1</v>
      </c>
      <c r="M25" s="2">
        <v>0</v>
      </c>
      <c r="N25" s="2">
        <v>-0.41</v>
      </c>
      <c r="O25" s="2">
        <v>0</v>
      </c>
      <c r="P25" s="2">
        <v>0.91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5687E-907C-43D0-8422-FCF76088974F}">
  <sheetPr codeName="Feuil2"/>
  <dimension ref="A1:Y43"/>
  <sheetViews>
    <sheetView topLeftCell="E18" workbookViewId="0">
      <selection activeCell="E31" sqref="E31:P43"/>
    </sheetView>
  </sheetViews>
  <sheetFormatPr baseColWidth="10" defaultRowHeight="15" x14ac:dyDescent="0.25"/>
  <cols>
    <col min="1" max="1" width="10.7109375" bestFit="1" customWidth="1"/>
    <col min="2" max="2" width="11" bestFit="1" customWidth="1"/>
    <col min="3" max="3" width="7.5703125" hidden="1" customWidth="1"/>
    <col min="4" max="4" width="8.28515625" hidden="1" customWidth="1"/>
    <col min="6" max="6" width="5.85546875" bestFit="1" customWidth="1"/>
    <col min="8" max="8" width="6.7109375" bestFit="1" customWidth="1"/>
    <col min="9" max="9" width="3.28515625" bestFit="1" customWidth="1"/>
    <col min="10" max="10" width="6" bestFit="1" customWidth="1"/>
    <col min="11" max="12" width="3.28515625" bestFit="1" customWidth="1"/>
    <col min="13" max="13" width="3.140625" bestFit="1" customWidth="1"/>
    <col min="14" max="14" width="6.7109375" bestFit="1" customWidth="1"/>
    <col min="15" max="15" width="3.42578125" bestFit="1" customWidth="1"/>
    <col min="16" max="16" width="6.7109375" bestFit="1" customWidth="1"/>
    <col min="17" max="18" width="6.7109375" customWidth="1"/>
  </cols>
  <sheetData>
    <row r="1" spans="1:22" x14ac:dyDescent="0.25">
      <c r="A1" t="s">
        <v>53</v>
      </c>
    </row>
    <row r="2" spans="1:22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3"/>
      <c r="R2" s="3"/>
    </row>
    <row r="3" spans="1:22" x14ac:dyDescent="0.25">
      <c r="A3" s="2" t="s">
        <v>16</v>
      </c>
      <c r="B3" s="2" t="s">
        <v>41</v>
      </c>
      <c r="C3" s="2">
        <v>0</v>
      </c>
      <c r="D3" s="2">
        <v>0</v>
      </c>
      <c r="E3" s="2">
        <v>48</v>
      </c>
      <c r="F3" s="2">
        <v>4</v>
      </c>
      <c r="G3" s="2">
        <v>-49</v>
      </c>
      <c r="H3" s="2">
        <v>-0.95799999999999996</v>
      </c>
      <c r="I3" s="2">
        <v>0</v>
      </c>
      <c r="J3" s="2">
        <v>0.30199999999999999</v>
      </c>
      <c r="K3" s="2">
        <v>0</v>
      </c>
      <c r="L3" s="2">
        <v>1</v>
      </c>
      <c r="M3" s="2">
        <v>0</v>
      </c>
      <c r="N3" s="2">
        <v>-0.30199999999999999</v>
      </c>
      <c r="O3" s="2">
        <v>0</v>
      </c>
      <c r="P3" s="2">
        <v>-0.95799999999999996</v>
      </c>
      <c r="Q3" s="4"/>
      <c r="R3" s="4"/>
      <c r="S3">
        <f>N3/U3</f>
        <v>-0.30065487259570145</v>
      </c>
      <c r="T3">
        <f>P3/U3</f>
        <v>-0.95373300644596692</v>
      </c>
      <c r="U3">
        <f>SQRT(N3*N3+P3*P3)</f>
        <v>1.0044739916991379</v>
      </c>
      <c r="V3">
        <f>SQRT(S3*S3+T3*T3)</f>
        <v>1</v>
      </c>
    </row>
    <row r="4" spans="1:22" x14ac:dyDescent="0.25">
      <c r="A4" s="2" t="s">
        <v>16</v>
      </c>
      <c r="B4" s="2" t="s">
        <v>42</v>
      </c>
      <c r="C4" s="2">
        <v>0</v>
      </c>
      <c r="D4" s="2">
        <v>1</v>
      </c>
      <c r="E4" s="2">
        <v>3</v>
      </c>
      <c r="F4" s="2">
        <v>4</v>
      </c>
      <c r="G4" s="2">
        <v>-14</v>
      </c>
      <c r="H4" s="2">
        <v>-0.38</v>
      </c>
      <c r="I4" s="2">
        <v>0</v>
      </c>
      <c r="J4" s="2">
        <v>0.92</v>
      </c>
      <c r="K4" s="2">
        <v>0</v>
      </c>
      <c r="L4" s="2">
        <v>1</v>
      </c>
      <c r="M4" s="2">
        <v>0</v>
      </c>
      <c r="N4" s="2">
        <v>-0.92</v>
      </c>
      <c r="O4" s="2">
        <v>0</v>
      </c>
      <c r="P4" s="2">
        <v>-0.38</v>
      </c>
      <c r="Q4" s="4"/>
      <c r="R4" s="4"/>
      <c r="S4">
        <f t="shared" ref="S4:S14" si="0">N4/U4</f>
        <v>-0.92426142649002496</v>
      </c>
      <c r="T4">
        <f t="shared" ref="T4:T14" si="1">P4/U4</f>
        <v>-0.38176015441979294</v>
      </c>
      <c r="U4">
        <f t="shared" ref="U4:U14" si="2">SQRT(N4*N4+P4*P4)</f>
        <v>0.99538937105034431</v>
      </c>
      <c r="V4">
        <f t="shared" ref="V4:V14" si="3">SQRT(S4*S4+T4*T4)</f>
        <v>1</v>
      </c>
    </row>
    <row r="5" spans="1:22" x14ac:dyDescent="0.25">
      <c r="A5" s="2" t="s">
        <v>16</v>
      </c>
      <c r="B5" s="2" t="s">
        <v>43</v>
      </c>
      <c r="C5" s="2">
        <v>0</v>
      </c>
      <c r="D5" s="2">
        <v>2</v>
      </c>
      <c r="E5" s="2">
        <v>1</v>
      </c>
      <c r="F5" s="2">
        <v>4</v>
      </c>
      <c r="G5" s="2">
        <v>3.7</v>
      </c>
      <c r="H5" s="2">
        <v>0.12</v>
      </c>
      <c r="I5" s="2">
        <v>0</v>
      </c>
      <c r="J5" s="2">
        <v>0.98</v>
      </c>
      <c r="K5" s="2">
        <v>0</v>
      </c>
      <c r="L5" s="2">
        <v>1</v>
      </c>
      <c r="M5" s="2">
        <v>0</v>
      </c>
      <c r="N5" s="2">
        <v>-0.98</v>
      </c>
      <c r="O5" s="2">
        <v>0</v>
      </c>
      <c r="P5" s="2">
        <v>0.12</v>
      </c>
      <c r="Q5" s="4"/>
      <c r="R5" s="4"/>
      <c r="S5">
        <f t="shared" si="0"/>
        <v>-0.99258638869540705</v>
      </c>
      <c r="T5">
        <f t="shared" si="1"/>
        <v>0.12154119045249881</v>
      </c>
      <c r="U5">
        <f t="shared" si="2"/>
        <v>0.98731960377579853</v>
      </c>
      <c r="V5">
        <f t="shared" si="3"/>
        <v>1</v>
      </c>
    </row>
    <row r="6" spans="1:22" x14ac:dyDescent="0.25">
      <c r="A6" s="2" t="s">
        <v>16</v>
      </c>
      <c r="B6" s="2" t="s">
        <v>44</v>
      </c>
      <c r="C6" s="2">
        <v>0</v>
      </c>
      <c r="D6" s="2">
        <v>3</v>
      </c>
      <c r="E6" s="2">
        <v>3</v>
      </c>
      <c r="F6" s="2">
        <v>4</v>
      </c>
      <c r="G6" s="2">
        <v>14</v>
      </c>
      <c r="H6" s="2">
        <v>0.4</v>
      </c>
      <c r="I6" s="2">
        <v>0</v>
      </c>
      <c r="J6" s="2">
        <v>0.94</v>
      </c>
      <c r="K6" s="2">
        <v>0</v>
      </c>
      <c r="L6" s="2">
        <v>1</v>
      </c>
      <c r="M6" s="2">
        <v>0</v>
      </c>
      <c r="N6" s="2">
        <v>-0.94</v>
      </c>
      <c r="O6" s="2">
        <v>0</v>
      </c>
      <c r="P6" s="2">
        <v>0.4</v>
      </c>
      <c r="Q6" s="4"/>
      <c r="R6" s="4"/>
      <c r="S6">
        <f t="shared" si="0"/>
        <v>-0.92015463562857847</v>
      </c>
      <c r="T6">
        <f t="shared" si="1"/>
        <v>0.39155516409726748</v>
      </c>
      <c r="U6">
        <f t="shared" si="2"/>
        <v>1.0215674231297707</v>
      </c>
      <c r="V6">
        <f t="shared" si="3"/>
        <v>1</v>
      </c>
    </row>
    <row r="7" spans="1:22" x14ac:dyDescent="0.25">
      <c r="A7" s="2" t="s">
        <v>16</v>
      </c>
      <c r="B7" s="2" t="s">
        <v>45</v>
      </c>
      <c r="C7" s="2">
        <v>0</v>
      </c>
      <c r="D7" s="2">
        <v>4</v>
      </c>
      <c r="E7" s="2">
        <v>8.1999999999999993</v>
      </c>
      <c r="F7" s="2">
        <v>4</v>
      </c>
      <c r="G7" s="2">
        <v>23</v>
      </c>
      <c r="H7" s="2">
        <v>0.57999999999999996</v>
      </c>
      <c r="I7" s="2">
        <v>0</v>
      </c>
      <c r="J7" s="2">
        <v>0.84</v>
      </c>
      <c r="K7" s="2">
        <v>0</v>
      </c>
      <c r="L7" s="2">
        <v>1</v>
      </c>
      <c r="M7" s="2">
        <v>0</v>
      </c>
      <c r="N7" s="2">
        <v>-0.84</v>
      </c>
      <c r="O7" s="2">
        <v>0</v>
      </c>
      <c r="P7" s="2">
        <v>0.57999999999999996</v>
      </c>
      <c r="Q7" s="4"/>
      <c r="R7" s="4"/>
      <c r="S7">
        <f t="shared" si="0"/>
        <v>-0.8228969006024468</v>
      </c>
      <c r="T7">
        <f t="shared" si="1"/>
        <v>0.56819071708264191</v>
      </c>
      <c r="U7">
        <f t="shared" si="2"/>
        <v>1.0207840124139875</v>
      </c>
      <c r="V7">
        <f t="shared" si="3"/>
        <v>1</v>
      </c>
    </row>
    <row r="8" spans="1:22" x14ac:dyDescent="0.25">
      <c r="A8" s="2" t="s">
        <v>16</v>
      </c>
      <c r="B8" s="2" t="s">
        <v>46</v>
      </c>
      <c r="C8" s="2">
        <v>0</v>
      </c>
      <c r="D8" s="2">
        <v>5</v>
      </c>
      <c r="E8" s="2">
        <v>14</v>
      </c>
      <c r="F8" s="2">
        <v>4</v>
      </c>
      <c r="G8" s="2">
        <v>31</v>
      </c>
      <c r="H8" s="2">
        <v>0.66</v>
      </c>
      <c r="I8" s="2">
        <v>0</v>
      </c>
      <c r="J8" s="2">
        <v>0.76</v>
      </c>
      <c r="K8" s="2">
        <v>0</v>
      </c>
      <c r="L8" s="2">
        <v>1</v>
      </c>
      <c r="M8" s="2">
        <v>0</v>
      </c>
      <c r="N8" s="2">
        <v>-0.76</v>
      </c>
      <c r="O8" s="2">
        <v>0</v>
      </c>
      <c r="P8" s="2">
        <v>0.66</v>
      </c>
      <c r="Q8" s="4"/>
      <c r="R8" s="4"/>
      <c r="S8">
        <f t="shared" si="0"/>
        <v>-0.75503311839264353</v>
      </c>
      <c r="T8">
        <f t="shared" si="1"/>
        <v>0.65568665544624305</v>
      </c>
      <c r="U8">
        <f t="shared" si="2"/>
        <v>1.0065783625729297</v>
      </c>
      <c r="V8">
        <f t="shared" si="3"/>
        <v>1</v>
      </c>
    </row>
    <row r="9" spans="1:22" x14ac:dyDescent="0.25">
      <c r="A9" s="2" t="s">
        <v>16</v>
      </c>
      <c r="B9" s="2" t="s">
        <v>47</v>
      </c>
      <c r="C9" s="2">
        <v>0</v>
      </c>
      <c r="D9" s="2">
        <v>6</v>
      </c>
      <c r="E9" s="2">
        <v>22</v>
      </c>
      <c r="F9" s="2">
        <v>4</v>
      </c>
      <c r="G9" s="2">
        <v>38</v>
      </c>
      <c r="H9" s="2">
        <v>0.74</v>
      </c>
      <c r="I9" s="2">
        <v>0</v>
      </c>
      <c r="J9" s="2">
        <v>0.66</v>
      </c>
      <c r="K9" s="2">
        <v>0</v>
      </c>
      <c r="L9" s="2">
        <v>1</v>
      </c>
      <c r="M9" s="2">
        <v>0</v>
      </c>
      <c r="N9" s="2">
        <v>-0.66</v>
      </c>
      <c r="O9" s="2">
        <v>0</v>
      </c>
      <c r="P9" s="2">
        <v>0.74</v>
      </c>
      <c r="Q9" s="4"/>
      <c r="R9" s="4"/>
      <c r="S9">
        <f t="shared" si="0"/>
        <v>-0.66561484695840167</v>
      </c>
      <c r="T9">
        <f t="shared" si="1"/>
        <v>0.74629543446851099</v>
      </c>
      <c r="U9">
        <f t="shared" si="2"/>
        <v>0.9915644204992432</v>
      </c>
      <c r="V9">
        <f t="shared" si="3"/>
        <v>1</v>
      </c>
    </row>
    <row r="10" spans="1:22" x14ac:dyDescent="0.25">
      <c r="A10" s="2" t="s">
        <v>16</v>
      </c>
      <c r="B10" s="2" t="s">
        <v>48</v>
      </c>
      <c r="C10" s="2">
        <v>0</v>
      </c>
      <c r="D10" s="2">
        <v>7</v>
      </c>
      <c r="E10" s="2">
        <v>30</v>
      </c>
      <c r="F10" s="2">
        <v>4</v>
      </c>
      <c r="G10" s="2">
        <v>45</v>
      </c>
      <c r="H10" s="2">
        <v>0.82</v>
      </c>
      <c r="I10" s="2">
        <v>0</v>
      </c>
      <c r="J10" s="2">
        <v>0.52</v>
      </c>
      <c r="K10" s="2">
        <v>0</v>
      </c>
      <c r="L10" s="2">
        <v>1</v>
      </c>
      <c r="M10" s="2">
        <v>0</v>
      </c>
      <c r="N10" s="2">
        <v>-0.52</v>
      </c>
      <c r="O10" s="2">
        <v>0</v>
      </c>
      <c r="P10" s="2">
        <v>0.82</v>
      </c>
      <c r="Q10" s="4"/>
      <c r="R10" s="4"/>
      <c r="S10">
        <f t="shared" si="0"/>
        <v>-0.53554202535833229</v>
      </c>
      <c r="T10">
        <f t="shared" si="1"/>
        <v>0.84450857844967764</v>
      </c>
      <c r="U10">
        <f t="shared" si="2"/>
        <v>0.97097888751506845</v>
      </c>
      <c r="V10">
        <f t="shared" si="3"/>
        <v>1</v>
      </c>
    </row>
    <row r="11" spans="1:22" x14ac:dyDescent="0.25">
      <c r="A11" s="2" t="s">
        <v>16</v>
      </c>
      <c r="B11" s="2" t="s">
        <v>49</v>
      </c>
      <c r="C11" s="2">
        <v>0</v>
      </c>
      <c r="D11" s="2">
        <v>8</v>
      </c>
      <c r="E11" s="2">
        <v>39</v>
      </c>
      <c r="F11" s="2">
        <v>4</v>
      </c>
      <c r="G11" s="2">
        <v>51.5</v>
      </c>
      <c r="H11" s="2">
        <v>0.83</v>
      </c>
      <c r="I11" s="2">
        <v>0</v>
      </c>
      <c r="J11" s="2">
        <v>0.54</v>
      </c>
      <c r="K11" s="2">
        <v>0</v>
      </c>
      <c r="L11" s="2">
        <v>1</v>
      </c>
      <c r="M11" s="2">
        <v>0</v>
      </c>
      <c r="N11" s="2">
        <v>-0.54</v>
      </c>
      <c r="O11" s="2">
        <v>0</v>
      </c>
      <c r="P11" s="2">
        <v>0.83</v>
      </c>
      <c r="Q11" s="4"/>
      <c r="R11" s="4"/>
      <c r="S11">
        <f t="shared" si="0"/>
        <v>-0.54534327361628965</v>
      </c>
      <c r="T11">
        <f t="shared" si="1"/>
        <v>0.83821280944725995</v>
      </c>
      <c r="U11">
        <f t="shared" si="2"/>
        <v>0.99020199959402222</v>
      </c>
      <c r="V11">
        <f t="shared" si="3"/>
        <v>0.99999999999999989</v>
      </c>
    </row>
    <row r="12" spans="1:22" x14ac:dyDescent="0.25">
      <c r="A12" s="2" t="s">
        <v>16</v>
      </c>
      <c r="B12" s="2" t="s">
        <v>50</v>
      </c>
      <c r="C12" s="2">
        <v>0</v>
      </c>
      <c r="D12" s="2">
        <v>9</v>
      </c>
      <c r="E12" s="2">
        <v>48</v>
      </c>
      <c r="F12" s="2">
        <v>4</v>
      </c>
      <c r="G12" s="2">
        <v>57</v>
      </c>
      <c r="H12" s="2">
        <v>0.86</v>
      </c>
      <c r="I12" s="2">
        <v>0</v>
      </c>
      <c r="J12" s="2">
        <v>0.52</v>
      </c>
      <c r="K12" s="2">
        <v>0</v>
      </c>
      <c r="L12" s="2">
        <v>1</v>
      </c>
      <c r="M12" s="2">
        <v>0</v>
      </c>
      <c r="N12" s="2">
        <v>-0.52</v>
      </c>
      <c r="O12" s="2">
        <v>0</v>
      </c>
      <c r="P12" s="2">
        <v>0.86</v>
      </c>
      <c r="Q12" s="4"/>
      <c r="R12" s="4"/>
      <c r="S12">
        <f t="shared" si="0"/>
        <v>-0.51741933890919445</v>
      </c>
      <c r="T12">
        <f t="shared" si="1"/>
        <v>0.85573198358059066</v>
      </c>
      <c r="U12">
        <f t="shared" si="2"/>
        <v>1.004987562112089</v>
      </c>
      <c r="V12">
        <f t="shared" si="3"/>
        <v>1</v>
      </c>
    </row>
    <row r="13" spans="1:22" x14ac:dyDescent="0.25">
      <c r="A13" s="2" t="s">
        <v>16</v>
      </c>
      <c r="B13" s="2" t="s">
        <v>51</v>
      </c>
      <c r="C13" s="2">
        <v>0</v>
      </c>
      <c r="D13" s="2">
        <v>10</v>
      </c>
      <c r="E13" s="2">
        <v>57</v>
      </c>
      <c r="F13" s="2">
        <v>4</v>
      </c>
      <c r="G13" s="2">
        <v>62</v>
      </c>
      <c r="H13" s="2">
        <v>0.88</v>
      </c>
      <c r="I13" s="2">
        <v>0</v>
      </c>
      <c r="J13" s="2">
        <v>0.46</v>
      </c>
      <c r="K13" s="2">
        <v>0</v>
      </c>
      <c r="L13" s="2">
        <v>1</v>
      </c>
      <c r="M13" s="2">
        <v>0</v>
      </c>
      <c r="N13" s="2">
        <v>-0.46</v>
      </c>
      <c r="O13" s="2">
        <v>0</v>
      </c>
      <c r="P13" s="2">
        <v>0.88</v>
      </c>
      <c r="Q13" s="4"/>
      <c r="R13" s="4"/>
      <c r="S13">
        <f t="shared" si="0"/>
        <v>-0.4632542093436875</v>
      </c>
      <c r="T13">
        <f t="shared" si="1"/>
        <v>0.88622544396183689</v>
      </c>
      <c r="U13">
        <f t="shared" si="2"/>
        <v>0.99297532698451274</v>
      </c>
      <c r="V13">
        <f t="shared" si="3"/>
        <v>1</v>
      </c>
    </row>
    <row r="14" spans="1:22" x14ac:dyDescent="0.25">
      <c r="A14" s="2" t="s">
        <v>16</v>
      </c>
      <c r="B14" s="2" t="s">
        <v>52</v>
      </c>
      <c r="C14" s="2">
        <v>0</v>
      </c>
      <c r="D14" s="2">
        <v>11</v>
      </c>
      <c r="E14" s="2">
        <v>74</v>
      </c>
      <c r="F14" s="2">
        <v>4</v>
      </c>
      <c r="G14" s="2">
        <v>72</v>
      </c>
      <c r="H14" s="2">
        <v>0.89</v>
      </c>
      <c r="I14" s="2">
        <v>0</v>
      </c>
      <c r="J14" s="2">
        <v>0.42</v>
      </c>
      <c r="K14" s="2">
        <v>0</v>
      </c>
      <c r="L14" s="2">
        <v>1</v>
      </c>
      <c r="M14" s="2">
        <v>0</v>
      </c>
      <c r="N14" s="2">
        <v>-0.42</v>
      </c>
      <c r="O14" s="2">
        <v>0</v>
      </c>
      <c r="P14" s="2">
        <v>0.89</v>
      </c>
      <c r="Q14" s="4"/>
      <c r="R14" s="4"/>
      <c r="S14">
        <f t="shared" si="0"/>
        <v>-0.4267754980800641</v>
      </c>
      <c r="T14">
        <f t="shared" si="1"/>
        <v>0.90435760307442159</v>
      </c>
      <c r="U14">
        <f t="shared" si="2"/>
        <v>0.98412397592986223</v>
      </c>
      <c r="V14">
        <f t="shared" si="3"/>
        <v>1</v>
      </c>
    </row>
    <row r="16" spans="1:22" x14ac:dyDescent="0.25">
      <c r="A16" s="5" t="s">
        <v>55</v>
      </c>
      <c r="G16" t="s">
        <v>54</v>
      </c>
      <c r="H16" s="5">
        <v>2484</v>
      </c>
      <c r="I16" t="s">
        <v>59</v>
      </c>
      <c r="J16" s="5">
        <v>1.5</v>
      </c>
    </row>
    <row r="17" spans="1:25" x14ac:dyDescent="0.25">
      <c r="A17" s="1" t="s">
        <v>0</v>
      </c>
      <c r="B17" s="1" t="s">
        <v>1</v>
      </c>
      <c r="E17" s="1" t="s">
        <v>4</v>
      </c>
      <c r="F17" s="1" t="s">
        <v>5</v>
      </c>
      <c r="G17" s="1" t="s">
        <v>6</v>
      </c>
      <c r="H17" s="1" t="s">
        <v>7</v>
      </c>
      <c r="I17" s="1" t="s">
        <v>8</v>
      </c>
      <c r="J17" s="1" t="s">
        <v>9</v>
      </c>
      <c r="K17" s="1" t="s">
        <v>10</v>
      </c>
      <c r="L17" s="1" t="s">
        <v>11</v>
      </c>
      <c r="M17" s="1" t="s">
        <v>12</v>
      </c>
      <c r="N17" s="1" t="s">
        <v>13</v>
      </c>
      <c r="O17" s="1" t="s">
        <v>14</v>
      </c>
      <c r="P17" s="1" t="s">
        <v>15</v>
      </c>
      <c r="R17" s="6" t="s">
        <v>56</v>
      </c>
      <c r="S17" s="6" t="s">
        <v>57</v>
      </c>
      <c r="T17" s="6" t="s">
        <v>58</v>
      </c>
      <c r="U17" t="s">
        <v>60</v>
      </c>
      <c r="V17" t="s">
        <v>61</v>
      </c>
      <c r="X17" t="s">
        <v>13</v>
      </c>
      <c r="Y17" t="s">
        <v>15</v>
      </c>
    </row>
    <row r="18" spans="1:25" x14ac:dyDescent="0.25">
      <c r="A18" s="2" t="s">
        <v>16</v>
      </c>
      <c r="B18" s="2" t="s">
        <v>41</v>
      </c>
      <c r="E18">
        <f>$H$16-E3</f>
        <v>2436</v>
      </c>
      <c r="F18">
        <f>F3</f>
        <v>4</v>
      </c>
      <c r="G18">
        <f>G3</f>
        <v>-49</v>
      </c>
      <c r="H18">
        <f>-P18</f>
        <v>0.95373300644596692</v>
      </c>
      <c r="I18">
        <v>0</v>
      </c>
      <c r="J18">
        <f>N18</f>
        <v>0.30065487259570145</v>
      </c>
      <c r="K18">
        <v>0</v>
      </c>
      <c r="L18">
        <v>1</v>
      </c>
      <c r="M18">
        <v>0</v>
      </c>
      <c r="N18">
        <f>-S3</f>
        <v>0.30065487259570145</v>
      </c>
      <c r="O18">
        <v>0</v>
      </c>
      <c r="P18">
        <f>T3</f>
        <v>-0.95373300644596692</v>
      </c>
      <c r="R18">
        <f>N18/P18</f>
        <v>-0.31524008350730687</v>
      </c>
      <c r="S18">
        <f>ATAN(R18)</f>
        <v>-0.30537922120160277</v>
      </c>
      <c r="T18">
        <f>DEGREES(S18)</f>
        <v>-17.496940525843826</v>
      </c>
      <c r="U18">
        <f>T18-$J$16</f>
        <v>-18.996940525843826</v>
      </c>
      <c r="V18">
        <f>3.14159*U18/180</f>
        <v>-0.33155887992547611</v>
      </c>
      <c r="W18">
        <f>3.14159+V18</f>
        <v>2.8100311200745236</v>
      </c>
      <c r="X18">
        <f>SIN(W18)</f>
        <v>0.32551990954972954</v>
      </c>
      <c r="Y18">
        <f>COS(W18)</f>
        <v>-0.94553518627639443</v>
      </c>
    </row>
    <row r="19" spans="1:25" x14ac:dyDescent="0.25">
      <c r="A19" s="2" t="s">
        <v>16</v>
      </c>
      <c r="B19" s="2" t="s">
        <v>42</v>
      </c>
      <c r="E19">
        <f t="shared" ref="E19:E29" si="4">$H$16-E4</f>
        <v>2481</v>
      </c>
      <c r="F19">
        <f t="shared" ref="F19:G29" si="5">F4</f>
        <v>4</v>
      </c>
      <c r="G19">
        <f t="shared" si="5"/>
        <v>-14</v>
      </c>
      <c r="H19">
        <f t="shared" ref="H19:H29" si="6">-P19</f>
        <v>0.38176015441979294</v>
      </c>
      <c r="I19">
        <v>1</v>
      </c>
      <c r="J19">
        <f t="shared" ref="J19:J29" si="7">N19</f>
        <v>0.92426142649002496</v>
      </c>
      <c r="K19">
        <v>0</v>
      </c>
      <c r="L19">
        <v>1</v>
      </c>
      <c r="M19">
        <v>0</v>
      </c>
      <c r="N19">
        <f t="shared" ref="N19:N29" si="8">-S4</f>
        <v>0.92426142649002496</v>
      </c>
      <c r="O19">
        <v>0</v>
      </c>
      <c r="P19">
        <f t="shared" ref="P19:P29" si="9">T4</f>
        <v>-0.38176015441979294</v>
      </c>
      <c r="R19">
        <f t="shared" ref="R19:R29" si="10">N19/P19</f>
        <v>-2.4210526315789473</v>
      </c>
      <c r="S19">
        <f t="shared" ref="S19:S29" si="11">ATAN(R19)</f>
        <v>-1.1790963873574725</v>
      </c>
      <c r="T19">
        <f t="shared" ref="T19:T29" si="12">DEGREES(S19)</f>
        <v>-67.557246634705649</v>
      </c>
      <c r="U19">
        <f>T19-$J$16</f>
        <v>-69.057246634705649</v>
      </c>
      <c r="V19">
        <f t="shared" ref="V19:V29" si="13">3.14159*U19/180</f>
        <v>-1.2052753080840273</v>
      </c>
      <c r="W19">
        <f t="shared" ref="W19:W29" si="14">3.14159+V19</f>
        <v>1.9363146919159726</v>
      </c>
      <c r="X19">
        <f t="shared" ref="X19:X29" si="15">SIN(W19)</f>
        <v>0.93393860560806508</v>
      </c>
      <c r="Y19">
        <f t="shared" ref="Y19:Y29" si="16">COS(W19)</f>
        <v>-0.35743346367521767</v>
      </c>
    </row>
    <row r="20" spans="1:25" x14ac:dyDescent="0.25">
      <c r="A20" s="2" t="s">
        <v>16</v>
      </c>
      <c r="B20" s="2" t="s">
        <v>43</v>
      </c>
      <c r="E20">
        <f t="shared" si="4"/>
        <v>2483</v>
      </c>
      <c r="F20">
        <f t="shared" si="5"/>
        <v>4</v>
      </c>
      <c r="G20">
        <f t="shared" si="5"/>
        <v>3.7</v>
      </c>
      <c r="H20">
        <f t="shared" si="6"/>
        <v>-0.12154119045249881</v>
      </c>
      <c r="I20">
        <v>2</v>
      </c>
      <c r="J20">
        <f t="shared" si="7"/>
        <v>0.99258638869540705</v>
      </c>
      <c r="K20">
        <v>0</v>
      </c>
      <c r="L20">
        <v>1</v>
      </c>
      <c r="M20">
        <v>0</v>
      </c>
      <c r="N20">
        <f t="shared" si="8"/>
        <v>0.99258638869540705</v>
      </c>
      <c r="O20">
        <v>0</v>
      </c>
      <c r="P20">
        <f t="shared" si="9"/>
        <v>0.12154119045249881</v>
      </c>
      <c r="R20">
        <f t="shared" si="10"/>
        <v>8.1666666666666679</v>
      </c>
      <c r="S20">
        <f t="shared" si="11"/>
        <v>1.4489538897749794</v>
      </c>
      <c r="T20">
        <f t="shared" si="12"/>
        <v>83.018942593170209</v>
      </c>
      <c r="U20">
        <f>T20-$J$16</f>
        <v>81.518942593170209</v>
      </c>
      <c r="V20">
        <f t="shared" si="13"/>
        <v>1.4227727492293201</v>
      </c>
      <c r="W20">
        <f>V20</f>
        <v>1.4227727492293201</v>
      </c>
      <c r="X20">
        <f t="shared" si="15"/>
        <v>0.98906449943060759</v>
      </c>
      <c r="Y20">
        <f t="shared" si="16"/>
        <v>0.1474836125340088</v>
      </c>
    </row>
    <row r="21" spans="1:25" x14ac:dyDescent="0.25">
      <c r="A21" s="2" t="s">
        <v>16</v>
      </c>
      <c r="B21" s="2" t="s">
        <v>44</v>
      </c>
      <c r="E21">
        <f t="shared" si="4"/>
        <v>2481</v>
      </c>
      <c r="F21">
        <f t="shared" si="5"/>
        <v>4</v>
      </c>
      <c r="G21">
        <f t="shared" si="5"/>
        <v>14</v>
      </c>
      <c r="H21">
        <f t="shared" si="6"/>
        <v>-0.39155516409726748</v>
      </c>
      <c r="I21">
        <v>3</v>
      </c>
      <c r="J21">
        <f t="shared" si="7"/>
        <v>0.92015463562857847</v>
      </c>
      <c r="K21">
        <v>0</v>
      </c>
      <c r="L21">
        <v>1</v>
      </c>
      <c r="M21">
        <v>0</v>
      </c>
      <c r="N21">
        <f t="shared" si="8"/>
        <v>0.92015463562857847</v>
      </c>
      <c r="O21">
        <v>0</v>
      </c>
      <c r="P21">
        <f t="shared" si="9"/>
        <v>0.39155516409726748</v>
      </c>
      <c r="R21">
        <f t="shared" si="10"/>
        <v>2.3499999999999996</v>
      </c>
      <c r="S21">
        <f t="shared" si="11"/>
        <v>1.168475228934456</v>
      </c>
      <c r="T21">
        <f t="shared" si="12"/>
        <v>66.948699083526975</v>
      </c>
      <c r="U21">
        <f t="shared" ref="U21:U29" si="17">T21-$J$16</f>
        <v>65.448699083526975</v>
      </c>
      <c r="V21">
        <f t="shared" si="13"/>
        <v>1.1422943252989861</v>
      </c>
      <c r="W21">
        <f t="shared" ref="W21:W29" si="18">V21</f>
        <v>1.1422943252989861</v>
      </c>
      <c r="X21">
        <f t="shared" si="15"/>
        <v>0.90958920142060884</v>
      </c>
      <c r="Y21">
        <f t="shared" si="16"/>
        <v>0.41550870587632593</v>
      </c>
    </row>
    <row r="22" spans="1:25" x14ac:dyDescent="0.25">
      <c r="A22" s="2" t="s">
        <v>16</v>
      </c>
      <c r="B22" s="2" t="s">
        <v>45</v>
      </c>
      <c r="E22">
        <f t="shared" si="4"/>
        <v>2475.8000000000002</v>
      </c>
      <c r="F22">
        <f t="shared" si="5"/>
        <v>4</v>
      </c>
      <c r="G22">
        <f t="shared" si="5"/>
        <v>23</v>
      </c>
      <c r="H22">
        <f t="shared" si="6"/>
        <v>-0.56819071708264191</v>
      </c>
      <c r="I22">
        <v>4</v>
      </c>
      <c r="J22">
        <f t="shared" si="7"/>
        <v>0.8228969006024468</v>
      </c>
      <c r="K22">
        <v>0</v>
      </c>
      <c r="L22">
        <v>1</v>
      </c>
      <c r="M22">
        <v>0</v>
      </c>
      <c r="N22">
        <f t="shared" si="8"/>
        <v>0.8228969006024468</v>
      </c>
      <c r="O22">
        <v>0</v>
      </c>
      <c r="P22">
        <f t="shared" si="9"/>
        <v>0.56819071708264191</v>
      </c>
      <c r="R22">
        <f t="shared" si="10"/>
        <v>1.4482758620689653</v>
      </c>
      <c r="S22">
        <f t="shared" si="11"/>
        <v>0.96649081992866692</v>
      </c>
      <c r="T22">
        <f t="shared" si="12"/>
        <v>55.375844920051051</v>
      </c>
      <c r="U22">
        <f t="shared" si="17"/>
        <v>53.875844920051051</v>
      </c>
      <c r="V22">
        <f t="shared" si="13"/>
        <v>0.94031008690212869</v>
      </c>
      <c r="W22">
        <f t="shared" si="18"/>
        <v>0.94031008690212869</v>
      </c>
      <c r="X22">
        <f t="shared" si="15"/>
        <v>0.80774094711885314</v>
      </c>
      <c r="Y22">
        <f t="shared" si="16"/>
        <v>0.58953758349026242</v>
      </c>
    </row>
    <row r="23" spans="1:25" x14ac:dyDescent="0.25">
      <c r="A23" s="2" t="s">
        <v>16</v>
      </c>
      <c r="B23" s="2" t="s">
        <v>46</v>
      </c>
      <c r="E23">
        <f t="shared" si="4"/>
        <v>2470</v>
      </c>
      <c r="F23">
        <f t="shared" si="5"/>
        <v>4</v>
      </c>
      <c r="G23">
        <f t="shared" si="5"/>
        <v>31</v>
      </c>
      <c r="H23">
        <f t="shared" si="6"/>
        <v>-0.65568665544624305</v>
      </c>
      <c r="I23">
        <v>5</v>
      </c>
      <c r="J23">
        <f t="shared" si="7"/>
        <v>0.75503311839264353</v>
      </c>
      <c r="K23">
        <v>0</v>
      </c>
      <c r="L23">
        <v>1</v>
      </c>
      <c r="M23">
        <v>0</v>
      </c>
      <c r="N23">
        <f t="shared" si="8"/>
        <v>0.75503311839264353</v>
      </c>
      <c r="O23">
        <v>0</v>
      </c>
      <c r="P23">
        <f t="shared" si="9"/>
        <v>0.65568665544624305</v>
      </c>
      <c r="R23">
        <f t="shared" si="10"/>
        <v>1.1515151515151516</v>
      </c>
      <c r="S23">
        <f t="shared" si="11"/>
        <v>0.85570462751607279</v>
      </c>
      <c r="T23">
        <f t="shared" si="12"/>
        <v>49.028263666485145</v>
      </c>
      <c r="U23">
        <f t="shared" si="17"/>
        <v>47.528263666485145</v>
      </c>
      <c r="V23">
        <f t="shared" si="13"/>
        <v>0.82952398806662808</v>
      </c>
      <c r="W23">
        <f t="shared" si="18"/>
        <v>0.82952398806662808</v>
      </c>
      <c r="X23">
        <f t="shared" si="15"/>
        <v>0.73761003860379792</v>
      </c>
      <c r="Y23">
        <f t="shared" si="16"/>
        <v>0.67522694773750236</v>
      </c>
    </row>
    <row r="24" spans="1:25" x14ac:dyDescent="0.25">
      <c r="A24" s="2" t="s">
        <v>16</v>
      </c>
      <c r="B24" s="2" t="s">
        <v>47</v>
      </c>
      <c r="E24">
        <f t="shared" si="4"/>
        <v>2462</v>
      </c>
      <c r="F24">
        <f t="shared" si="5"/>
        <v>4</v>
      </c>
      <c r="G24">
        <f t="shared" si="5"/>
        <v>38</v>
      </c>
      <c r="H24">
        <f t="shared" si="6"/>
        <v>-0.74629543446851099</v>
      </c>
      <c r="I24">
        <v>6</v>
      </c>
      <c r="J24">
        <f t="shared" si="7"/>
        <v>0.66561484695840167</v>
      </c>
      <c r="K24">
        <v>0</v>
      </c>
      <c r="L24">
        <v>1</v>
      </c>
      <c r="M24">
        <v>0</v>
      </c>
      <c r="N24">
        <f t="shared" si="8"/>
        <v>0.66561484695840167</v>
      </c>
      <c r="O24">
        <v>0</v>
      </c>
      <c r="P24">
        <f t="shared" si="9"/>
        <v>0.74629543446851099</v>
      </c>
      <c r="R24">
        <f t="shared" si="10"/>
        <v>0.89189189189189189</v>
      </c>
      <c r="S24">
        <f t="shared" si="11"/>
        <v>0.7283173809911837</v>
      </c>
      <c r="T24">
        <f t="shared" si="12"/>
        <v>41.729512076816434</v>
      </c>
      <c r="U24">
        <f t="shared" si="17"/>
        <v>40.229512076816434</v>
      </c>
      <c r="V24">
        <f t="shared" si="13"/>
        <v>0.70213684914114294</v>
      </c>
      <c r="W24">
        <f t="shared" si="18"/>
        <v>0.70213684914114294</v>
      </c>
      <c r="X24">
        <f t="shared" si="15"/>
        <v>0.64585056757648107</v>
      </c>
      <c r="Y24">
        <f t="shared" si="16"/>
        <v>0.76346384613885754</v>
      </c>
    </row>
    <row r="25" spans="1:25" x14ac:dyDescent="0.25">
      <c r="A25" s="2" t="s">
        <v>16</v>
      </c>
      <c r="B25" s="2" t="s">
        <v>48</v>
      </c>
      <c r="E25">
        <f t="shared" si="4"/>
        <v>2454</v>
      </c>
      <c r="F25">
        <f t="shared" si="5"/>
        <v>4</v>
      </c>
      <c r="G25">
        <f t="shared" si="5"/>
        <v>45</v>
      </c>
      <c r="H25">
        <f t="shared" si="6"/>
        <v>-0.84450857844967764</v>
      </c>
      <c r="I25">
        <v>7</v>
      </c>
      <c r="J25">
        <f t="shared" si="7"/>
        <v>0.53554202535833229</v>
      </c>
      <c r="K25">
        <v>0</v>
      </c>
      <c r="L25">
        <v>1</v>
      </c>
      <c r="M25">
        <v>0</v>
      </c>
      <c r="N25">
        <f t="shared" si="8"/>
        <v>0.53554202535833229</v>
      </c>
      <c r="O25">
        <v>0</v>
      </c>
      <c r="P25">
        <f t="shared" si="9"/>
        <v>0.84450857844967764</v>
      </c>
      <c r="R25">
        <f t="shared" si="10"/>
        <v>0.63414634146341475</v>
      </c>
      <c r="S25">
        <f t="shared" si="11"/>
        <v>0.56514944000675937</v>
      </c>
      <c r="T25">
        <f t="shared" si="12"/>
        <v>32.38067770656923</v>
      </c>
      <c r="U25">
        <f t="shared" si="17"/>
        <v>30.88067770656923</v>
      </c>
      <c r="V25">
        <f t="shared" si="13"/>
        <v>0.53896904597878237</v>
      </c>
      <c r="W25">
        <f t="shared" si="18"/>
        <v>0.53896904597878237</v>
      </c>
      <c r="X25">
        <f t="shared" si="15"/>
        <v>0.51325146036681102</v>
      </c>
      <c r="Y25">
        <f t="shared" si="16"/>
        <v>0.85823827602323577</v>
      </c>
    </row>
    <row r="26" spans="1:25" x14ac:dyDescent="0.25">
      <c r="A26" s="2" t="s">
        <v>16</v>
      </c>
      <c r="B26" s="2" t="s">
        <v>49</v>
      </c>
      <c r="E26">
        <f t="shared" si="4"/>
        <v>2445</v>
      </c>
      <c r="F26">
        <f t="shared" si="5"/>
        <v>4</v>
      </c>
      <c r="G26">
        <f t="shared" si="5"/>
        <v>51.5</v>
      </c>
      <c r="H26">
        <f t="shared" si="6"/>
        <v>-0.83821280944725995</v>
      </c>
      <c r="I26">
        <v>8</v>
      </c>
      <c r="J26">
        <f t="shared" si="7"/>
        <v>0.54534327361628965</v>
      </c>
      <c r="K26">
        <v>0</v>
      </c>
      <c r="L26">
        <v>1</v>
      </c>
      <c r="M26">
        <v>0</v>
      </c>
      <c r="N26">
        <f t="shared" si="8"/>
        <v>0.54534327361628965</v>
      </c>
      <c r="O26">
        <v>0</v>
      </c>
      <c r="P26">
        <f t="shared" si="9"/>
        <v>0.83821280944725995</v>
      </c>
      <c r="R26">
        <f t="shared" si="10"/>
        <v>0.65060240963855431</v>
      </c>
      <c r="S26">
        <f t="shared" si="11"/>
        <v>0.57679859059129068</v>
      </c>
      <c r="T26">
        <f t="shared" si="12"/>
        <v>33.048124869975233</v>
      </c>
      <c r="U26">
        <f t="shared" si="17"/>
        <v>31.548124869975233</v>
      </c>
      <c r="V26">
        <f t="shared" si="13"/>
        <v>0.55061818672369711</v>
      </c>
      <c r="W26">
        <f t="shared" si="18"/>
        <v>0.55061818672369711</v>
      </c>
      <c r="X26">
        <f t="shared" si="15"/>
        <v>0.52321414836453528</v>
      </c>
      <c r="Y26">
        <f t="shared" si="16"/>
        <v>0.85220124087634019</v>
      </c>
    </row>
    <row r="27" spans="1:25" x14ac:dyDescent="0.25">
      <c r="A27" s="2" t="s">
        <v>16</v>
      </c>
      <c r="B27" s="2" t="s">
        <v>50</v>
      </c>
      <c r="E27">
        <f t="shared" si="4"/>
        <v>2436</v>
      </c>
      <c r="F27">
        <f t="shared" si="5"/>
        <v>4</v>
      </c>
      <c r="G27">
        <f t="shared" si="5"/>
        <v>57</v>
      </c>
      <c r="H27">
        <f t="shared" si="6"/>
        <v>-0.85573198358059066</v>
      </c>
      <c r="I27">
        <v>9</v>
      </c>
      <c r="J27">
        <f t="shared" si="7"/>
        <v>0.51741933890919445</v>
      </c>
      <c r="K27">
        <v>0</v>
      </c>
      <c r="L27">
        <v>1</v>
      </c>
      <c r="M27">
        <v>0</v>
      </c>
      <c r="N27">
        <f t="shared" si="8"/>
        <v>0.51741933890919445</v>
      </c>
      <c r="O27">
        <v>0</v>
      </c>
      <c r="P27">
        <f t="shared" si="9"/>
        <v>0.85573198358059066</v>
      </c>
      <c r="R27">
        <f t="shared" si="10"/>
        <v>0.60465116279069775</v>
      </c>
      <c r="S27">
        <f t="shared" si="11"/>
        <v>0.5438324563021224</v>
      </c>
      <c r="T27">
        <f t="shared" si="12"/>
        <v>31.159304508344384</v>
      </c>
      <c r="U27">
        <f t="shared" si="17"/>
        <v>29.659304508344384</v>
      </c>
      <c r="V27">
        <f t="shared" si="13"/>
        <v>0.51765208027983123</v>
      </c>
      <c r="W27">
        <f t="shared" si="18"/>
        <v>0.51765208027983123</v>
      </c>
      <c r="X27">
        <f t="shared" si="15"/>
        <v>0.49484120036867496</v>
      </c>
      <c r="Y27">
        <f t="shared" si="16"/>
        <v>0.86898342125594596</v>
      </c>
    </row>
    <row r="28" spans="1:25" x14ac:dyDescent="0.25">
      <c r="A28" s="2" t="s">
        <v>16</v>
      </c>
      <c r="B28" s="2" t="s">
        <v>51</v>
      </c>
      <c r="E28">
        <f t="shared" si="4"/>
        <v>2427</v>
      </c>
      <c r="F28">
        <f t="shared" si="5"/>
        <v>4</v>
      </c>
      <c r="G28">
        <f t="shared" si="5"/>
        <v>62</v>
      </c>
      <c r="H28">
        <f t="shared" si="6"/>
        <v>-0.88622544396183689</v>
      </c>
      <c r="I28">
        <v>10</v>
      </c>
      <c r="J28">
        <f t="shared" si="7"/>
        <v>0.4632542093436875</v>
      </c>
      <c r="K28">
        <v>0</v>
      </c>
      <c r="L28">
        <v>1</v>
      </c>
      <c r="M28">
        <v>0</v>
      </c>
      <c r="N28">
        <f t="shared" si="8"/>
        <v>0.4632542093436875</v>
      </c>
      <c r="O28">
        <v>0</v>
      </c>
      <c r="P28">
        <f t="shared" si="9"/>
        <v>0.88622544396183689</v>
      </c>
      <c r="R28">
        <f t="shared" si="10"/>
        <v>0.52272727272727271</v>
      </c>
      <c r="S28">
        <f t="shared" si="11"/>
        <v>0.48166367755486145</v>
      </c>
      <c r="T28">
        <f t="shared" si="12"/>
        <v>27.59729586864372</v>
      </c>
      <c r="U28">
        <f t="shared" si="17"/>
        <v>26.09729586864372</v>
      </c>
      <c r="V28">
        <f t="shared" si="13"/>
        <v>0.45548335404429124</v>
      </c>
      <c r="W28">
        <f t="shared" si="18"/>
        <v>0.45548335404429124</v>
      </c>
      <c r="X28">
        <f t="shared" si="15"/>
        <v>0.43989644055370836</v>
      </c>
      <c r="Y28">
        <f t="shared" si="16"/>
        <v>0.89804850736927222</v>
      </c>
    </row>
    <row r="29" spans="1:25" x14ac:dyDescent="0.25">
      <c r="A29" s="2" t="s">
        <v>16</v>
      </c>
      <c r="B29" s="2" t="s">
        <v>52</v>
      </c>
      <c r="E29">
        <f t="shared" si="4"/>
        <v>2410</v>
      </c>
      <c r="F29">
        <f t="shared" si="5"/>
        <v>4</v>
      </c>
      <c r="G29">
        <f t="shared" si="5"/>
        <v>72</v>
      </c>
      <c r="H29">
        <f t="shared" si="6"/>
        <v>-0.90435760307442159</v>
      </c>
      <c r="I29">
        <v>11</v>
      </c>
      <c r="J29">
        <f t="shared" si="7"/>
        <v>0.4267754980800641</v>
      </c>
      <c r="K29">
        <v>0</v>
      </c>
      <c r="L29">
        <v>1</v>
      </c>
      <c r="M29">
        <v>0</v>
      </c>
      <c r="N29">
        <f t="shared" si="8"/>
        <v>0.4267754980800641</v>
      </c>
      <c r="O29">
        <v>0</v>
      </c>
      <c r="P29">
        <f t="shared" si="9"/>
        <v>0.90435760307442159</v>
      </c>
      <c r="R29">
        <f t="shared" si="10"/>
        <v>0.47191011235955055</v>
      </c>
      <c r="S29">
        <f t="shared" si="11"/>
        <v>0.44092424815916503</v>
      </c>
      <c r="T29">
        <f t="shared" si="12"/>
        <v>25.263098504499116</v>
      </c>
      <c r="U29">
        <f t="shared" si="17"/>
        <v>23.763098504499116</v>
      </c>
      <c r="V29">
        <f t="shared" si="13"/>
        <v>0.41474395905971873</v>
      </c>
      <c r="W29">
        <f t="shared" si="18"/>
        <v>0.41474395905971873</v>
      </c>
      <c r="X29">
        <f t="shared" si="15"/>
        <v>0.40295560992906693</v>
      </c>
      <c r="Y29">
        <f t="shared" si="16"/>
        <v>0.91521952362626846</v>
      </c>
    </row>
    <row r="31" spans="1:25" x14ac:dyDescent="0.25">
      <c r="E31" t="s">
        <v>4</v>
      </c>
      <c r="F31" t="s">
        <v>5</v>
      </c>
      <c r="G31" t="s">
        <v>6</v>
      </c>
      <c r="H31" t="s">
        <v>7</v>
      </c>
      <c r="I31" t="s">
        <v>8</v>
      </c>
      <c r="J31" t="s">
        <v>9</v>
      </c>
      <c r="K31" t="s">
        <v>10</v>
      </c>
      <c r="L31" t="s">
        <v>11</v>
      </c>
      <c r="M31" t="s">
        <v>12</v>
      </c>
      <c r="N31" t="s">
        <v>13</v>
      </c>
      <c r="O31" t="s">
        <v>14</v>
      </c>
      <c r="P31" t="s">
        <v>15</v>
      </c>
    </row>
    <row r="32" spans="1:25" x14ac:dyDescent="0.25">
      <c r="E32">
        <v>2436</v>
      </c>
      <c r="F32">
        <v>4</v>
      </c>
      <c r="G32">
        <v>-49</v>
      </c>
      <c r="H32">
        <v>0.94553518627639443</v>
      </c>
      <c r="I32">
        <v>0</v>
      </c>
      <c r="J32">
        <v>0.32551990954972954</v>
      </c>
      <c r="K32">
        <v>0</v>
      </c>
      <c r="L32">
        <v>1</v>
      </c>
      <c r="M32">
        <v>0</v>
      </c>
      <c r="N32">
        <v>0.32551990954972954</v>
      </c>
      <c r="O32">
        <v>0</v>
      </c>
      <c r="P32">
        <v>-0.94553518627639443</v>
      </c>
    </row>
    <row r="33" spans="5:16" x14ac:dyDescent="0.25">
      <c r="E33">
        <v>2481</v>
      </c>
      <c r="F33">
        <v>4</v>
      </c>
      <c r="G33">
        <v>-14</v>
      </c>
      <c r="H33">
        <v>0.35743346367521767</v>
      </c>
      <c r="I33">
        <v>1</v>
      </c>
      <c r="J33">
        <v>0.93393860560806508</v>
      </c>
      <c r="K33">
        <v>0</v>
      </c>
      <c r="L33">
        <v>1</v>
      </c>
      <c r="M33">
        <v>0</v>
      </c>
      <c r="N33">
        <v>0.93393860560806508</v>
      </c>
      <c r="O33">
        <v>0</v>
      </c>
      <c r="P33">
        <v>-0.35743346367521767</v>
      </c>
    </row>
    <row r="34" spans="5:16" x14ac:dyDescent="0.25">
      <c r="E34">
        <v>2483</v>
      </c>
      <c r="F34">
        <v>4</v>
      </c>
      <c r="G34">
        <v>3.7</v>
      </c>
      <c r="H34">
        <v>-0.1474836125340088</v>
      </c>
      <c r="I34">
        <v>2</v>
      </c>
      <c r="J34">
        <v>0.98906449943060759</v>
      </c>
      <c r="K34">
        <v>0</v>
      </c>
      <c r="L34">
        <v>1</v>
      </c>
      <c r="M34">
        <v>0</v>
      </c>
      <c r="N34">
        <v>0.98906449943060759</v>
      </c>
      <c r="O34">
        <v>0</v>
      </c>
      <c r="P34">
        <v>0.1474836125340088</v>
      </c>
    </row>
    <row r="35" spans="5:16" x14ac:dyDescent="0.25">
      <c r="E35">
        <v>2481</v>
      </c>
      <c r="F35">
        <v>4</v>
      </c>
      <c r="G35">
        <v>14</v>
      </c>
      <c r="H35">
        <v>-0.41550870587632593</v>
      </c>
      <c r="I35">
        <v>3</v>
      </c>
      <c r="J35">
        <v>0.90958920142060884</v>
      </c>
      <c r="K35">
        <v>0</v>
      </c>
      <c r="L35">
        <v>1</v>
      </c>
      <c r="M35">
        <v>0</v>
      </c>
      <c r="N35">
        <v>0.90958920142060884</v>
      </c>
      <c r="O35">
        <v>0</v>
      </c>
      <c r="P35">
        <v>0.41550870587632593</v>
      </c>
    </row>
    <row r="36" spans="5:16" x14ac:dyDescent="0.25">
      <c r="E36">
        <v>2475.8000000000002</v>
      </c>
      <c r="F36">
        <v>4</v>
      </c>
      <c r="G36">
        <v>23</v>
      </c>
      <c r="H36">
        <v>-0.58953758349026242</v>
      </c>
      <c r="I36">
        <v>4</v>
      </c>
      <c r="J36">
        <v>0.80774094711885314</v>
      </c>
      <c r="K36">
        <v>0</v>
      </c>
      <c r="L36">
        <v>1</v>
      </c>
      <c r="M36">
        <v>0</v>
      </c>
      <c r="N36">
        <v>0.80774094711885314</v>
      </c>
      <c r="O36">
        <v>0</v>
      </c>
      <c r="P36">
        <v>0.58953758349026242</v>
      </c>
    </row>
    <row r="37" spans="5:16" x14ac:dyDescent="0.25">
      <c r="E37">
        <v>2470</v>
      </c>
      <c r="F37">
        <v>4</v>
      </c>
      <c r="G37">
        <v>31</v>
      </c>
      <c r="H37">
        <v>-0.67522694773750236</v>
      </c>
      <c r="I37">
        <v>5</v>
      </c>
      <c r="J37">
        <v>0.73761003860379792</v>
      </c>
      <c r="K37">
        <v>0</v>
      </c>
      <c r="L37">
        <v>1</v>
      </c>
      <c r="M37">
        <v>0</v>
      </c>
      <c r="N37">
        <v>0.73761003860379792</v>
      </c>
      <c r="O37">
        <v>0</v>
      </c>
      <c r="P37">
        <v>0.67522694773750236</v>
      </c>
    </row>
    <row r="38" spans="5:16" x14ac:dyDescent="0.25">
      <c r="E38">
        <v>2462</v>
      </c>
      <c r="F38">
        <v>4</v>
      </c>
      <c r="G38">
        <v>38</v>
      </c>
      <c r="H38">
        <v>-0.76346384613885754</v>
      </c>
      <c r="I38">
        <v>6</v>
      </c>
      <c r="J38">
        <v>0.64585056757648107</v>
      </c>
      <c r="K38">
        <v>0</v>
      </c>
      <c r="L38">
        <v>1</v>
      </c>
      <c r="M38">
        <v>0</v>
      </c>
      <c r="N38">
        <v>0.64585056757648107</v>
      </c>
      <c r="O38">
        <v>0</v>
      </c>
      <c r="P38">
        <v>0.76346384613885754</v>
      </c>
    </row>
    <row r="39" spans="5:16" x14ac:dyDescent="0.25">
      <c r="E39">
        <v>2454</v>
      </c>
      <c r="F39">
        <v>4</v>
      </c>
      <c r="G39">
        <v>45</v>
      </c>
      <c r="H39">
        <v>-0.85823827602323577</v>
      </c>
      <c r="I39">
        <v>7</v>
      </c>
      <c r="J39">
        <v>0.51325146036681102</v>
      </c>
      <c r="K39">
        <v>0</v>
      </c>
      <c r="L39">
        <v>1</v>
      </c>
      <c r="M39">
        <v>0</v>
      </c>
      <c r="N39">
        <v>0.51325146036681102</v>
      </c>
      <c r="O39">
        <v>0</v>
      </c>
      <c r="P39">
        <v>0.85823827602323577</v>
      </c>
    </row>
    <row r="40" spans="5:16" x14ac:dyDescent="0.25">
      <c r="E40">
        <v>2445</v>
      </c>
      <c r="F40">
        <v>4</v>
      </c>
      <c r="G40">
        <v>51.5</v>
      </c>
      <c r="H40">
        <v>-0.85220124087634019</v>
      </c>
      <c r="I40">
        <v>8</v>
      </c>
      <c r="J40">
        <v>0.52321414836453528</v>
      </c>
      <c r="K40">
        <v>0</v>
      </c>
      <c r="L40">
        <v>1</v>
      </c>
      <c r="M40">
        <v>0</v>
      </c>
      <c r="N40">
        <v>0.52321414836453528</v>
      </c>
      <c r="O40">
        <v>0</v>
      </c>
      <c r="P40">
        <v>0.85220124087634019</v>
      </c>
    </row>
    <row r="41" spans="5:16" x14ac:dyDescent="0.25">
      <c r="E41">
        <v>2436</v>
      </c>
      <c r="F41">
        <v>4</v>
      </c>
      <c r="G41">
        <v>57</v>
      </c>
      <c r="H41">
        <v>-0.86898342125594596</v>
      </c>
      <c r="I41">
        <v>9</v>
      </c>
      <c r="J41">
        <v>0.49484120036867496</v>
      </c>
      <c r="K41">
        <v>0</v>
      </c>
      <c r="L41">
        <v>1</v>
      </c>
      <c r="M41">
        <v>0</v>
      </c>
      <c r="N41">
        <v>0.49484120036867496</v>
      </c>
      <c r="O41">
        <v>0</v>
      </c>
      <c r="P41">
        <v>0.86898342125594596</v>
      </c>
    </row>
    <row r="42" spans="5:16" x14ac:dyDescent="0.25">
      <c r="E42">
        <v>2427</v>
      </c>
      <c r="F42">
        <v>4</v>
      </c>
      <c r="G42">
        <v>62</v>
      </c>
      <c r="H42">
        <v>-0.89804850736927222</v>
      </c>
      <c r="I42">
        <v>10</v>
      </c>
      <c r="J42">
        <v>0.43989644055370836</v>
      </c>
      <c r="K42">
        <v>0</v>
      </c>
      <c r="L42">
        <v>1</v>
      </c>
      <c r="M42">
        <v>0</v>
      </c>
      <c r="N42">
        <v>0.43989644055370836</v>
      </c>
      <c r="O42">
        <v>0</v>
      </c>
      <c r="P42">
        <v>0.89804850736927222</v>
      </c>
    </row>
    <row r="43" spans="5:16" x14ac:dyDescent="0.25">
      <c r="E43">
        <v>2410</v>
      </c>
      <c r="F43">
        <v>4</v>
      </c>
      <c r="G43">
        <v>72</v>
      </c>
      <c r="H43">
        <v>-0.91521952362626846</v>
      </c>
      <c r="I43">
        <v>11</v>
      </c>
      <c r="J43">
        <v>0.40295560992906693</v>
      </c>
      <c r="K43">
        <v>0</v>
      </c>
      <c r="L43">
        <v>1</v>
      </c>
      <c r="M43">
        <v>0</v>
      </c>
      <c r="N43">
        <v>0.40295560992906693</v>
      </c>
      <c r="O43">
        <v>0</v>
      </c>
      <c r="P43">
        <v>0.91521952362626846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8727E-BEA8-4053-BC1C-D0E3D9E44A57}">
  <sheetPr codeName="Feuil3"/>
  <dimension ref="A1:L16"/>
  <sheetViews>
    <sheetView tabSelected="1" workbookViewId="0">
      <selection activeCell="D3" sqref="D3"/>
    </sheetView>
  </sheetViews>
  <sheetFormatPr baseColWidth="10" defaultRowHeight="15" x14ac:dyDescent="0.25"/>
  <cols>
    <col min="4" max="4" width="11.42578125" style="8"/>
  </cols>
  <sheetData>
    <row r="1" spans="1:12" x14ac:dyDescent="0.25">
      <c r="A1" t="s">
        <v>4</v>
      </c>
      <c r="B1" t="s">
        <v>5</v>
      </c>
      <c r="C1" t="s">
        <v>6</v>
      </c>
      <c r="D1" s="8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</row>
    <row r="2" spans="1:12" x14ac:dyDescent="0.25">
      <c r="A2">
        <v>2436</v>
      </c>
      <c r="B2">
        <v>4</v>
      </c>
      <c r="C2">
        <v>-49</v>
      </c>
      <c r="D2" s="8">
        <v>0.94553518627639399</v>
      </c>
      <c r="E2">
        <v>0</v>
      </c>
      <c r="F2">
        <v>0.32551990954972954</v>
      </c>
      <c r="G2">
        <v>0</v>
      </c>
      <c r="H2">
        <v>1</v>
      </c>
      <c r="I2">
        <v>0</v>
      </c>
      <c r="J2">
        <v>0.32551990954972954</v>
      </c>
      <c r="K2">
        <v>0</v>
      </c>
      <c r="L2">
        <v>-0.94553518627639443</v>
      </c>
    </row>
    <row r="3" spans="1:12" x14ac:dyDescent="0.25">
      <c r="A3">
        <v>2481</v>
      </c>
      <c r="B3">
        <v>4</v>
      </c>
      <c r="C3">
        <v>-14</v>
      </c>
      <c r="D3" s="8">
        <v>0.357433463675218</v>
      </c>
      <c r="E3">
        <v>1</v>
      </c>
      <c r="F3">
        <v>0.93393860560806508</v>
      </c>
      <c r="G3">
        <v>0</v>
      </c>
      <c r="H3">
        <v>1</v>
      </c>
      <c r="I3">
        <v>0</v>
      </c>
      <c r="J3">
        <v>0.93393860560806508</v>
      </c>
      <c r="K3">
        <v>0</v>
      </c>
      <c r="L3">
        <v>-0.35743346367521767</v>
      </c>
    </row>
    <row r="4" spans="1:12" x14ac:dyDescent="0.25">
      <c r="A4">
        <v>2483</v>
      </c>
      <c r="B4">
        <v>4</v>
      </c>
      <c r="C4">
        <v>3.7</v>
      </c>
      <c r="D4" s="8">
        <v>-0.1474836125340088</v>
      </c>
      <c r="E4">
        <v>2</v>
      </c>
      <c r="F4">
        <v>0.98906449943060759</v>
      </c>
      <c r="G4">
        <v>0</v>
      </c>
      <c r="H4">
        <v>1</v>
      </c>
      <c r="I4">
        <v>0</v>
      </c>
      <c r="J4">
        <v>0.98906449943060759</v>
      </c>
      <c r="K4">
        <v>0</v>
      </c>
      <c r="L4">
        <v>0.1474836125340088</v>
      </c>
    </row>
    <row r="5" spans="1:12" x14ac:dyDescent="0.25">
      <c r="A5">
        <v>2481</v>
      </c>
      <c r="B5">
        <v>4</v>
      </c>
      <c r="C5">
        <v>14</v>
      </c>
      <c r="D5" s="8">
        <v>-0.41550870587632593</v>
      </c>
      <c r="E5">
        <v>3</v>
      </c>
      <c r="F5">
        <v>0.90958920142060884</v>
      </c>
      <c r="G5">
        <v>0</v>
      </c>
      <c r="H5">
        <v>1</v>
      </c>
      <c r="I5">
        <v>0</v>
      </c>
      <c r="J5">
        <v>0.90958920142060884</v>
      </c>
      <c r="K5">
        <v>0</v>
      </c>
      <c r="L5">
        <v>0.41550870587632593</v>
      </c>
    </row>
    <row r="6" spans="1:12" x14ac:dyDescent="0.25">
      <c r="A6">
        <v>2475.8000000000002</v>
      </c>
      <c r="B6">
        <v>4</v>
      </c>
      <c r="C6">
        <v>23</v>
      </c>
      <c r="D6" s="8">
        <v>-0.58953758349026242</v>
      </c>
      <c r="E6">
        <v>4</v>
      </c>
      <c r="F6">
        <v>0.80774094711885314</v>
      </c>
      <c r="G6">
        <v>0</v>
      </c>
      <c r="H6">
        <v>1</v>
      </c>
      <c r="I6">
        <v>0</v>
      </c>
      <c r="J6">
        <v>0.80774094711885314</v>
      </c>
      <c r="K6">
        <v>0</v>
      </c>
      <c r="L6">
        <v>0.58953758349026242</v>
      </c>
    </row>
    <row r="7" spans="1:12" x14ac:dyDescent="0.25">
      <c r="A7">
        <v>2470</v>
      </c>
      <c r="B7">
        <v>4</v>
      </c>
      <c r="C7">
        <v>31</v>
      </c>
      <c r="D7" s="8">
        <v>-0.67522694773750236</v>
      </c>
      <c r="E7">
        <v>5</v>
      </c>
      <c r="F7">
        <v>0.73761003860379792</v>
      </c>
      <c r="G7">
        <v>0</v>
      </c>
      <c r="H7">
        <v>1</v>
      </c>
      <c r="I7">
        <v>0</v>
      </c>
      <c r="J7">
        <v>0.73761003860379792</v>
      </c>
      <c r="K7">
        <v>0</v>
      </c>
      <c r="L7">
        <v>0.67522694773750236</v>
      </c>
    </row>
    <row r="8" spans="1:12" x14ac:dyDescent="0.25">
      <c r="A8">
        <v>2462</v>
      </c>
      <c r="B8">
        <v>4</v>
      </c>
      <c r="C8">
        <v>38</v>
      </c>
      <c r="D8" s="8">
        <v>-0.76346384613885754</v>
      </c>
      <c r="E8">
        <v>6</v>
      </c>
      <c r="F8">
        <v>0.64585056757648107</v>
      </c>
      <c r="G8">
        <v>0</v>
      </c>
      <c r="H8">
        <v>1</v>
      </c>
      <c r="I8">
        <v>0</v>
      </c>
      <c r="J8">
        <v>0.64585056757648107</v>
      </c>
      <c r="K8">
        <v>0</v>
      </c>
      <c r="L8">
        <v>0.76346384613885754</v>
      </c>
    </row>
    <row r="9" spans="1:12" x14ac:dyDescent="0.25">
      <c r="A9">
        <v>2454</v>
      </c>
      <c r="B9">
        <v>4</v>
      </c>
      <c r="C9">
        <v>45</v>
      </c>
      <c r="D9" s="8">
        <v>-0.85823827602323577</v>
      </c>
      <c r="E9">
        <v>7</v>
      </c>
      <c r="F9">
        <v>0.51325146036681102</v>
      </c>
      <c r="G9">
        <v>0</v>
      </c>
      <c r="H9">
        <v>1</v>
      </c>
      <c r="I9">
        <v>0</v>
      </c>
      <c r="J9">
        <v>0.51325146036681102</v>
      </c>
      <c r="K9">
        <v>0</v>
      </c>
      <c r="L9">
        <v>0.85823827602323577</v>
      </c>
    </row>
    <row r="10" spans="1:12" x14ac:dyDescent="0.25">
      <c r="A10">
        <v>2445</v>
      </c>
      <c r="B10">
        <v>4</v>
      </c>
      <c r="C10">
        <v>51.5</v>
      </c>
      <c r="D10" s="8">
        <v>-0.85220124087634019</v>
      </c>
      <c r="E10">
        <v>8</v>
      </c>
      <c r="F10">
        <v>0.52321414836453528</v>
      </c>
      <c r="G10">
        <v>0</v>
      </c>
      <c r="H10">
        <v>1</v>
      </c>
      <c r="I10">
        <v>0</v>
      </c>
      <c r="J10">
        <v>0.52321414836453528</v>
      </c>
      <c r="K10">
        <v>0</v>
      </c>
      <c r="L10">
        <v>0.85220124087634019</v>
      </c>
    </row>
    <row r="11" spans="1:12" x14ac:dyDescent="0.25">
      <c r="A11">
        <v>2436</v>
      </c>
      <c r="B11">
        <v>4</v>
      </c>
      <c r="C11">
        <v>57</v>
      </c>
      <c r="D11" s="8">
        <v>-0.86898342125594596</v>
      </c>
      <c r="E11">
        <v>9</v>
      </c>
      <c r="F11">
        <v>0.49484120036867496</v>
      </c>
      <c r="G11">
        <v>0</v>
      </c>
      <c r="H11">
        <v>1</v>
      </c>
      <c r="I11">
        <v>0</v>
      </c>
      <c r="J11">
        <v>0.49484120036867496</v>
      </c>
      <c r="K11">
        <v>0</v>
      </c>
      <c r="L11">
        <v>0.86898342125594596</v>
      </c>
    </row>
    <row r="12" spans="1:12" x14ac:dyDescent="0.25">
      <c r="A12">
        <v>2427</v>
      </c>
      <c r="B12">
        <v>4</v>
      </c>
      <c r="C12">
        <v>62</v>
      </c>
      <c r="D12" s="8">
        <v>-0.89804850736927222</v>
      </c>
      <c r="E12">
        <v>10</v>
      </c>
      <c r="F12">
        <v>0.43989644055370836</v>
      </c>
      <c r="G12">
        <v>0</v>
      </c>
      <c r="H12">
        <v>1</v>
      </c>
      <c r="I12">
        <v>0</v>
      </c>
      <c r="J12">
        <v>0.43989644055370836</v>
      </c>
      <c r="K12">
        <v>0</v>
      </c>
      <c r="L12">
        <v>0.89804850736927222</v>
      </c>
    </row>
    <row r="13" spans="1:12" x14ac:dyDescent="0.25">
      <c r="A13">
        <v>2410</v>
      </c>
      <c r="B13">
        <v>4</v>
      </c>
      <c r="C13">
        <v>72</v>
      </c>
      <c r="D13" s="8">
        <v>-0.91521952362626846</v>
      </c>
      <c r="E13">
        <v>11</v>
      </c>
      <c r="F13">
        <v>0.40295560992906693</v>
      </c>
      <c r="G13">
        <v>0</v>
      </c>
      <c r="H13">
        <v>1</v>
      </c>
      <c r="I13">
        <v>0</v>
      </c>
      <c r="J13">
        <v>0.40295560992906693</v>
      </c>
      <c r="K13">
        <v>0</v>
      </c>
      <c r="L13">
        <v>0.91521952362626846</v>
      </c>
    </row>
    <row r="16" spans="1:12" x14ac:dyDescent="0.25">
      <c r="F16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Position capteur</vt:lpstr>
      <vt:lpstr>Position capteur AC</vt:lpstr>
      <vt:lpstr>Position capteur AC integrables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iventre</dc:creator>
  <cp:lastModifiedBy>iventre</cp:lastModifiedBy>
  <dcterms:created xsi:type="dcterms:W3CDTF">2022-05-25T14:53:00Z</dcterms:created>
  <dcterms:modified xsi:type="dcterms:W3CDTF">2022-06-15T09:23:44Z</dcterms:modified>
</cp:coreProperties>
</file>