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pascal.lu/Desktop/admin/pokemon_order/HowToSpendMyStardust.github.io/document/code/"/>
    </mc:Choice>
  </mc:AlternateContent>
  <bookViews>
    <workbookView xWindow="0" yWindow="460" windowWidth="25600" windowHeight="14680" tabRatio="500"/>
  </bookViews>
  <sheets>
    <sheet name="IV_level" sheetId="1" r:id="rId1"/>
    <sheet name="Base_statistics" sheetId="2" r:id="rId2"/>
    <sheet name="Level_coeff" sheetId="3" r:id="rId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64" i="1" l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D64" i="1"/>
  <c r="C64" i="1"/>
  <c r="B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D63" i="1"/>
  <c r="C63" i="1"/>
  <c r="B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D62" i="1"/>
  <c r="C62" i="1"/>
  <c r="B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D61" i="1"/>
  <c r="C61" i="1"/>
  <c r="B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D60" i="1"/>
  <c r="C60" i="1"/>
  <c r="B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D59" i="1"/>
  <c r="C59" i="1"/>
  <c r="B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C58" i="1"/>
  <c r="B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C57" i="1"/>
  <c r="B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B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C56" i="1"/>
  <c r="B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C54" i="1"/>
  <c r="B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B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B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B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B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B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B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B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B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B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B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B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B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B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9" i="1"/>
  <c r="T9" i="1"/>
  <c r="S9" i="1"/>
  <c r="J9" i="1"/>
  <c r="H9" i="1"/>
  <c r="G9" i="1"/>
  <c r="B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W9" i="1"/>
  <c r="V9" i="1"/>
  <c r="U9" i="1"/>
  <c r="R9" i="1"/>
  <c r="Q9" i="1"/>
  <c r="P9" i="1"/>
  <c r="O9" i="1"/>
  <c r="N9" i="1"/>
  <c r="M9" i="1"/>
  <c r="L9" i="1"/>
  <c r="K9" i="1"/>
  <c r="I9" i="1"/>
  <c r="F9" i="1"/>
  <c r="E9" i="1"/>
  <c r="D9" i="1"/>
  <c r="C9" i="1"/>
</calcChain>
</file>

<file path=xl/sharedStrings.xml><?xml version="1.0" encoding="utf-8"?>
<sst xmlns="http://schemas.openxmlformats.org/spreadsheetml/2006/main" count="1567" uniqueCount="653">
  <si>
    <t>Dex #</t>
  </si>
  <si>
    <t>Name</t>
  </si>
  <si>
    <t>Type1</t>
  </si>
  <si>
    <t>Type2</t>
  </si>
  <si>
    <t>Max CP</t>
  </si>
  <si>
    <t>BULBASAUR</t>
  </si>
  <si>
    <t>grass</t>
  </si>
  <si>
    <t>poison</t>
  </si>
  <si>
    <t>IVYSAUR</t>
  </si>
  <si>
    <t>VENUSAUR</t>
  </si>
  <si>
    <t>CHARMANDER</t>
  </si>
  <si>
    <t>fire</t>
  </si>
  <si>
    <t>CHARMELEON</t>
  </si>
  <si>
    <t>CHARIZARD</t>
  </si>
  <si>
    <t>flying</t>
  </si>
  <si>
    <t>SQUIRTLE</t>
  </si>
  <si>
    <t>water</t>
  </si>
  <si>
    <t>WARTORTLE</t>
  </si>
  <si>
    <t>BLASTOISE</t>
  </si>
  <si>
    <t>CATERPIE</t>
  </si>
  <si>
    <t>bug</t>
  </si>
  <si>
    <t>METAPOD</t>
  </si>
  <si>
    <t>BUTTERFREE</t>
  </si>
  <si>
    <t>WEEDLE</t>
  </si>
  <si>
    <t>KAKUNA</t>
  </si>
  <si>
    <t>BEEDRILL</t>
  </si>
  <si>
    <t>PIDGEY</t>
  </si>
  <si>
    <t>normal</t>
  </si>
  <si>
    <t>PIDGEOTTO</t>
  </si>
  <si>
    <t>PIDGEOT</t>
  </si>
  <si>
    <t>RATTATA</t>
  </si>
  <si>
    <t>RATICATE</t>
  </si>
  <si>
    <t>SPEAROW</t>
  </si>
  <si>
    <t>FEAROW</t>
  </si>
  <si>
    <t>EKANS</t>
  </si>
  <si>
    <t>ARBOK</t>
  </si>
  <si>
    <t>PIKACHU</t>
  </si>
  <si>
    <t>electric</t>
  </si>
  <si>
    <t>RAICHU</t>
  </si>
  <si>
    <t>SANDSHREW</t>
  </si>
  <si>
    <t>ground</t>
  </si>
  <si>
    <t>SANDSLASH</t>
  </si>
  <si>
    <t>NIDORAN F</t>
  </si>
  <si>
    <t>NIDORINA</t>
  </si>
  <si>
    <t>NIDOQUEEN</t>
  </si>
  <si>
    <t>NIDORAN M</t>
  </si>
  <si>
    <t>NIDORINO</t>
  </si>
  <si>
    <t>NIDOKING</t>
  </si>
  <si>
    <t>CLEFAIRY</t>
  </si>
  <si>
    <t>fairy</t>
  </si>
  <si>
    <t>CLEFABLE</t>
  </si>
  <si>
    <t>VULPIX</t>
  </si>
  <si>
    <t>NINETALES</t>
  </si>
  <si>
    <t>JIGGLYPUFF</t>
  </si>
  <si>
    <t>WIGGLYTUFF</t>
  </si>
  <si>
    <t>ZUBAT</t>
  </si>
  <si>
    <t>GOLBAT</t>
  </si>
  <si>
    <t>ODDISH</t>
  </si>
  <si>
    <t>GLOOM</t>
  </si>
  <si>
    <t>VILEPLUME</t>
  </si>
  <si>
    <t>PARAS</t>
  </si>
  <si>
    <t>PARASECT</t>
  </si>
  <si>
    <t>VENONAT</t>
  </si>
  <si>
    <t>VENOMOTH</t>
  </si>
  <si>
    <t>DIGLETT</t>
  </si>
  <si>
    <t>DUGTRIO</t>
  </si>
  <si>
    <t>MEOWTH</t>
  </si>
  <si>
    <t>PERSIAN</t>
  </si>
  <si>
    <t>PSYDUCK</t>
  </si>
  <si>
    <t>GOLDUCK</t>
  </si>
  <si>
    <t>MANKEY</t>
  </si>
  <si>
    <t>fighting</t>
  </si>
  <si>
    <t>PRIMEAPE</t>
  </si>
  <si>
    <t>GROWLITHE</t>
  </si>
  <si>
    <t>ARCANINE</t>
  </si>
  <si>
    <t>POLIWAG</t>
  </si>
  <si>
    <t>POLIWHIRL</t>
  </si>
  <si>
    <t>POLIWRATH</t>
  </si>
  <si>
    <t>ABRA</t>
  </si>
  <si>
    <t>psychic</t>
  </si>
  <si>
    <t>KADABRA</t>
  </si>
  <si>
    <t>ALAKAZAM</t>
  </si>
  <si>
    <t>MACHOP</t>
  </si>
  <si>
    <t>MACHOKE</t>
  </si>
  <si>
    <t>MACHAMP</t>
  </si>
  <si>
    <t>BELLSPROUT</t>
  </si>
  <si>
    <t>WEEPINBELL</t>
  </si>
  <si>
    <t>VICTREEBEL</t>
  </si>
  <si>
    <t>TENTACOOL</t>
  </si>
  <si>
    <t>TENTACRUEL</t>
  </si>
  <si>
    <t>GEODUDE</t>
  </si>
  <si>
    <t>rock</t>
  </si>
  <si>
    <t>GRAVELER</t>
  </si>
  <si>
    <t>GOLEM</t>
  </si>
  <si>
    <t>PONYTA</t>
  </si>
  <si>
    <t>RAPIDASH</t>
  </si>
  <si>
    <t>SLOWPOKE</t>
  </si>
  <si>
    <t>SLOWBRO</t>
  </si>
  <si>
    <t>MAGNEMITE</t>
  </si>
  <si>
    <t>steel</t>
  </si>
  <si>
    <t>MAGNETON</t>
  </si>
  <si>
    <t>FARFETCHD</t>
  </si>
  <si>
    <t>DODUO</t>
  </si>
  <si>
    <t>DODRIO</t>
  </si>
  <si>
    <t>SEEL</t>
  </si>
  <si>
    <t>DEWGONG</t>
  </si>
  <si>
    <t>ice</t>
  </si>
  <si>
    <t>GRIMER</t>
  </si>
  <si>
    <t>MUK</t>
  </si>
  <si>
    <t>SHELLDER</t>
  </si>
  <si>
    <t>CLOYSTER</t>
  </si>
  <si>
    <t>GASTLY</t>
  </si>
  <si>
    <t>ghost</t>
  </si>
  <si>
    <t>HAUNTER</t>
  </si>
  <si>
    <t>GENGAR</t>
  </si>
  <si>
    <t>ONIX</t>
  </si>
  <si>
    <t>DROWZEE</t>
  </si>
  <si>
    <t>HYPNO</t>
  </si>
  <si>
    <t>KRABBY</t>
  </si>
  <si>
    <t>KINGLER</t>
  </si>
  <si>
    <t>VOLTORB</t>
  </si>
  <si>
    <t>ELECTRODE</t>
  </si>
  <si>
    <t>EXEGGCUTE</t>
  </si>
  <si>
    <t>EXEGGUTOR</t>
  </si>
  <si>
    <t>CUBONE</t>
  </si>
  <si>
    <t>MAROWAK</t>
  </si>
  <si>
    <t>HITMONLEE</t>
  </si>
  <si>
    <t>HITMONCHAN</t>
  </si>
  <si>
    <t>LICKITUNG</t>
  </si>
  <si>
    <t>KOFFING</t>
  </si>
  <si>
    <t>WEEZING</t>
  </si>
  <si>
    <t>RHYHORN</t>
  </si>
  <si>
    <t>RHYDON</t>
  </si>
  <si>
    <t>CHANSEY</t>
  </si>
  <si>
    <t>TANGELA</t>
  </si>
  <si>
    <t>KANGASKHAN</t>
  </si>
  <si>
    <t>HORSEA</t>
  </si>
  <si>
    <t>SEADRA</t>
  </si>
  <si>
    <t>GOLDEEN</t>
  </si>
  <si>
    <t>SEAKING</t>
  </si>
  <si>
    <t>STARYU</t>
  </si>
  <si>
    <t>STARMIE</t>
  </si>
  <si>
    <t>MR MIME</t>
  </si>
  <si>
    <t>SCYTHER</t>
  </si>
  <si>
    <t>JYNX</t>
  </si>
  <si>
    <t>ELECTABUZZ</t>
  </si>
  <si>
    <t>MAGMAR</t>
  </si>
  <si>
    <t>PINSIR</t>
  </si>
  <si>
    <t>TAUROS</t>
  </si>
  <si>
    <t>MAGIKARP</t>
  </si>
  <si>
    <t>GYARADOS</t>
  </si>
  <si>
    <t>LAPRAS</t>
  </si>
  <si>
    <t>DITTO</t>
  </si>
  <si>
    <t>EEVEE</t>
  </si>
  <si>
    <t>VAPOREON</t>
  </si>
  <si>
    <t>JOLTEON</t>
  </si>
  <si>
    <t>FLAREON</t>
  </si>
  <si>
    <t>PORYGON</t>
  </si>
  <si>
    <t>OMANYTE</t>
  </si>
  <si>
    <t>OMASTAR</t>
  </si>
  <si>
    <t>KABUTO</t>
  </si>
  <si>
    <t>KABUTOPS</t>
  </si>
  <si>
    <t>AERODACTYL</t>
  </si>
  <si>
    <t>SNORLAX</t>
  </si>
  <si>
    <t>ARTICUNO</t>
  </si>
  <si>
    <t>ZAPDOS</t>
  </si>
  <si>
    <t>MOLTRES</t>
  </si>
  <si>
    <t>DRATINI</t>
  </si>
  <si>
    <t>dragon</t>
  </si>
  <si>
    <t>DRAGONAIR</t>
  </si>
  <si>
    <t>DRAGONITE</t>
  </si>
  <si>
    <t>MEWTWO</t>
  </si>
  <si>
    <t>MEW</t>
  </si>
  <si>
    <t>CHIKORITA</t>
  </si>
  <si>
    <t>BAYLEEF</t>
  </si>
  <si>
    <t>MEGANIUM</t>
  </si>
  <si>
    <t>CYNDAQUIL</t>
  </si>
  <si>
    <t>QUILAVA</t>
  </si>
  <si>
    <t>TYPHLOSION</t>
  </si>
  <si>
    <t>TOTODILE</t>
  </si>
  <si>
    <t>CROCONAW</t>
  </si>
  <si>
    <t>FERALIGATR</t>
  </si>
  <si>
    <t>SENTRET</t>
  </si>
  <si>
    <t>FURRET</t>
  </si>
  <si>
    <t>HOOTHOOT</t>
  </si>
  <si>
    <t>NOCTOWL</t>
  </si>
  <si>
    <t>LEDYBA</t>
  </si>
  <si>
    <t>LEDIAN</t>
  </si>
  <si>
    <t>SPINARAK</t>
  </si>
  <si>
    <t>ARIADOS</t>
  </si>
  <si>
    <t>CROBAT</t>
  </si>
  <si>
    <t>CHINCHOU</t>
  </si>
  <si>
    <t>LANTURN</t>
  </si>
  <si>
    <t>PICHU</t>
  </si>
  <si>
    <t>CLEFFA</t>
  </si>
  <si>
    <t>IGGLYBUFF</t>
  </si>
  <si>
    <t>TOGEPI</t>
  </si>
  <si>
    <t>TOGETIC</t>
  </si>
  <si>
    <t>NATU</t>
  </si>
  <si>
    <t>XATU</t>
  </si>
  <si>
    <t>MAREEP</t>
  </si>
  <si>
    <t>FLAAFFY</t>
  </si>
  <si>
    <t>AMPHAROS</t>
  </si>
  <si>
    <t>BELLOSSOM</t>
  </si>
  <si>
    <t>MARILL</t>
  </si>
  <si>
    <t>AZUMARILL</t>
  </si>
  <si>
    <t>SUDOWOODO</t>
  </si>
  <si>
    <t>POLITOED</t>
  </si>
  <si>
    <t>HOPPIP</t>
  </si>
  <si>
    <t>SKIPLOOM</t>
  </si>
  <si>
    <t>JUMPLUFF</t>
  </si>
  <si>
    <t>AIPOM</t>
  </si>
  <si>
    <t>SUNKERN</t>
  </si>
  <si>
    <t>SUNFLORA</t>
  </si>
  <si>
    <t>YANMA</t>
  </si>
  <si>
    <t>WOOPER</t>
  </si>
  <si>
    <t>QUAGSIRE</t>
  </si>
  <si>
    <t>ESPEON</t>
  </si>
  <si>
    <t>UMBREON</t>
  </si>
  <si>
    <t>dark</t>
  </si>
  <si>
    <t>MURKROW</t>
  </si>
  <si>
    <t>SLOWKING</t>
  </si>
  <si>
    <t>MISDREAVUS</t>
  </si>
  <si>
    <t>UNOWN</t>
  </si>
  <si>
    <t>WOBBUFFET</t>
  </si>
  <si>
    <t>GIRAFARIG</t>
  </si>
  <si>
    <t>PINECO</t>
  </si>
  <si>
    <t>FORRETRESS</t>
  </si>
  <si>
    <t>DUNSPARCE</t>
  </si>
  <si>
    <t>GLIGAR</t>
  </si>
  <si>
    <t>STEELIX</t>
  </si>
  <si>
    <t>SNUBBULL</t>
  </si>
  <si>
    <t>GRANBULL</t>
  </si>
  <si>
    <t>QWILFISH</t>
  </si>
  <si>
    <t>SCIZOR</t>
  </si>
  <si>
    <t>SHUCKLE</t>
  </si>
  <si>
    <t>HERACROSS</t>
  </si>
  <si>
    <t>SNEASEL</t>
  </si>
  <si>
    <t>TEDDIURSA</t>
  </si>
  <si>
    <t>URSARING</t>
  </si>
  <si>
    <t>SLUGMA</t>
  </si>
  <si>
    <t>MAGCARGO</t>
  </si>
  <si>
    <t>SWINUB</t>
  </si>
  <si>
    <t>PILOSWINE</t>
  </si>
  <si>
    <t>CORSOLA</t>
  </si>
  <si>
    <t>REMORAID</t>
  </si>
  <si>
    <t>OCTILLERY</t>
  </si>
  <si>
    <t>DELIBIRD</t>
  </si>
  <si>
    <t>MANTINE</t>
  </si>
  <si>
    <t>SKARMORY</t>
  </si>
  <si>
    <t>HOUNDOUR</t>
  </si>
  <si>
    <t>HOUNDOOM</t>
  </si>
  <si>
    <t>KINGDRA</t>
  </si>
  <si>
    <t>PHANPY</t>
  </si>
  <si>
    <t>DONPHAN</t>
  </si>
  <si>
    <t>PORYGON2</t>
  </si>
  <si>
    <t>STANTLER</t>
  </si>
  <si>
    <t>SMEARGLE</t>
  </si>
  <si>
    <t>TYROGUE</t>
  </si>
  <si>
    <t>HITMONTOP</t>
  </si>
  <si>
    <t>SMOOCHUM</t>
  </si>
  <si>
    <t>ELEKID</t>
  </si>
  <si>
    <t>MAGBY</t>
  </si>
  <si>
    <t>MILTANK</t>
  </si>
  <si>
    <t>BLISSEY</t>
  </si>
  <si>
    <t>RAIKOU</t>
  </si>
  <si>
    <t>ENTEI</t>
  </si>
  <si>
    <t>SUICUNE</t>
  </si>
  <si>
    <t>LARVITAR</t>
  </si>
  <si>
    <t>PUPITAR</t>
  </si>
  <si>
    <t>TYRANITAR</t>
  </si>
  <si>
    <t>LUGIA</t>
  </si>
  <si>
    <t>HO OH</t>
  </si>
  <si>
    <t>CELEBI</t>
  </si>
  <si>
    <t>TREECKO</t>
  </si>
  <si>
    <t>GROVYLE</t>
  </si>
  <si>
    <t>SCEPTILE</t>
  </si>
  <si>
    <t>TORCHIC</t>
  </si>
  <si>
    <t>COMBUSKEN</t>
  </si>
  <si>
    <t>BLAZIKEN</t>
  </si>
  <si>
    <t>MUDKIP</t>
  </si>
  <si>
    <t>MARSHTOMP</t>
  </si>
  <si>
    <t>SWAMPERT</t>
  </si>
  <si>
    <t>POOCHYENA</t>
  </si>
  <si>
    <t>MIGHTYENA</t>
  </si>
  <si>
    <t>ZIGZAGOON</t>
  </si>
  <si>
    <t>LINOONE</t>
  </si>
  <si>
    <t>WURMPLE</t>
  </si>
  <si>
    <t>SILCOON</t>
  </si>
  <si>
    <t>BEAUTIFLY</t>
  </si>
  <si>
    <t>CASCOON</t>
  </si>
  <si>
    <t>DUSTOX</t>
  </si>
  <si>
    <t>LOTAD</t>
  </si>
  <si>
    <t>LOMBRE</t>
  </si>
  <si>
    <t>LUDICOLO</t>
  </si>
  <si>
    <t>SEEDOT</t>
  </si>
  <si>
    <t>NUZLEAF</t>
  </si>
  <si>
    <t>SHIFTRY</t>
  </si>
  <si>
    <t>TAILLOW</t>
  </si>
  <si>
    <t>SWELLOW</t>
  </si>
  <si>
    <t>WINGULL</t>
  </si>
  <si>
    <t>PELIPPER</t>
  </si>
  <si>
    <t>RALTS</t>
  </si>
  <si>
    <t>KIRLIA</t>
  </si>
  <si>
    <t>GARDEVOIR</t>
  </si>
  <si>
    <t>SURSKIT</t>
  </si>
  <si>
    <t>MASQUERAIN</t>
  </si>
  <si>
    <t>SHROOMISH</t>
  </si>
  <si>
    <t>BRELOOM</t>
  </si>
  <si>
    <t>SLAKOTH</t>
  </si>
  <si>
    <t>VIGOROTH</t>
  </si>
  <si>
    <t>SLAKING</t>
  </si>
  <si>
    <t>NINCADA</t>
  </si>
  <si>
    <t>NINJASK</t>
  </si>
  <si>
    <t>SHEDINJA</t>
  </si>
  <si>
    <t>WHISMUR</t>
  </si>
  <si>
    <t>LOUDRED</t>
  </si>
  <si>
    <t>EXPLOUD</t>
  </si>
  <si>
    <t>MAKUHITA</t>
  </si>
  <si>
    <t>HARIYAMA</t>
  </si>
  <si>
    <t>AZURILL</t>
  </si>
  <si>
    <t>NOSEPASS</t>
  </si>
  <si>
    <t>SKITTY</t>
  </si>
  <si>
    <t>DELCATTY</t>
  </si>
  <si>
    <t>SABLEYE</t>
  </si>
  <si>
    <t>MAWILE</t>
  </si>
  <si>
    <t>ARON</t>
  </si>
  <si>
    <t>LAIRON</t>
  </si>
  <si>
    <t>AGGRON</t>
  </si>
  <si>
    <t>MEDITITE</t>
  </si>
  <si>
    <t>MEDICHAM</t>
  </si>
  <si>
    <t>ELECTRIKE</t>
  </si>
  <si>
    <t>MANECTRIC</t>
  </si>
  <si>
    <t>PLUSLE</t>
  </si>
  <si>
    <t>MINUN</t>
  </si>
  <si>
    <t>VOLBEAT</t>
  </si>
  <si>
    <t>ILLUMISE</t>
  </si>
  <si>
    <t>ROSELIA</t>
  </si>
  <si>
    <t>GULPIN</t>
  </si>
  <si>
    <t>SWALOT</t>
  </si>
  <si>
    <t>CARVANHA</t>
  </si>
  <si>
    <t>SHARPEDO</t>
  </si>
  <si>
    <t>WAILMER</t>
  </si>
  <si>
    <t>WAILORD</t>
  </si>
  <si>
    <t>NUMEL</t>
  </si>
  <si>
    <t>CAMERUPT</t>
  </si>
  <si>
    <t>TORKOAL</t>
  </si>
  <si>
    <t>SPOINK</t>
  </si>
  <si>
    <t>GRUMPIG</t>
  </si>
  <si>
    <t>SPINDA</t>
  </si>
  <si>
    <t>TRAPINCH</t>
  </si>
  <si>
    <t>VIBRAVA</t>
  </si>
  <si>
    <t>FLYGON</t>
  </si>
  <si>
    <t>CACNEA</t>
  </si>
  <si>
    <t>CACTURNE</t>
  </si>
  <si>
    <t>SWABLU</t>
  </si>
  <si>
    <t>ALTARIA</t>
  </si>
  <si>
    <t>ZANGOOSE</t>
  </si>
  <si>
    <t>SEVIPER</t>
  </si>
  <si>
    <t>LUNATONE</t>
  </si>
  <si>
    <t>SOLROCK</t>
  </si>
  <si>
    <t>BARBOACH</t>
  </si>
  <si>
    <t>WHISCASH</t>
  </si>
  <si>
    <t>CORPHISH</t>
  </si>
  <si>
    <t>CRAWDAUNT</t>
  </si>
  <si>
    <t>BALTOY</t>
  </si>
  <si>
    <t>CLAYDOL</t>
  </si>
  <si>
    <t>LILEEP</t>
  </si>
  <si>
    <t>CRADILY</t>
  </si>
  <si>
    <t>ANORITH</t>
  </si>
  <si>
    <t>ARMALDO</t>
  </si>
  <si>
    <t>FEEBAS</t>
  </si>
  <si>
    <t>MILOTIC</t>
  </si>
  <si>
    <t>CASTFORM</t>
  </si>
  <si>
    <t>KECLEON</t>
  </si>
  <si>
    <t>SHUPPET</t>
  </si>
  <si>
    <t>BANETTE</t>
  </si>
  <si>
    <t>DUSKULL</t>
  </si>
  <si>
    <t>DUSCLOPS</t>
  </si>
  <si>
    <t>TROPIUS</t>
  </si>
  <si>
    <t>CHIMECHO</t>
  </si>
  <si>
    <t>ABSOL</t>
  </si>
  <si>
    <t>WYNAUT</t>
  </si>
  <si>
    <t>SNORUNT</t>
  </si>
  <si>
    <t>GLALIE</t>
  </si>
  <si>
    <t>SPHEAL</t>
  </si>
  <si>
    <t>SEALEO</t>
  </si>
  <si>
    <t>WALREIN</t>
  </si>
  <si>
    <t>CLAMPERL</t>
  </si>
  <si>
    <t>HUNTAIL</t>
  </si>
  <si>
    <t>GOREBYSS</t>
  </si>
  <si>
    <t>RELICANTH</t>
  </si>
  <si>
    <t>LUVDISC</t>
  </si>
  <si>
    <t>BAGON</t>
  </si>
  <si>
    <t>SHELGON</t>
  </si>
  <si>
    <t>SALAMENCE</t>
  </si>
  <si>
    <t>BELDUM</t>
  </si>
  <si>
    <t>METANG</t>
  </si>
  <si>
    <t>METAGROSS</t>
  </si>
  <si>
    <t>REGIROCK</t>
  </si>
  <si>
    <t>REGICE</t>
  </si>
  <si>
    <t>REGISTEEL</t>
  </si>
  <si>
    <t>LATIAS</t>
  </si>
  <si>
    <t>LATIOS</t>
  </si>
  <si>
    <t>KYOGRE</t>
  </si>
  <si>
    <t>GROUDON</t>
  </si>
  <si>
    <t>RAYQUAZA</t>
  </si>
  <si>
    <t>JIRACHI</t>
  </si>
  <si>
    <t>DEOXYS NORMAL</t>
  </si>
  <si>
    <t>DEOXYS ATTACK</t>
  </si>
  <si>
    <t>DEOXYS DEFENSE</t>
  </si>
  <si>
    <t>DEOXYS SPEED</t>
  </si>
  <si>
    <t>TURTWIG</t>
  </si>
  <si>
    <t>GROTLE</t>
  </si>
  <si>
    <t>TORTERRA</t>
  </si>
  <si>
    <t>CHIMCHAR</t>
  </si>
  <si>
    <t>MONFERNO</t>
  </si>
  <si>
    <t>INFERNAPE</t>
  </si>
  <si>
    <t>PIPLUP</t>
  </si>
  <si>
    <t>PRINPLUP</t>
  </si>
  <si>
    <t>EMPOLEON</t>
  </si>
  <si>
    <t>STARLY</t>
  </si>
  <si>
    <t>STARAVIA</t>
  </si>
  <si>
    <t>STARAPTOR</t>
  </si>
  <si>
    <t>BIDOOF</t>
  </si>
  <si>
    <t>BIBAREL</t>
  </si>
  <si>
    <t>KRICKETOT</t>
  </si>
  <si>
    <t>KRICKETUNE</t>
  </si>
  <si>
    <t>SHINX</t>
  </si>
  <si>
    <t>LUXIO</t>
  </si>
  <si>
    <t>LUXRAY</t>
  </si>
  <si>
    <t>BUDEW</t>
  </si>
  <si>
    <t>ROSERADE</t>
  </si>
  <si>
    <t>CRANIDOS</t>
  </si>
  <si>
    <t>RAMPARDOS</t>
  </si>
  <si>
    <t>SHIELDON</t>
  </si>
  <si>
    <t>BASTIODON</t>
  </si>
  <si>
    <t>BURMY PLANT</t>
  </si>
  <si>
    <t>BURMY SANDY</t>
  </si>
  <si>
    <t>BURMY TRASH</t>
  </si>
  <si>
    <t>WORMADAM PLANT</t>
  </si>
  <si>
    <t>WORMADAM SANDY</t>
  </si>
  <si>
    <t>WORMADAM TRASH</t>
  </si>
  <si>
    <t>MOTHIM</t>
  </si>
  <si>
    <t>COMBEE</t>
  </si>
  <si>
    <t>VESPIQUEN</t>
  </si>
  <si>
    <t>PACHIRISU</t>
  </si>
  <si>
    <t>BUIZEL</t>
  </si>
  <si>
    <t>FLOATZEL</t>
  </si>
  <si>
    <t>CHERUBI</t>
  </si>
  <si>
    <t>CHERRIM</t>
  </si>
  <si>
    <t>SHELLOS</t>
  </si>
  <si>
    <t>GASTRODON</t>
  </si>
  <si>
    <t>AMBIPOM</t>
  </si>
  <si>
    <t>DRIFLOON</t>
  </si>
  <si>
    <t>DRIFBLIM</t>
  </si>
  <si>
    <t>BUNEARY</t>
  </si>
  <si>
    <t>LOPUNNY</t>
  </si>
  <si>
    <t>MISMAGIUS</t>
  </si>
  <si>
    <t>HONCHKROW</t>
  </si>
  <si>
    <t>GLAMEOW</t>
  </si>
  <si>
    <t>PURUGLY</t>
  </si>
  <si>
    <t>CHINGLING</t>
  </si>
  <si>
    <t>STUNKY</t>
  </si>
  <si>
    <t>SKUNTANK</t>
  </si>
  <si>
    <t>BRONZOR</t>
  </si>
  <si>
    <t>BRONZONG</t>
  </si>
  <si>
    <t>BONSLY</t>
  </si>
  <si>
    <t>MIME JR</t>
  </si>
  <si>
    <t>HAPPINY</t>
  </si>
  <si>
    <t>CHATOT</t>
  </si>
  <si>
    <t>SPIRITOMB</t>
  </si>
  <si>
    <t>GIBLE</t>
  </si>
  <si>
    <t>GABITE</t>
  </si>
  <si>
    <t>GARCHOMP</t>
  </si>
  <si>
    <t>MUNCHLAX</t>
  </si>
  <si>
    <t>RIOLU</t>
  </si>
  <si>
    <t>LUCARIO</t>
  </si>
  <si>
    <t>HIPPOPOTAS</t>
  </si>
  <si>
    <t>HIPPOWDON</t>
  </si>
  <si>
    <t>SKORUPI</t>
  </si>
  <si>
    <t>DRAPION</t>
  </si>
  <si>
    <t>CROAGUNK</t>
  </si>
  <si>
    <t>TOXICROAK</t>
  </si>
  <si>
    <t>CARNIVINE</t>
  </si>
  <si>
    <t>FINNEON</t>
  </si>
  <si>
    <t>LUMINEON</t>
  </si>
  <si>
    <t>MANTYKE</t>
  </si>
  <si>
    <t>SNOVER</t>
  </si>
  <si>
    <t>ABOMASNOW</t>
  </si>
  <si>
    <t>WEAVILE</t>
  </si>
  <si>
    <t>MAGNEZONE</t>
  </si>
  <si>
    <t>LICKILICKY</t>
  </si>
  <si>
    <t>RHYPERIOR</t>
  </si>
  <si>
    <t>TANGROWTH</t>
  </si>
  <si>
    <t>ELECTIVIRE</t>
  </si>
  <si>
    <t>MAGMORTAR</t>
  </si>
  <si>
    <t>TOGEKISS</t>
  </si>
  <si>
    <t>YANMEGA</t>
  </si>
  <si>
    <t>LEAFEON</t>
  </si>
  <si>
    <t>GLACEON</t>
  </si>
  <si>
    <t>GLISCOR</t>
  </si>
  <si>
    <t>MAMOSWINE</t>
  </si>
  <si>
    <t>PORYGON Z</t>
  </si>
  <si>
    <t>GALLADE</t>
  </si>
  <si>
    <t>PROBOPASS</t>
  </si>
  <si>
    <t>DUSKNOIR</t>
  </si>
  <si>
    <t>FROSLASS</t>
  </si>
  <si>
    <t>ROTOM NORMAL</t>
  </si>
  <si>
    <t>ROTOM FAN</t>
  </si>
  <si>
    <t>ROTOM FROST</t>
  </si>
  <si>
    <t>ROTOM HEAT</t>
  </si>
  <si>
    <t>ROTOM MOW</t>
  </si>
  <si>
    <t>ROTOM WASH</t>
  </si>
  <si>
    <t>UXIE</t>
  </si>
  <si>
    <t>MESPRIT</t>
  </si>
  <si>
    <t>AZELF</t>
  </si>
  <si>
    <t>DIALGA</t>
  </si>
  <si>
    <t>PALKIA</t>
  </si>
  <si>
    <t>HEATRAN</t>
  </si>
  <si>
    <t>REGIGIGAS</t>
  </si>
  <si>
    <t>GIRATINA ALTERED</t>
  </si>
  <si>
    <t>GIRATINA ORIGIN</t>
  </si>
  <si>
    <t>CRESSELIA</t>
  </si>
  <si>
    <t>PHIONE</t>
  </si>
  <si>
    <t>MANAPHY</t>
  </si>
  <si>
    <t>DARKRAI</t>
  </si>
  <si>
    <t>SHAYMIN LAND</t>
  </si>
  <si>
    <t>SHAYMIN SKY</t>
  </si>
  <si>
    <t>ARCEUS</t>
  </si>
  <si>
    <t>ROWLET</t>
  </si>
  <si>
    <t>DARTRIX</t>
  </si>
  <si>
    <t>DECIDUEYE</t>
  </si>
  <si>
    <t>LITTEN</t>
  </si>
  <si>
    <t>TORRACAT</t>
  </si>
  <si>
    <t>INCINEROAR</t>
  </si>
  <si>
    <t>POPPLIO</t>
  </si>
  <si>
    <t>BRIONNE</t>
  </si>
  <si>
    <t>PRIMARINA</t>
  </si>
  <si>
    <t>PIKIPEK</t>
  </si>
  <si>
    <t>TRUMBEAK</t>
  </si>
  <si>
    <t>TOUCANNON</t>
  </si>
  <si>
    <t>ALOLAN RATTATA</t>
  </si>
  <si>
    <t>ALOLAN RATICATE</t>
  </si>
  <si>
    <t>ALOLAN RAICHU</t>
  </si>
  <si>
    <t>ALOLAN SANDSHREW</t>
  </si>
  <si>
    <t>ALOLAN SANDSLASH</t>
  </si>
  <si>
    <t>ALOLAN VULPIX</t>
  </si>
  <si>
    <t>ALOLAN NINETALES</t>
  </si>
  <si>
    <t>ALOLAN DIGLETT</t>
  </si>
  <si>
    <t>ALOLAN DUGTRIO</t>
  </si>
  <si>
    <t>ALOLAN MEOWTH</t>
  </si>
  <si>
    <t>ALOLAN PERSIAN</t>
  </si>
  <si>
    <t>ALOLAN GEODUDE</t>
  </si>
  <si>
    <t>ALOLAN GRAVELER</t>
  </si>
  <si>
    <t>ALOLAN GOLEM</t>
  </si>
  <si>
    <t>ALOLAN GRIMER</t>
  </si>
  <si>
    <t>ALOLAN MUK</t>
  </si>
  <si>
    <t>ALOLAN EXEGGUTOR</t>
  </si>
  <si>
    <t>ALOLAN MAROWAK</t>
  </si>
  <si>
    <t>YUNGOOS</t>
  </si>
  <si>
    <t>GUMSHOOS</t>
  </si>
  <si>
    <t>GRUBBIN</t>
  </si>
  <si>
    <t>CHARJABUG</t>
  </si>
  <si>
    <t>VIKAVOLT</t>
  </si>
  <si>
    <t>CRABRAWLER</t>
  </si>
  <si>
    <t>CRABOMINABLE</t>
  </si>
  <si>
    <t>ORICORIO</t>
  </si>
  <si>
    <t>CUTIEFLY</t>
  </si>
  <si>
    <t>RIBOMBEE</t>
  </si>
  <si>
    <t>ROCKRUFF</t>
  </si>
  <si>
    <t>LYCANROC DUSK</t>
  </si>
  <si>
    <t>WISHIWASHI SOLO</t>
  </si>
  <si>
    <t>MAREANIE</t>
  </si>
  <si>
    <t>TOXAPEX</t>
  </si>
  <si>
    <t>MUDBRAY</t>
  </si>
  <si>
    <t>MUDSDALE</t>
  </si>
  <si>
    <t>DEWPIDER</t>
  </si>
  <si>
    <t>ARAQUANID</t>
  </si>
  <si>
    <t>FOMANTIS</t>
  </si>
  <si>
    <t>LURANTIS</t>
  </si>
  <si>
    <t>MORELULL</t>
  </si>
  <si>
    <t>SHIINOTIC</t>
  </si>
  <si>
    <t>SALANDIT</t>
  </si>
  <si>
    <t>SALAZZLE</t>
  </si>
  <si>
    <t>STUFFUL</t>
  </si>
  <si>
    <t>BEWEAR</t>
  </si>
  <si>
    <t>BOUNSWEET</t>
  </si>
  <si>
    <t>STEENEE</t>
  </si>
  <si>
    <t>TSAREENA</t>
  </si>
  <si>
    <t>COMFEY</t>
  </si>
  <si>
    <t>ORANGURU</t>
  </si>
  <si>
    <t>PASSIMIAN</t>
  </si>
  <si>
    <t>WIMPOD</t>
  </si>
  <si>
    <t>GOLISOPOD</t>
  </si>
  <si>
    <t>SANDYGAST</t>
  </si>
  <si>
    <t>PALOSSAND</t>
  </si>
  <si>
    <t>PYUKUMUKU</t>
  </si>
  <si>
    <t>TYPE: NULL</t>
  </si>
  <si>
    <t>SILVALLY</t>
  </si>
  <si>
    <t>MINIOR CORE</t>
  </si>
  <si>
    <t>KOMALA</t>
  </si>
  <si>
    <t>TURTONATOR</t>
  </si>
  <si>
    <t>TOGEDEMARU</t>
  </si>
  <si>
    <t>MIMIKYU</t>
  </si>
  <si>
    <t>BRUXISH</t>
  </si>
  <si>
    <t>DRAMPA</t>
  </si>
  <si>
    <t>DHELMISE</t>
  </si>
  <si>
    <t>JANGMO-O</t>
  </si>
  <si>
    <t>HAKAMO-O</t>
  </si>
  <si>
    <t>KOMMO-O</t>
  </si>
  <si>
    <t>TAPU KOKO</t>
  </si>
  <si>
    <t>TAPU LELE</t>
  </si>
  <si>
    <t>TAPU BULU</t>
  </si>
  <si>
    <t>TAPU FINI</t>
  </si>
  <si>
    <t>COSMOG</t>
  </si>
  <si>
    <t>COSMOEM</t>
  </si>
  <si>
    <t>SOLGALEO</t>
  </si>
  <si>
    <t>LUNALA</t>
  </si>
  <si>
    <t>NIHILEGO</t>
  </si>
  <si>
    <t>BUZZWOLE</t>
  </si>
  <si>
    <t>PHEROMOSA</t>
  </si>
  <si>
    <t>XURKITREE</t>
  </si>
  <si>
    <t>CELESTEELA</t>
  </si>
  <si>
    <t>KARTANA</t>
  </si>
  <si>
    <t>GUZZLORD</t>
  </si>
  <si>
    <t>NECROZMA</t>
  </si>
  <si>
    <t>MAGEARNA</t>
  </si>
  <si>
    <t>MARSHADOW</t>
  </si>
  <si>
    <t>POIPOLE</t>
  </si>
  <si>
    <t>NAGANADEL</t>
  </si>
  <si>
    <t>STAKATAKA</t>
  </si>
  <si>
    <t>BLACEPHALON</t>
  </si>
  <si>
    <t>ZERAORA</t>
  </si>
  <si>
    <t>MELTAN</t>
  </si>
  <si>
    <t>MELMETAL</t>
  </si>
  <si>
    <t>Base ATK</t>
  </si>
  <si>
    <t>Base DEF</t>
  </si>
  <si>
    <t>Base HP</t>
  </si>
  <si>
    <t>Base ATK + ATK IV</t>
  </si>
  <si>
    <t>ATK IV</t>
  </si>
  <si>
    <t>DEF IV</t>
  </si>
  <si>
    <t>Base DEF + DEF IV</t>
  </si>
  <si>
    <t>Base HP + HP IV</t>
  </si>
  <si>
    <t>HP IV</t>
  </si>
  <si>
    <t>Level</t>
  </si>
  <si>
    <t>Your Pokemon base statistics</t>
  </si>
  <si>
    <t>Multiplier</t>
  </si>
  <si>
    <t>Power</t>
  </si>
  <si>
    <t>Stardust_to_reach_level</t>
  </si>
  <si>
    <t>Candy_to_reach_level</t>
  </si>
  <si>
    <t>Cumulative_Stardust</t>
  </si>
  <si>
    <t>Cumulative_Candy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</si>
</sst>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rgb="FF000000"/>
      <name val="Calibri"/>
    </font>
    <font>
      <sz val="12"/>
      <color theme="1"/>
      <name val="Calibri"/>
    </font>
    <font>
      <sz val="12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1" xfId="0" applyBorder="1"/>
    <xf numFmtId="0" fontId="1" fillId="2" borderId="1" xfId="0" applyFont="1" applyFill="1" applyBorder="1"/>
    <xf numFmtId="0" fontId="0" fillId="0" borderId="0" xfId="0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/>
    </xf>
    <xf numFmtId="0" fontId="5" fillId="0" borderId="1" xfId="0" applyFont="1" applyBorder="1"/>
    <xf numFmtId="0" fontId="5" fillId="0" borderId="1" xfId="0" applyFont="1" applyBorder="1" applyAlignment="1">
      <alignment horizontal="center"/>
    </xf>
    <xf numFmtId="0" fontId="7" fillId="0" borderId="1" xfId="0" applyFont="1" applyBorder="1"/>
    <xf numFmtId="0" fontId="7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</cellXfs>
  <cellStyles count="11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4"/>
  <sheetViews>
    <sheetView tabSelected="1" workbookViewId="0">
      <selection activeCell="B5" sqref="B5"/>
    </sheetView>
  </sheetViews>
  <sheetFormatPr baseColWidth="10" defaultRowHeight="16" x14ac:dyDescent="0.2"/>
  <cols>
    <col min="1" max="1" width="12.1640625" bestFit="1" customWidth="1"/>
    <col min="2" max="2" width="15.6640625" bestFit="1" customWidth="1"/>
    <col min="3" max="12" width="5.1640625" bestFit="1" customWidth="1"/>
    <col min="13" max="13" width="4.1640625" bestFit="1" customWidth="1"/>
    <col min="14" max="14" width="5.1640625" bestFit="1" customWidth="1"/>
    <col min="15" max="15" width="4.1640625" bestFit="1" customWidth="1"/>
    <col min="16" max="16" width="5.1640625" bestFit="1" customWidth="1"/>
    <col min="17" max="17" width="4.1640625" bestFit="1" customWidth="1"/>
    <col min="18" max="18" width="5.1640625" bestFit="1" customWidth="1"/>
    <col min="19" max="19" width="4.1640625" bestFit="1" customWidth="1"/>
    <col min="20" max="20" width="5.1640625" bestFit="1" customWidth="1"/>
    <col min="21" max="21" width="4.1640625" bestFit="1" customWidth="1"/>
    <col min="22" max="22" width="5.1640625" bestFit="1" customWidth="1"/>
    <col min="23" max="23" width="4.1640625" bestFit="1" customWidth="1"/>
  </cols>
  <sheetData>
    <row r="1" spans="1:23" x14ac:dyDescent="0.2">
      <c r="A1" t="s">
        <v>646</v>
      </c>
    </row>
    <row r="2" spans="1:23" x14ac:dyDescent="0.2">
      <c r="A2" s="6" t="s">
        <v>636</v>
      </c>
      <c r="B2" s="7">
        <v>300</v>
      </c>
    </row>
    <row r="3" spans="1:23" x14ac:dyDescent="0.2">
      <c r="A3" s="6" t="s">
        <v>637</v>
      </c>
      <c r="B3" s="7">
        <v>182</v>
      </c>
    </row>
    <row r="4" spans="1:23" x14ac:dyDescent="0.2">
      <c r="A4" s="6" t="s">
        <v>638</v>
      </c>
      <c r="B4" s="7">
        <v>214</v>
      </c>
    </row>
    <row r="7" spans="1:23" x14ac:dyDescent="0.2">
      <c r="C7" s="15" t="s">
        <v>645</v>
      </c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</row>
    <row r="8" spans="1:23" x14ac:dyDescent="0.2">
      <c r="A8" s="5" t="s">
        <v>640</v>
      </c>
      <c r="B8" s="5" t="s">
        <v>639</v>
      </c>
      <c r="C8" s="3">
        <v>40</v>
      </c>
      <c r="D8" s="3">
        <v>39.5</v>
      </c>
      <c r="E8" s="3">
        <v>39</v>
      </c>
      <c r="F8" s="3">
        <v>38.5</v>
      </c>
      <c r="G8" s="3">
        <v>38</v>
      </c>
      <c r="H8" s="3">
        <v>37.5</v>
      </c>
      <c r="I8" s="3">
        <v>37</v>
      </c>
      <c r="J8" s="3">
        <v>36.5</v>
      </c>
      <c r="K8" s="3">
        <v>36</v>
      </c>
      <c r="L8" s="3">
        <v>35.5</v>
      </c>
      <c r="M8" s="3">
        <v>35</v>
      </c>
      <c r="N8" s="4">
        <v>34.5</v>
      </c>
      <c r="O8" s="4">
        <v>34</v>
      </c>
      <c r="P8" s="4">
        <v>33.5</v>
      </c>
      <c r="Q8" s="4">
        <v>33</v>
      </c>
      <c r="R8" s="4">
        <v>32.5</v>
      </c>
      <c r="S8" s="4">
        <v>32</v>
      </c>
      <c r="T8" s="4">
        <v>31.5</v>
      </c>
      <c r="U8" s="4">
        <v>31</v>
      </c>
      <c r="V8" s="4">
        <v>30.5</v>
      </c>
      <c r="W8" s="4">
        <v>30</v>
      </c>
    </row>
    <row r="9" spans="1:23" x14ac:dyDescent="0.2">
      <c r="A9" s="1">
        <v>15</v>
      </c>
      <c r="B9" s="1">
        <f>B2+15</f>
        <v>315</v>
      </c>
      <c r="C9" s="2">
        <f t="shared" ref="C9:C24" si="0">INT(B9*0.7903)</f>
        <v>248</v>
      </c>
      <c r="D9" s="2">
        <f t="shared" ref="D9:D24" si="1">INT(B9*0.787473578)</f>
        <v>248</v>
      </c>
      <c r="E9" s="2">
        <f t="shared" ref="E9:E24" si="2">INT(B9*0.78463697)</f>
        <v>247</v>
      </c>
      <c r="F9" s="2">
        <f t="shared" ref="F9:F24" si="3">INT(B9*0.781790055)</f>
        <v>246</v>
      </c>
      <c r="G9" s="2">
        <f t="shared" ref="G9:G24" si="4">INT(B9*0.77893275)</f>
        <v>245</v>
      </c>
      <c r="H9" s="2">
        <f t="shared" ref="H9:H24" si="5">INT(B9*0.776064962)</f>
        <v>244</v>
      </c>
      <c r="I9" s="2">
        <f t="shared" ref="I9:I24" si="6">INT(B9*0.776064962)</f>
        <v>244</v>
      </c>
      <c r="J9" s="2">
        <f t="shared" ref="J9:J24" si="7">INT(B9*0.770297266)</f>
        <v>242</v>
      </c>
      <c r="K9" s="2">
        <f t="shared" ref="K9:K24" si="8">INT(B9*0.76739717)</f>
        <v>241</v>
      </c>
      <c r="L9" s="2">
        <f t="shared" ref="L9:L24" si="9">INT(B9*0.764486065)</f>
        <v>240</v>
      </c>
      <c r="M9" s="2">
        <f t="shared" ref="M9:M24" si="10">INT(B9*0.76156384)</f>
        <v>239</v>
      </c>
      <c r="N9" s="2">
        <f t="shared" ref="N9:N24" si="11">INT(B9*0.758630378)</f>
        <v>238</v>
      </c>
      <c r="O9" s="2">
        <f t="shared" ref="O9:O24" si="12">INT(B9*0.75568551)</f>
        <v>238</v>
      </c>
      <c r="P9" s="2">
        <f t="shared" ref="P9:P24" si="13">INT(B9*0.752729087)</f>
        <v>237</v>
      </c>
      <c r="Q9" s="2">
        <f t="shared" ref="Q9:Q24" si="14">INT(B9*0.74976104)</f>
        <v>236</v>
      </c>
      <c r="R9" s="2">
        <f t="shared" ref="R9:R24" si="15">INT(B9*0.746781211)</f>
        <v>235</v>
      </c>
      <c r="S9" s="2">
        <f t="shared" ref="S9:S24" si="16">INT(B9*0.74378943)</f>
        <v>234</v>
      </c>
      <c r="T9" s="2">
        <f t="shared" ref="T9:T24" si="17">INT(B9*0.740785574)</f>
        <v>233</v>
      </c>
      <c r="U9" s="2">
        <f t="shared" ref="U9:U24" si="18">INT(B9*0.73776948)</f>
        <v>232</v>
      </c>
      <c r="V9" s="2">
        <f t="shared" ref="V9:V24" si="19">INT(B9*0.734741009)</f>
        <v>231</v>
      </c>
      <c r="W9" s="2">
        <f t="shared" ref="W9:W24" si="20">INT(B9*0.7317)</f>
        <v>230</v>
      </c>
    </row>
    <row r="10" spans="1:23" x14ac:dyDescent="0.2">
      <c r="A10" s="1">
        <v>14</v>
      </c>
      <c r="B10" s="1">
        <f>B2+14</f>
        <v>314</v>
      </c>
      <c r="C10" s="2">
        <f t="shared" si="0"/>
        <v>248</v>
      </c>
      <c r="D10" s="2">
        <f t="shared" si="1"/>
        <v>247</v>
      </c>
      <c r="E10" s="2">
        <f t="shared" si="2"/>
        <v>246</v>
      </c>
      <c r="F10" s="2">
        <f t="shared" si="3"/>
        <v>245</v>
      </c>
      <c r="G10" s="2">
        <f t="shared" si="4"/>
        <v>244</v>
      </c>
      <c r="H10" s="2">
        <f t="shared" si="5"/>
        <v>243</v>
      </c>
      <c r="I10" s="2">
        <f t="shared" si="6"/>
        <v>243</v>
      </c>
      <c r="J10" s="2">
        <f t="shared" si="7"/>
        <v>241</v>
      </c>
      <c r="K10" s="2">
        <f t="shared" si="8"/>
        <v>240</v>
      </c>
      <c r="L10" s="2">
        <f t="shared" si="9"/>
        <v>240</v>
      </c>
      <c r="M10" s="2">
        <f t="shared" si="10"/>
        <v>239</v>
      </c>
      <c r="N10" s="2">
        <f t="shared" si="11"/>
        <v>238</v>
      </c>
      <c r="O10" s="2">
        <f t="shared" si="12"/>
        <v>237</v>
      </c>
      <c r="P10" s="2">
        <f t="shared" si="13"/>
        <v>236</v>
      </c>
      <c r="Q10" s="2">
        <f t="shared" si="14"/>
        <v>235</v>
      </c>
      <c r="R10" s="2">
        <f t="shared" si="15"/>
        <v>234</v>
      </c>
      <c r="S10" s="2">
        <f t="shared" si="16"/>
        <v>233</v>
      </c>
      <c r="T10" s="2">
        <f t="shared" si="17"/>
        <v>232</v>
      </c>
      <c r="U10" s="2">
        <f t="shared" si="18"/>
        <v>231</v>
      </c>
      <c r="V10" s="2">
        <f t="shared" si="19"/>
        <v>230</v>
      </c>
      <c r="W10" s="2">
        <f t="shared" si="20"/>
        <v>229</v>
      </c>
    </row>
    <row r="11" spans="1:23" x14ac:dyDescent="0.2">
      <c r="A11" s="1">
        <v>13</v>
      </c>
      <c r="B11" s="1">
        <f>B2+13</f>
        <v>313</v>
      </c>
      <c r="C11" s="2">
        <f t="shared" si="0"/>
        <v>247</v>
      </c>
      <c r="D11" s="2">
        <f t="shared" si="1"/>
        <v>246</v>
      </c>
      <c r="E11" s="2">
        <f t="shared" si="2"/>
        <v>245</v>
      </c>
      <c r="F11" s="2">
        <f t="shared" si="3"/>
        <v>244</v>
      </c>
      <c r="G11" s="2">
        <f t="shared" si="4"/>
        <v>243</v>
      </c>
      <c r="H11" s="2">
        <f t="shared" si="5"/>
        <v>242</v>
      </c>
      <c r="I11" s="2">
        <f t="shared" si="6"/>
        <v>242</v>
      </c>
      <c r="J11" s="2">
        <f t="shared" si="7"/>
        <v>241</v>
      </c>
      <c r="K11" s="2">
        <f t="shared" si="8"/>
        <v>240</v>
      </c>
      <c r="L11" s="2">
        <f t="shared" si="9"/>
        <v>239</v>
      </c>
      <c r="M11" s="2">
        <f t="shared" si="10"/>
        <v>238</v>
      </c>
      <c r="N11" s="2">
        <f t="shared" si="11"/>
        <v>237</v>
      </c>
      <c r="O11" s="2">
        <f t="shared" si="12"/>
        <v>236</v>
      </c>
      <c r="P11" s="2">
        <f t="shared" si="13"/>
        <v>235</v>
      </c>
      <c r="Q11" s="2">
        <f t="shared" si="14"/>
        <v>234</v>
      </c>
      <c r="R11" s="2">
        <f t="shared" si="15"/>
        <v>233</v>
      </c>
      <c r="S11" s="2">
        <f t="shared" si="16"/>
        <v>232</v>
      </c>
      <c r="T11" s="2">
        <f t="shared" si="17"/>
        <v>231</v>
      </c>
      <c r="U11" s="2">
        <f t="shared" si="18"/>
        <v>230</v>
      </c>
      <c r="V11" s="2">
        <f t="shared" si="19"/>
        <v>229</v>
      </c>
      <c r="W11" s="2">
        <f t="shared" si="20"/>
        <v>229</v>
      </c>
    </row>
    <row r="12" spans="1:23" x14ac:dyDescent="0.2">
      <c r="A12" s="1">
        <v>12</v>
      </c>
      <c r="B12" s="1">
        <f>B2+12</f>
        <v>312</v>
      </c>
      <c r="C12" s="2">
        <f t="shared" si="0"/>
        <v>246</v>
      </c>
      <c r="D12" s="2">
        <f t="shared" si="1"/>
        <v>245</v>
      </c>
      <c r="E12" s="2">
        <f t="shared" si="2"/>
        <v>244</v>
      </c>
      <c r="F12" s="2">
        <f t="shared" si="3"/>
        <v>243</v>
      </c>
      <c r="G12" s="2">
        <f t="shared" si="4"/>
        <v>243</v>
      </c>
      <c r="H12" s="2">
        <f t="shared" si="5"/>
        <v>242</v>
      </c>
      <c r="I12" s="2">
        <f t="shared" si="6"/>
        <v>242</v>
      </c>
      <c r="J12" s="2">
        <f t="shared" si="7"/>
        <v>240</v>
      </c>
      <c r="K12" s="2">
        <f t="shared" si="8"/>
        <v>239</v>
      </c>
      <c r="L12" s="2">
        <f t="shared" si="9"/>
        <v>238</v>
      </c>
      <c r="M12" s="2">
        <f t="shared" si="10"/>
        <v>237</v>
      </c>
      <c r="N12" s="2">
        <f t="shared" si="11"/>
        <v>236</v>
      </c>
      <c r="O12" s="2">
        <f t="shared" si="12"/>
        <v>235</v>
      </c>
      <c r="P12" s="2">
        <f t="shared" si="13"/>
        <v>234</v>
      </c>
      <c r="Q12" s="2">
        <f t="shared" si="14"/>
        <v>233</v>
      </c>
      <c r="R12" s="2">
        <f t="shared" si="15"/>
        <v>232</v>
      </c>
      <c r="S12" s="2">
        <f t="shared" si="16"/>
        <v>232</v>
      </c>
      <c r="T12" s="2">
        <f t="shared" si="17"/>
        <v>231</v>
      </c>
      <c r="U12" s="2">
        <f t="shared" si="18"/>
        <v>230</v>
      </c>
      <c r="V12" s="2">
        <f t="shared" si="19"/>
        <v>229</v>
      </c>
      <c r="W12" s="2">
        <f t="shared" si="20"/>
        <v>228</v>
      </c>
    </row>
    <row r="13" spans="1:23" x14ac:dyDescent="0.2">
      <c r="A13" s="1">
        <v>11</v>
      </c>
      <c r="B13" s="1">
        <f>B2+11</f>
        <v>311</v>
      </c>
      <c r="C13" s="2">
        <f t="shared" si="0"/>
        <v>245</v>
      </c>
      <c r="D13" s="2">
        <f t="shared" si="1"/>
        <v>244</v>
      </c>
      <c r="E13" s="2">
        <f t="shared" si="2"/>
        <v>244</v>
      </c>
      <c r="F13" s="2">
        <f t="shared" si="3"/>
        <v>243</v>
      </c>
      <c r="G13" s="2">
        <f t="shared" si="4"/>
        <v>242</v>
      </c>
      <c r="H13" s="2">
        <f t="shared" si="5"/>
        <v>241</v>
      </c>
      <c r="I13" s="2">
        <f t="shared" si="6"/>
        <v>241</v>
      </c>
      <c r="J13" s="2">
        <f t="shared" si="7"/>
        <v>239</v>
      </c>
      <c r="K13" s="2">
        <f t="shared" si="8"/>
        <v>238</v>
      </c>
      <c r="L13" s="2">
        <f t="shared" si="9"/>
        <v>237</v>
      </c>
      <c r="M13" s="2">
        <f t="shared" si="10"/>
        <v>236</v>
      </c>
      <c r="N13" s="2">
        <f t="shared" si="11"/>
        <v>235</v>
      </c>
      <c r="O13" s="2">
        <f t="shared" si="12"/>
        <v>235</v>
      </c>
      <c r="P13" s="2">
        <f t="shared" si="13"/>
        <v>234</v>
      </c>
      <c r="Q13" s="2">
        <f t="shared" si="14"/>
        <v>233</v>
      </c>
      <c r="R13" s="2">
        <f t="shared" si="15"/>
        <v>232</v>
      </c>
      <c r="S13" s="2">
        <f t="shared" si="16"/>
        <v>231</v>
      </c>
      <c r="T13" s="2">
        <f t="shared" si="17"/>
        <v>230</v>
      </c>
      <c r="U13" s="2">
        <f t="shared" si="18"/>
        <v>229</v>
      </c>
      <c r="V13" s="2">
        <f t="shared" si="19"/>
        <v>228</v>
      </c>
      <c r="W13" s="2">
        <f t="shared" si="20"/>
        <v>227</v>
      </c>
    </row>
    <row r="14" spans="1:23" x14ac:dyDescent="0.2">
      <c r="A14" s="1">
        <v>10</v>
      </c>
      <c r="B14" s="1">
        <f>B2+10</f>
        <v>310</v>
      </c>
      <c r="C14" s="2">
        <f t="shared" si="0"/>
        <v>244</v>
      </c>
      <c r="D14" s="2">
        <f t="shared" si="1"/>
        <v>244</v>
      </c>
      <c r="E14" s="2">
        <f t="shared" si="2"/>
        <v>243</v>
      </c>
      <c r="F14" s="2">
        <f t="shared" si="3"/>
        <v>242</v>
      </c>
      <c r="G14" s="2">
        <f t="shared" si="4"/>
        <v>241</v>
      </c>
      <c r="H14" s="2">
        <f t="shared" si="5"/>
        <v>240</v>
      </c>
      <c r="I14" s="2">
        <f t="shared" si="6"/>
        <v>240</v>
      </c>
      <c r="J14" s="2">
        <f t="shared" si="7"/>
        <v>238</v>
      </c>
      <c r="K14" s="2">
        <f t="shared" si="8"/>
        <v>237</v>
      </c>
      <c r="L14" s="2">
        <f t="shared" si="9"/>
        <v>236</v>
      </c>
      <c r="M14" s="2">
        <f t="shared" si="10"/>
        <v>236</v>
      </c>
      <c r="N14" s="2">
        <f t="shared" si="11"/>
        <v>235</v>
      </c>
      <c r="O14" s="2">
        <f t="shared" si="12"/>
        <v>234</v>
      </c>
      <c r="P14" s="2">
        <f t="shared" si="13"/>
        <v>233</v>
      </c>
      <c r="Q14" s="2">
        <f t="shared" si="14"/>
        <v>232</v>
      </c>
      <c r="R14" s="2">
        <f t="shared" si="15"/>
        <v>231</v>
      </c>
      <c r="S14" s="2">
        <f t="shared" si="16"/>
        <v>230</v>
      </c>
      <c r="T14" s="2">
        <f t="shared" si="17"/>
        <v>229</v>
      </c>
      <c r="U14" s="2">
        <f t="shared" si="18"/>
        <v>228</v>
      </c>
      <c r="V14" s="2">
        <f t="shared" si="19"/>
        <v>227</v>
      </c>
      <c r="W14" s="2">
        <f t="shared" si="20"/>
        <v>226</v>
      </c>
    </row>
    <row r="15" spans="1:23" x14ac:dyDescent="0.2">
      <c r="A15" s="1">
        <v>9</v>
      </c>
      <c r="B15" s="1">
        <f>B2+9</f>
        <v>309</v>
      </c>
      <c r="C15" s="2">
        <f t="shared" si="0"/>
        <v>244</v>
      </c>
      <c r="D15" s="2">
        <f t="shared" si="1"/>
        <v>243</v>
      </c>
      <c r="E15" s="2">
        <f t="shared" si="2"/>
        <v>242</v>
      </c>
      <c r="F15" s="2">
        <f t="shared" si="3"/>
        <v>241</v>
      </c>
      <c r="G15" s="2">
        <f t="shared" si="4"/>
        <v>240</v>
      </c>
      <c r="H15" s="2">
        <f t="shared" si="5"/>
        <v>239</v>
      </c>
      <c r="I15" s="2">
        <f t="shared" si="6"/>
        <v>239</v>
      </c>
      <c r="J15" s="2">
        <f t="shared" si="7"/>
        <v>238</v>
      </c>
      <c r="K15" s="2">
        <f t="shared" si="8"/>
        <v>237</v>
      </c>
      <c r="L15" s="2">
        <f t="shared" si="9"/>
        <v>236</v>
      </c>
      <c r="M15" s="2">
        <f t="shared" si="10"/>
        <v>235</v>
      </c>
      <c r="N15" s="2">
        <f t="shared" si="11"/>
        <v>234</v>
      </c>
      <c r="O15" s="2">
        <f t="shared" si="12"/>
        <v>233</v>
      </c>
      <c r="P15" s="2">
        <f t="shared" si="13"/>
        <v>232</v>
      </c>
      <c r="Q15" s="2">
        <f t="shared" si="14"/>
        <v>231</v>
      </c>
      <c r="R15" s="2">
        <f t="shared" si="15"/>
        <v>230</v>
      </c>
      <c r="S15" s="2">
        <f t="shared" si="16"/>
        <v>229</v>
      </c>
      <c r="T15" s="2">
        <f t="shared" si="17"/>
        <v>228</v>
      </c>
      <c r="U15" s="2">
        <f t="shared" si="18"/>
        <v>227</v>
      </c>
      <c r="V15" s="2">
        <f t="shared" si="19"/>
        <v>227</v>
      </c>
      <c r="W15" s="2">
        <f t="shared" si="20"/>
        <v>226</v>
      </c>
    </row>
    <row r="16" spans="1:23" x14ac:dyDescent="0.2">
      <c r="A16" s="1">
        <v>8</v>
      </c>
      <c r="B16" s="1">
        <f>B2+8</f>
        <v>308</v>
      </c>
      <c r="C16" s="2">
        <f t="shared" si="0"/>
        <v>243</v>
      </c>
      <c r="D16" s="2">
        <f t="shared" si="1"/>
        <v>242</v>
      </c>
      <c r="E16" s="2">
        <f t="shared" si="2"/>
        <v>241</v>
      </c>
      <c r="F16" s="2">
        <f t="shared" si="3"/>
        <v>240</v>
      </c>
      <c r="G16" s="2">
        <f t="shared" si="4"/>
        <v>239</v>
      </c>
      <c r="H16" s="2">
        <f t="shared" si="5"/>
        <v>239</v>
      </c>
      <c r="I16" s="2">
        <f t="shared" si="6"/>
        <v>239</v>
      </c>
      <c r="J16" s="2">
        <f t="shared" si="7"/>
        <v>237</v>
      </c>
      <c r="K16" s="2">
        <f t="shared" si="8"/>
        <v>236</v>
      </c>
      <c r="L16" s="2">
        <f t="shared" si="9"/>
        <v>235</v>
      </c>
      <c r="M16" s="2">
        <f t="shared" si="10"/>
        <v>234</v>
      </c>
      <c r="N16" s="2">
        <f t="shared" si="11"/>
        <v>233</v>
      </c>
      <c r="O16" s="2">
        <f t="shared" si="12"/>
        <v>232</v>
      </c>
      <c r="P16" s="2">
        <f t="shared" si="13"/>
        <v>231</v>
      </c>
      <c r="Q16" s="2">
        <f t="shared" si="14"/>
        <v>230</v>
      </c>
      <c r="R16" s="2">
        <f t="shared" si="15"/>
        <v>230</v>
      </c>
      <c r="S16" s="2">
        <f t="shared" si="16"/>
        <v>229</v>
      </c>
      <c r="T16" s="2">
        <f t="shared" si="17"/>
        <v>228</v>
      </c>
      <c r="U16" s="2">
        <f t="shared" si="18"/>
        <v>227</v>
      </c>
      <c r="V16" s="2">
        <f t="shared" si="19"/>
        <v>226</v>
      </c>
      <c r="W16" s="2">
        <f t="shared" si="20"/>
        <v>225</v>
      </c>
    </row>
    <row r="17" spans="1:23" x14ac:dyDescent="0.2">
      <c r="A17" s="1">
        <v>7</v>
      </c>
      <c r="B17" s="1">
        <f>B2+7</f>
        <v>307</v>
      </c>
      <c r="C17" s="2">
        <f t="shared" si="0"/>
        <v>242</v>
      </c>
      <c r="D17" s="2">
        <f t="shared" si="1"/>
        <v>241</v>
      </c>
      <c r="E17" s="2">
        <f t="shared" si="2"/>
        <v>240</v>
      </c>
      <c r="F17" s="2">
        <f t="shared" si="3"/>
        <v>240</v>
      </c>
      <c r="G17" s="2">
        <f t="shared" si="4"/>
        <v>239</v>
      </c>
      <c r="H17" s="2">
        <f t="shared" si="5"/>
        <v>238</v>
      </c>
      <c r="I17" s="2">
        <f t="shared" si="6"/>
        <v>238</v>
      </c>
      <c r="J17" s="2">
        <f t="shared" si="7"/>
        <v>236</v>
      </c>
      <c r="K17" s="2">
        <f t="shared" si="8"/>
        <v>235</v>
      </c>
      <c r="L17" s="2">
        <f t="shared" si="9"/>
        <v>234</v>
      </c>
      <c r="M17" s="2">
        <f t="shared" si="10"/>
        <v>233</v>
      </c>
      <c r="N17" s="2">
        <f t="shared" si="11"/>
        <v>232</v>
      </c>
      <c r="O17" s="2">
        <f t="shared" si="12"/>
        <v>231</v>
      </c>
      <c r="P17" s="2">
        <f t="shared" si="13"/>
        <v>231</v>
      </c>
      <c r="Q17" s="2">
        <f t="shared" si="14"/>
        <v>230</v>
      </c>
      <c r="R17" s="2">
        <f t="shared" si="15"/>
        <v>229</v>
      </c>
      <c r="S17" s="2">
        <f t="shared" si="16"/>
        <v>228</v>
      </c>
      <c r="T17" s="2">
        <f t="shared" si="17"/>
        <v>227</v>
      </c>
      <c r="U17" s="2">
        <f t="shared" si="18"/>
        <v>226</v>
      </c>
      <c r="V17" s="2">
        <f t="shared" si="19"/>
        <v>225</v>
      </c>
      <c r="W17" s="2">
        <f t="shared" si="20"/>
        <v>224</v>
      </c>
    </row>
    <row r="18" spans="1:23" x14ac:dyDescent="0.2">
      <c r="A18" s="1">
        <v>6</v>
      </c>
      <c r="B18" s="1">
        <f>B2+6</f>
        <v>306</v>
      </c>
      <c r="C18" s="2">
        <f t="shared" si="0"/>
        <v>241</v>
      </c>
      <c r="D18" s="2">
        <f t="shared" si="1"/>
        <v>240</v>
      </c>
      <c r="E18" s="2">
        <f t="shared" si="2"/>
        <v>240</v>
      </c>
      <c r="F18" s="2">
        <f t="shared" si="3"/>
        <v>239</v>
      </c>
      <c r="G18" s="2">
        <f t="shared" si="4"/>
        <v>238</v>
      </c>
      <c r="H18" s="2">
        <f t="shared" si="5"/>
        <v>237</v>
      </c>
      <c r="I18" s="2">
        <f t="shared" si="6"/>
        <v>237</v>
      </c>
      <c r="J18" s="2">
        <f t="shared" si="7"/>
        <v>235</v>
      </c>
      <c r="K18" s="2">
        <f t="shared" si="8"/>
        <v>234</v>
      </c>
      <c r="L18" s="2">
        <f t="shared" si="9"/>
        <v>233</v>
      </c>
      <c r="M18" s="2">
        <f t="shared" si="10"/>
        <v>233</v>
      </c>
      <c r="N18" s="2">
        <f t="shared" si="11"/>
        <v>232</v>
      </c>
      <c r="O18" s="2">
        <f t="shared" si="12"/>
        <v>231</v>
      </c>
      <c r="P18" s="2">
        <f t="shared" si="13"/>
        <v>230</v>
      </c>
      <c r="Q18" s="2">
        <f t="shared" si="14"/>
        <v>229</v>
      </c>
      <c r="R18" s="2">
        <f t="shared" si="15"/>
        <v>228</v>
      </c>
      <c r="S18" s="2">
        <f t="shared" si="16"/>
        <v>227</v>
      </c>
      <c r="T18" s="2">
        <f t="shared" si="17"/>
        <v>226</v>
      </c>
      <c r="U18" s="2">
        <f t="shared" si="18"/>
        <v>225</v>
      </c>
      <c r="V18" s="2">
        <f t="shared" si="19"/>
        <v>224</v>
      </c>
      <c r="W18" s="2">
        <f t="shared" si="20"/>
        <v>223</v>
      </c>
    </row>
    <row r="19" spans="1:23" x14ac:dyDescent="0.2">
      <c r="A19" s="1">
        <v>5</v>
      </c>
      <c r="B19" s="1">
        <f>B2+5</f>
        <v>305</v>
      </c>
      <c r="C19" s="2">
        <f t="shared" si="0"/>
        <v>241</v>
      </c>
      <c r="D19" s="2">
        <f t="shared" si="1"/>
        <v>240</v>
      </c>
      <c r="E19" s="2">
        <f t="shared" si="2"/>
        <v>239</v>
      </c>
      <c r="F19" s="2">
        <f t="shared" si="3"/>
        <v>238</v>
      </c>
      <c r="G19" s="2">
        <f t="shared" si="4"/>
        <v>237</v>
      </c>
      <c r="H19" s="2">
        <f t="shared" si="5"/>
        <v>236</v>
      </c>
      <c r="I19" s="2">
        <f t="shared" si="6"/>
        <v>236</v>
      </c>
      <c r="J19" s="2">
        <f t="shared" si="7"/>
        <v>234</v>
      </c>
      <c r="K19" s="2">
        <f t="shared" si="8"/>
        <v>234</v>
      </c>
      <c r="L19" s="2">
        <f t="shared" si="9"/>
        <v>233</v>
      </c>
      <c r="M19" s="2">
        <f t="shared" si="10"/>
        <v>232</v>
      </c>
      <c r="N19" s="2">
        <f t="shared" si="11"/>
        <v>231</v>
      </c>
      <c r="O19" s="2">
        <f t="shared" si="12"/>
        <v>230</v>
      </c>
      <c r="P19" s="2">
        <f t="shared" si="13"/>
        <v>229</v>
      </c>
      <c r="Q19" s="2">
        <f t="shared" si="14"/>
        <v>228</v>
      </c>
      <c r="R19" s="2">
        <f t="shared" si="15"/>
        <v>227</v>
      </c>
      <c r="S19" s="2">
        <f t="shared" si="16"/>
        <v>226</v>
      </c>
      <c r="T19" s="2">
        <f t="shared" si="17"/>
        <v>225</v>
      </c>
      <c r="U19" s="2">
        <f t="shared" si="18"/>
        <v>225</v>
      </c>
      <c r="V19" s="2">
        <f t="shared" si="19"/>
        <v>224</v>
      </c>
      <c r="W19" s="2">
        <f t="shared" si="20"/>
        <v>223</v>
      </c>
    </row>
    <row r="20" spans="1:23" x14ac:dyDescent="0.2">
      <c r="A20" s="1">
        <v>4</v>
      </c>
      <c r="B20" s="1">
        <f>B2+4</f>
        <v>304</v>
      </c>
      <c r="C20" s="2">
        <f t="shared" si="0"/>
        <v>240</v>
      </c>
      <c r="D20" s="2">
        <f t="shared" si="1"/>
        <v>239</v>
      </c>
      <c r="E20" s="2">
        <f t="shared" si="2"/>
        <v>238</v>
      </c>
      <c r="F20" s="2">
        <f t="shared" si="3"/>
        <v>237</v>
      </c>
      <c r="G20" s="2">
        <f t="shared" si="4"/>
        <v>236</v>
      </c>
      <c r="H20" s="2">
        <f t="shared" si="5"/>
        <v>235</v>
      </c>
      <c r="I20" s="2">
        <f t="shared" si="6"/>
        <v>235</v>
      </c>
      <c r="J20" s="2">
        <f t="shared" si="7"/>
        <v>234</v>
      </c>
      <c r="K20" s="2">
        <f t="shared" si="8"/>
        <v>233</v>
      </c>
      <c r="L20" s="2">
        <f t="shared" si="9"/>
        <v>232</v>
      </c>
      <c r="M20" s="2">
        <f t="shared" si="10"/>
        <v>231</v>
      </c>
      <c r="N20" s="2">
        <f t="shared" si="11"/>
        <v>230</v>
      </c>
      <c r="O20" s="2">
        <f t="shared" si="12"/>
        <v>229</v>
      </c>
      <c r="P20" s="2">
        <f t="shared" si="13"/>
        <v>228</v>
      </c>
      <c r="Q20" s="2">
        <f t="shared" si="14"/>
        <v>227</v>
      </c>
      <c r="R20" s="2">
        <f t="shared" si="15"/>
        <v>227</v>
      </c>
      <c r="S20" s="2">
        <f t="shared" si="16"/>
        <v>226</v>
      </c>
      <c r="T20" s="2">
        <f t="shared" si="17"/>
        <v>225</v>
      </c>
      <c r="U20" s="2">
        <f t="shared" si="18"/>
        <v>224</v>
      </c>
      <c r="V20" s="2">
        <f t="shared" si="19"/>
        <v>223</v>
      </c>
      <c r="W20" s="2">
        <f t="shared" si="20"/>
        <v>222</v>
      </c>
    </row>
    <row r="21" spans="1:23" x14ac:dyDescent="0.2">
      <c r="A21" s="1">
        <v>3</v>
      </c>
      <c r="B21" s="1">
        <f>B2+3</f>
        <v>303</v>
      </c>
      <c r="C21" s="2">
        <f t="shared" si="0"/>
        <v>239</v>
      </c>
      <c r="D21" s="2">
        <f t="shared" si="1"/>
        <v>238</v>
      </c>
      <c r="E21" s="2">
        <f t="shared" si="2"/>
        <v>237</v>
      </c>
      <c r="F21" s="2">
        <f t="shared" si="3"/>
        <v>236</v>
      </c>
      <c r="G21" s="2">
        <f t="shared" si="4"/>
        <v>236</v>
      </c>
      <c r="H21" s="2">
        <f t="shared" si="5"/>
        <v>235</v>
      </c>
      <c r="I21" s="2">
        <f t="shared" si="6"/>
        <v>235</v>
      </c>
      <c r="J21" s="2">
        <f t="shared" si="7"/>
        <v>233</v>
      </c>
      <c r="K21" s="2">
        <f t="shared" si="8"/>
        <v>232</v>
      </c>
      <c r="L21" s="2">
        <f t="shared" si="9"/>
        <v>231</v>
      </c>
      <c r="M21" s="2">
        <f t="shared" si="10"/>
        <v>230</v>
      </c>
      <c r="N21" s="2">
        <f t="shared" si="11"/>
        <v>229</v>
      </c>
      <c r="O21" s="2">
        <f t="shared" si="12"/>
        <v>228</v>
      </c>
      <c r="P21" s="2">
        <f t="shared" si="13"/>
        <v>228</v>
      </c>
      <c r="Q21" s="2">
        <f t="shared" si="14"/>
        <v>227</v>
      </c>
      <c r="R21" s="2">
        <f t="shared" si="15"/>
        <v>226</v>
      </c>
      <c r="S21" s="2">
        <f t="shared" si="16"/>
        <v>225</v>
      </c>
      <c r="T21" s="2">
        <f t="shared" si="17"/>
        <v>224</v>
      </c>
      <c r="U21" s="2">
        <f t="shared" si="18"/>
        <v>223</v>
      </c>
      <c r="V21" s="2">
        <f t="shared" si="19"/>
        <v>222</v>
      </c>
      <c r="W21" s="2">
        <f t="shared" si="20"/>
        <v>221</v>
      </c>
    </row>
    <row r="22" spans="1:23" x14ac:dyDescent="0.2">
      <c r="A22" s="1">
        <v>2</v>
      </c>
      <c r="B22" s="1">
        <f>B2+2</f>
        <v>302</v>
      </c>
      <c r="C22" s="2">
        <f t="shared" si="0"/>
        <v>238</v>
      </c>
      <c r="D22" s="2">
        <f t="shared" si="1"/>
        <v>237</v>
      </c>
      <c r="E22" s="2">
        <f t="shared" si="2"/>
        <v>236</v>
      </c>
      <c r="F22" s="2">
        <f t="shared" si="3"/>
        <v>236</v>
      </c>
      <c r="G22" s="2">
        <f t="shared" si="4"/>
        <v>235</v>
      </c>
      <c r="H22" s="2">
        <f t="shared" si="5"/>
        <v>234</v>
      </c>
      <c r="I22" s="2">
        <f t="shared" si="6"/>
        <v>234</v>
      </c>
      <c r="J22" s="2">
        <f t="shared" si="7"/>
        <v>232</v>
      </c>
      <c r="K22" s="2">
        <f t="shared" si="8"/>
        <v>231</v>
      </c>
      <c r="L22" s="2">
        <f t="shared" si="9"/>
        <v>230</v>
      </c>
      <c r="M22" s="2">
        <f t="shared" si="10"/>
        <v>229</v>
      </c>
      <c r="N22" s="2">
        <f t="shared" si="11"/>
        <v>229</v>
      </c>
      <c r="O22" s="2">
        <f t="shared" si="12"/>
        <v>228</v>
      </c>
      <c r="P22" s="2">
        <f t="shared" si="13"/>
        <v>227</v>
      </c>
      <c r="Q22" s="2">
        <f t="shared" si="14"/>
        <v>226</v>
      </c>
      <c r="R22" s="2">
        <f t="shared" si="15"/>
        <v>225</v>
      </c>
      <c r="S22" s="2">
        <f t="shared" si="16"/>
        <v>224</v>
      </c>
      <c r="T22" s="2">
        <f t="shared" si="17"/>
        <v>223</v>
      </c>
      <c r="U22" s="2">
        <f t="shared" si="18"/>
        <v>222</v>
      </c>
      <c r="V22" s="2">
        <f t="shared" si="19"/>
        <v>221</v>
      </c>
      <c r="W22" s="2">
        <f t="shared" si="20"/>
        <v>220</v>
      </c>
    </row>
    <row r="23" spans="1:23" x14ac:dyDescent="0.2">
      <c r="A23" s="1">
        <v>1</v>
      </c>
      <c r="B23" s="1">
        <f>B2+1</f>
        <v>301</v>
      </c>
      <c r="C23" s="2">
        <f t="shared" si="0"/>
        <v>237</v>
      </c>
      <c r="D23" s="2">
        <f t="shared" si="1"/>
        <v>237</v>
      </c>
      <c r="E23" s="2">
        <f t="shared" si="2"/>
        <v>236</v>
      </c>
      <c r="F23" s="2">
        <f t="shared" si="3"/>
        <v>235</v>
      </c>
      <c r="G23" s="2">
        <f t="shared" si="4"/>
        <v>234</v>
      </c>
      <c r="H23" s="2">
        <f t="shared" si="5"/>
        <v>233</v>
      </c>
      <c r="I23" s="2">
        <f t="shared" si="6"/>
        <v>233</v>
      </c>
      <c r="J23" s="2">
        <f t="shared" si="7"/>
        <v>231</v>
      </c>
      <c r="K23" s="2">
        <f t="shared" si="8"/>
        <v>230</v>
      </c>
      <c r="L23" s="2">
        <f t="shared" si="9"/>
        <v>230</v>
      </c>
      <c r="M23" s="2">
        <f t="shared" si="10"/>
        <v>229</v>
      </c>
      <c r="N23" s="2">
        <f t="shared" si="11"/>
        <v>228</v>
      </c>
      <c r="O23" s="2">
        <f t="shared" si="12"/>
        <v>227</v>
      </c>
      <c r="P23" s="2">
        <f t="shared" si="13"/>
        <v>226</v>
      </c>
      <c r="Q23" s="2">
        <f t="shared" si="14"/>
        <v>225</v>
      </c>
      <c r="R23" s="2">
        <f t="shared" si="15"/>
        <v>224</v>
      </c>
      <c r="S23" s="2">
        <f t="shared" si="16"/>
        <v>223</v>
      </c>
      <c r="T23" s="2">
        <f t="shared" si="17"/>
        <v>222</v>
      </c>
      <c r="U23" s="2">
        <f t="shared" si="18"/>
        <v>222</v>
      </c>
      <c r="V23" s="2">
        <f t="shared" si="19"/>
        <v>221</v>
      </c>
      <c r="W23" s="2">
        <f t="shared" si="20"/>
        <v>220</v>
      </c>
    </row>
    <row r="24" spans="1:23" x14ac:dyDescent="0.2">
      <c r="A24" s="1">
        <v>0</v>
      </c>
      <c r="B24" s="1">
        <f>B2</f>
        <v>300</v>
      </c>
      <c r="C24" s="2">
        <f t="shared" si="0"/>
        <v>237</v>
      </c>
      <c r="D24" s="2">
        <f t="shared" si="1"/>
        <v>236</v>
      </c>
      <c r="E24" s="2">
        <f t="shared" si="2"/>
        <v>235</v>
      </c>
      <c r="F24" s="2">
        <f t="shared" si="3"/>
        <v>234</v>
      </c>
      <c r="G24" s="2">
        <f t="shared" si="4"/>
        <v>233</v>
      </c>
      <c r="H24" s="2">
        <f t="shared" si="5"/>
        <v>232</v>
      </c>
      <c r="I24" s="2">
        <f t="shared" si="6"/>
        <v>232</v>
      </c>
      <c r="J24" s="2">
        <f t="shared" si="7"/>
        <v>231</v>
      </c>
      <c r="K24" s="2">
        <f t="shared" si="8"/>
        <v>230</v>
      </c>
      <c r="L24" s="2">
        <f t="shared" si="9"/>
        <v>229</v>
      </c>
      <c r="M24" s="2">
        <f t="shared" si="10"/>
        <v>228</v>
      </c>
      <c r="N24" s="2">
        <f t="shared" si="11"/>
        <v>227</v>
      </c>
      <c r="O24" s="2">
        <f t="shared" si="12"/>
        <v>226</v>
      </c>
      <c r="P24" s="2">
        <f t="shared" si="13"/>
        <v>225</v>
      </c>
      <c r="Q24" s="2">
        <f t="shared" si="14"/>
        <v>224</v>
      </c>
      <c r="R24" s="2">
        <f t="shared" si="15"/>
        <v>224</v>
      </c>
      <c r="S24" s="2">
        <f t="shared" si="16"/>
        <v>223</v>
      </c>
      <c r="T24" s="2">
        <f t="shared" si="17"/>
        <v>222</v>
      </c>
      <c r="U24" s="2">
        <f t="shared" si="18"/>
        <v>221</v>
      </c>
      <c r="V24" s="2">
        <f t="shared" si="19"/>
        <v>220</v>
      </c>
      <c r="W24" s="2">
        <f t="shared" si="20"/>
        <v>219</v>
      </c>
    </row>
    <row r="27" spans="1:23" x14ac:dyDescent="0.2">
      <c r="C27" s="16" t="s">
        <v>645</v>
      </c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8"/>
    </row>
    <row r="28" spans="1:23" x14ac:dyDescent="0.2">
      <c r="A28" s="5" t="s">
        <v>641</v>
      </c>
      <c r="B28" s="5" t="s">
        <v>642</v>
      </c>
      <c r="C28" s="3">
        <v>40</v>
      </c>
      <c r="D28" s="3">
        <v>39.5</v>
      </c>
      <c r="E28" s="3">
        <v>39</v>
      </c>
      <c r="F28" s="3">
        <v>38.5</v>
      </c>
      <c r="G28" s="3">
        <v>38</v>
      </c>
      <c r="H28" s="3">
        <v>37.5</v>
      </c>
      <c r="I28" s="3">
        <v>37</v>
      </c>
      <c r="J28" s="3">
        <v>36.5</v>
      </c>
      <c r="K28" s="3">
        <v>36</v>
      </c>
      <c r="L28" s="3">
        <v>35.5</v>
      </c>
      <c r="M28" s="3">
        <v>35</v>
      </c>
      <c r="N28" s="4">
        <v>34.5</v>
      </c>
      <c r="O28" s="4">
        <v>34</v>
      </c>
      <c r="P28" s="4">
        <v>33.5</v>
      </c>
      <c r="Q28" s="4">
        <v>33</v>
      </c>
      <c r="R28" s="4">
        <v>32.5</v>
      </c>
      <c r="S28" s="4">
        <v>32</v>
      </c>
      <c r="T28" s="4">
        <v>31.5</v>
      </c>
      <c r="U28" s="4">
        <v>31</v>
      </c>
      <c r="V28" s="4">
        <v>30.5</v>
      </c>
      <c r="W28" s="4">
        <v>30</v>
      </c>
    </row>
    <row r="29" spans="1:23" x14ac:dyDescent="0.2">
      <c r="A29" s="1">
        <v>15</v>
      </c>
      <c r="B29" s="1">
        <f>B3+15</f>
        <v>197</v>
      </c>
      <c r="C29" s="2">
        <f t="shared" ref="C29:C44" si="21">INT(B29*0.7903)</f>
        <v>155</v>
      </c>
      <c r="D29" s="2">
        <f t="shared" ref="D29:D44" si="22">INT(B29*0.787473578)</f>
        <v>155</v>
      </c>
      <c r="E29" s="2">
        <f t="shared" ref="E29:E44" si="23">INT(B29*0.78463697)</f>
        <v>154</v>
      </c>
      <c r="F29" s="2">
        <f t="shared" ref="F29:F44" si="24">INT(B29*0.781790055)</f>
        <v>154</v>
      </c>
      <c r="G29" s="2">
        <f t="shared" ref="G29:G34" si="25">INT(B29*0.77893275)</f>
        <v>153</v>
      </c>
      <c r="H29" s="2">
        <f t="shared" ref="H29:H34" si="26">INT(B29*0.776064962)</f>
        <v>152</v>
      </c>
      <c r="I29" s="2">
        <f t="shared" ref="I29:I44" si="27">INT(B29*0.776064962)</f>
        <v>152</v>
      </c>
      <c r="J29" s="2">
        <f t="shared" ref="J29:J44" si="28">INT(B29*0.770297266)</f>
        <v>151</v>
      </c>
      <c r="K29" s="2">
        <f t="shared" ref="K29:K44" si="29">INT(B29*0.76739717)</f>
        <v>151</v>
      </c>
      <c r="L29" s="2">
        <f t="shared" ref="L29:L44" si="30">INT(B29*0.764486065)</f>
        <v>150</v>
      </c>
      <c r="M29" s="2">
        <f t="shared" ref="M29:M44" si="31">INT(B29*0.76156384)</f>
        <v>150</v>
      </c>
      <c r="N29" s="2">
        <f t="shared" ref="N29:N44" si="32">INT(B29*0.758630378)</f>
        <v>149</v>
      </c>
      <c r="O29" s="2">
        <f t="shared" ref="O29:O44" si="33">INT(B29*0.75568551)</f>
        <v>148</v>
      </c>
      <c r="P29" s="2">
        <f t="shared" ref="P29:P44" si="34">INT(B29*0.752729087)</f>
        <v>148</v>
      </c>
      <c r="Q29" s="2">
        <f t="shared" ref="Q29:Q44" si="35">INT(B29*0.74976104)</f>
        <v>147</v>
      </c>
      <c r="R29" s="2">
        <f t="shared" ref="R29:R44" si="36">INT(B29*0.746781211)</f>
        <v>147</v>
      </c>
      <c r="S29" s="2">
        <f t="shared" ref="S29:S34" si="37">INT(B29*0.74378943)</f>
        <v>146</v>
      </c>
      <c r="T29" s="2">
        <f t="shared" ref="T29:T34" si="38">INT(B29*0.740785574)</f>
        <v>145</v>
      </c>
      <c r="U29" s="2">
        <f t="shared" ref="U29:U44" si="39">INT(B29*0.73776948)</f>
        <v>145</v>
      </c>
      <c r="V29" s="2">
        <f t="shared" ref="V29:V44" si="40">INT(B29*0.734741009)</f>
        <v>144</v>
      </c>
      <c r="W29" s="2">
        <f t="shared" ref="W29:W44" si="41">INT(B29*0.7317)</f>
        <v>144</v>
      </c>
    </row>
    <row r="30" spans="1:23" x14ac:dyDescent="0.2">
      <c r="A30" s="1">
        <v>14</v>
      </c>
      <c r="B30" s="1">
        <f>B3+14</f>
        <v>196</v>
      </c>
      <c r="C30" s="2">
        <f t="shared" si="21"/>
        <v>154</v>
      </c>
      <c r="D30" s="2">
        <f t="shared" si="22"/>
        <v>154</v>
      </c>
      <c r="E30" s="2">
        <f t="shared" si="23"/>
        <v>153</v>
      </c>
      <c r="F30" s="2">
        <f t="shared" si="24"/>
        <v>153</v>
      </c>
      <c r="G30" s="2">
        <f t="shared" si="25"/>
        <v>152</v>
      </c>
      <c r="H30" s="2">
        <f t="shared" si="26"/>
        <v>152</v>
      </c>
      <c r="I30" s="2">
        <f t="shared" si="27"/>
        <v>152</v>
      </c>
      <c r="J30" s="2">
        <f t="shared" si="28"/>
        <v>150</v>
      </c>
      <c r="K30" s="2">
        <f t="shared" si="29"/>
        <v>150</v>
      </c>
      <c r="L30" s="2">
        <f t="shared" si="30"/>
        <v>149</v>
      </c>
      <c r="M30" s="2">
        <f t="shared" si="31"/>
        <v>149</v>
      </c>
      <c r="N30" s="2">
        <f t="shared" si="32"/>
        <v>148</v>
      </c>
      <c r="O30" s="2">
        <f t="shared" si="33"/>
        <v>148</v>
      </c>
      <c r="P30" s="2">
        <f t="shared" si="34"/>
        <v>147</v>
      </c>
      <c r="Q30" s="2">
        <f t="shared" si="35"/>
        <v>146</v>
      </c>
      <c r="R30" s="2">
        <f t="shared" si="36"/>
        <v>146</v>
      </c>
      <c r="S30" s="2">
        <f t="shared" si="37"/>
        <v>145</v>
      </c>
      <c r="T30" s="2">
        <f t="shared" si="38"/>
        <v>145</v>
      </c>
      <c r="U30" s="2">
        <f t="shared" si="39"/>
        <v>144</v>
      </c>
      <c r="V30" s="2">
        <f t="shared" si="40"/>
        <v>144</v>
      </c>
      <c r="W30" s="2">
        <f t="shared" si="41"/>
        <v>143</v>
      </c>
    </row>
    <row r="31" spans="1:23" x14ac:dyDescent="0.2">
      <c r="A31" s="1">
        <v>13</v>
      </c>
      <c r="B31" s="1">
        <f>B3+13</f>
        <v>195</v>
      </c>
      <c r="C31" s="2">
        <f t="shared" si="21"/>
        <v>154</v>
      </c>
      <c r="D31" s="2">
        <f t="shared" si="22"/>
        <v>153</v>
      </c>
      <c r="E31" s="2">
        <f t="shared" si="23"/>
        <v>153</v>
      </c>
      <c r="F31" s="2">
        <f t="shared" si="24"/>
        <v>152</v>
      </c>
      <c r="G31" s="2">
        <f t="shared" si="25"/>
        <v>151</v>
      </c>
      <c r="H31" s="2">
        <f t="shared" si="26"/>
        <v>151</v>
      </c>
      <c r="I31" s="2">
        <f t="shared" si="27"/>
        <v>151</v>
      </c>
      <c r="J31" s="2">
        <f t="shared" si="28"/>
        <v>150</v>
      </c>
      <c r="K31" s="2">
        <f t="shared" si="29"/>
        <v>149</v>
      </c>
      <c r="L31" s="2">
        <f t="shared" si="30"/>
        <v>149</v>
      </c>
      <c r="M31" s="2">
        <f t="shared" si="31"/>
        <v>148</v>
      </c>
      <c r="N31" s="2">
        <f t="shared" si="32"/>
        <v>147</v>
      </c>
      <c r="O31" s="2">
        <f t="shared" si="33"/>
        <v>147</v>
      </c>
      <c r="P31" s="2">
        <f t="shared" si="34"/>
        <v>146</v>
      </c>
      <c r="Q31" s="2">
        <f t="shared" si="35"/>
        <v>146</v>
      </c>
      <c r="R31" s="2">
        <f t="shared" si="36"/>
        <v>145</v>
      </c>
      <c r="S31" s="2">
        <f t="shared" si="37"/>
        <v>145</v>
      </c>
      <c r="T31" s="2">
        <f t="shared" si="38"/>
        <v>144</v>
      </c>
      <c r="U31" s="2">
        <f t="shared" si="39"/>
        <v>143</v>
      </c>
      <c r="V31" s="2">
        <f t="shared" si="40"/>
        <v>143</v>
      </c>
      <c r="W31" s="2">
        <f t="shared" si="41"/>
        <v>142</v>
      </c>
    </row>
    <row r="32" spans="1:23" x14ac:dyDescent="0.2">
      <c r="A32" s="1">
        <v>12</v>
      </c>
      <c r="B32" s="1">
        <f>B3+12</f>
        <v>194</v>
      </c>
      <c r="C32" s="2">
        <f t="shared" si="21"/>
        <v>153</v>
      </c>
      <c r="D32" s="2">
        <f t="shared" si="22"/>
        <v>152</v>
      </c>
      <c r="E32" s="2">
        <f t="shared" si="23"/>
        <v>152</v>
      </c>
      <c r="F32" s="2">
        <f t="shared" si="24"/>
        <v>151</v>
      </c>
      <c r="G32" s="2">
        <f t="shared" si="25"/>
        <v>151</v>
      </c>
      <c r="H32" s="2">
        <f t="shared" si="26"/>
        <v>150</v>
      </c>
      <c r="I32" s="2">
        <f t="shared" si="27"/>
        <v>150</v>
      </c>
      <c r="J32" s="2">
        <f t="shared" si="28"/>
        <v>149</v>
      </c>
      <c r="K32" s="2">
        <f t="shared" si="29"/>
        <v>148</v>
      </c>
      <c r="L32" s="2">
        <f t="shared" si="30"/>
        <v>148</v>
      </c>
      <c r="M32" s="2">
        <f t="shared" si="31"/>
        <v>147</v>
      </c>
      <c r="N32" s="2">
        <f t="shared" si="32"/>
        <v>147</v>
      </c>
      <c r="O32" s="2">
        <f t="shared" si="33"/>
        <v>146</v>
      </c>
      <c r="P32" s="2">
        <f t="shared" si="34"/>
        <v>146</v>
      </c>
      <c r="Q32" s="2">
        <f t="shared" si="35"/>
        <v>145</v>
      </c>
      <c r="R32" s="2">
        <f t="shared" si="36"/>
        <v>144</v>
      </c>
      <c r="S32" s="2">
        <f t="shared" si="37"/>
        <v>144</v>
      </c>
      <c r="T32" s="2">
        <f t="shared" si="38"/>
        <v>143</v>
      </c>
      <c r="U32" s="2">
        <f t="shared" si="39"/>
        <v>143</v>
      </c>
      <c r="V32" s="2">
        <f t="shared" si="40"/>
        <v>142</v>
      </c>
      <c r="W32" s="2">
        <f t="shared" si="41"/>
        <v>141</v>
      </c>
    </row>
    <row r="33" spans="1:23" x14ac:dyDescent="0.2">
      <c r="A33" s="1">
        <v>11</v>
      </c>
      <c r="B33" s="1">
        <f>B3+11</f>
        <v>193</v>
      </c>
      <c r="C33" s="2">
        <f t="shared" si="21"/>
        <v>152</v>
      </c>
      <c r="D33" s="2">
        <f t="shared" si="22"/>
        <v>151</v>
      </c>
      <c r="E33" s="2">
        <f t="shared" si="23"/>
        <v>151</v>
      </c>
      <c r="F33" s="2">
        <f t="shared" si="24"/>
        <v>150</v>
      </c>
      <c r="G33" s="2">
        <f t="shared" si="25"/>
        <v>150</v>
      </c>
      <c r="H33" s="2">
        <f t="shared" si="26"/>
        <v>149</v>
      </c>
      <c r="I33" s="2">
        <f t="shared" si="27"/>
        <v>149</v>
      </c>
      <c r="J33" s="2">
        <f t="shared" si="28"/>
        <v>148</v>
      </c>
      <c r="K33" s="2">
        <f t="shared" si="29"/>
        <v>148</v>
      </c>
      <c r="L33" s="2">
        <f t="shared" si="30"/>
        <v>147</v>
      </c>
      <c r="M33" s="2">
        <f t="shared" si="31"/>
        <v>146</v>
      </c>
      <c r="N33" s="2">
        <f t="shared" si="32"/>
        <v>146</v>
      </c>
      <c r="O33" s="2">
        <f t="shared" si="33"/>
        <v>145</v>
      </c>
      <c r="P33" s="2">
        <f t="shared" si="34"/>
        <v>145</v>
      </c>
      <c r="Q33" s="2">
        <f t="shared" si="35"/>
        <v>144</v>
      </c>
      <c r="R33" s="2">
        <f t="shared" si="36"/>
        <v>144</v>
      </c>
      <c r="S33" s="2">
        <f t="shared" si="37"/>
        <v>143</v>
      </c>
      <c r="T33" s="2">
        <f t="shared" si="38"/>
        <v>142</v>
      </c>
      <c r="U33" s="2">
        <f t="shared" si="39"/>
        <v>142</v>
      </c>
      <c r="V33" s="2">
        <f t="shared" si="40"/>
        <v>141</v>
      </c>
      <c r="W33" s="2">
        <f t="shared" si="41"/>
        <v>141</v>
      </c>
    </row>
    <row r="34" spans="1:23" x14ac:dyDescent="0.2">
      <c r="A34" s="1">
        <v>10</v>
      </c>
      <c r="B34" s="1">
        <f>B3+10</f>
        <v>192</v>
      </c>
      <c r="C34" s="2">
        <f t="shared" si="21"/>
        <v>151</v>
      </c>
      <c r="D34" s="2">
        <f t="shared" si="22"/>
        <v>151</v>
      </c>
      <c r="E34" s="2">
        <f t="shared" si="23"/>
        <v>150</v>
      </c>
      <c r="F34" s="2">
        <f t="shared" si="24"/>
        <v>150</v>
      </c>
      <c r="G34" s="2">
        <f t="shared" si="25"/>
        <v>149</v>
      </c>
      <c r="H34" s="2">
        <f t="shared" si="26"/>
        <v>149</v>
      </c>
      <c r="I34" s="2">
        <f t="shared" si="27"/>
        <v>149</v>
      </c>
      <c r="J34" s="2">
        <f t="shared" si="28"/>
        <v>147</v>
      </c>
      <c r="K34" s="2">
        <f t="shared" si="29"/>
        <v>147</v>
      </c>
      <c r="L34" s="2">
        <f t="shared" si="30"/>
        <v>146</v>
      </c>
      <c r="M34" s="2">
        <f t="shared" si="31"/>
        <v>146</v>
      </c>
      <c r="N34" s="2">
        <f t="shared" si="32"/>
        <v>145</v>
      </c>
      <c r="O34" s="2">
        <f t="shared" si="33"/>
        <v>145</v>
      </c>
      <c r="P34" s="2">
        <f t="shared" si="34"/>
        <v>144</v>
      </c>
      <c r="Q34" s="2">
        <f t="shared" si="35"/>
        <v>143</v>
      </c>
      <c r="R34" s="2">
        <f t="shared" si="36"/>
        <v>143</v>
      </c>
      <c r="S34" s="2">
        <f t="shared" si="37"/>
        <v>142</v>
      </c>
      <c r="T34" s="2">
        <f t="shared" si="38"/>
        <v>142</v>
      </c>
      <c r="U34" s="2">
        <f t="shared" si="39"/>
        <v>141</v>
      </c>
      <c r="V34" s="2">
        <f t="shared" si="40"/>
        <v>141</v>
      </c>
      <c r="W34" s="2">
        <f t="shared" si="41"/>
        <v>140</v>
      </c>
    </row>
    <row r="35" spans="1:23" x14ac:dyDescent="0.2">
      <c r="A35" s="1">
        <v>9</v>
      </c>
      <c r="B35" s="1">
        <f>B3+9</f>
        <v>191</v>
      </c>
      <c r="C35" s="2">
        <f t="shared" si="21"/>
        <v>150</v>
      </c>
      <c r="D35" s="2">
        <f t="shared" si="22"/>
        <v>150</v>
      </c>
      <c r="E35" s="2">
        <f t="shared" si="23"/>
        <v>149</v>
      </c>
      <c r="F35" s="2">
        <f t="shared" si="24"/>
        <v>149</v>
      </c>
      <c r="G35" s="2">
        <f>INT(B35*0.7903)</f>
        <v>150</v>
      </c>
      <c r="H35" s="2">
        <f>INT(B35*0.77893275)</f>
        <v>148</v>
      </c>
      <c r="I35" s="2">
        <f t="shared" si="27"/>
        <v>148</v>
      </c>
      <c r="J35" s="2">
        <f t="shared" si="28"/>
        <v>147</v>
      </c>
      <c r="K35" s="2">
        <f t="shared" si="29"/>
        <v>146</v>
      </c>
      <c r="L35" s="2">
        <f t="shared" si="30"/>
        <v>146</v>
      </c>
      <c r="M35" s="2">
        <f t="shared" si="31"/>
        <v>145</v>
      </c>
      <c r="N35" s="2">
        <f t="shared" si="32"/>
        <v>144</v>
      </c>
      <c r="O35" s="2">
        <f t="shared" si="33"/>
        <v>144</v>
      </c>
      <c r="P35" s="2">
        <f t="shared" si="34"/>
        <v>143</v>
      </c>
      <c r="Q35" s="2">
        <f t="shared" si="35"/>
        <v>143</v>
      </c>
      <c r="R35" s="2">
        <f t="shared" si="36"/>
        <v>142</v>
      </c>
      <c r="S35" s="2">
        <f>INT(B35*0.76156384)</f>
        <v>145</v>
      </c>
      <c r="T35" s="2">
        <f>INT(B35*0.74378943)</f>
        <v>142</v>
      </c>
      <c r="U35" s="2">
        <f t="shared" si="39"/>
        <v>140</v>
      </c>
      <c r="V35" s="2">
        <f t="shared" si="40"/>
        <v>140</v>
      </c>
      <c r="W35" s="2">
        <f t="shared" si="41"/>
        <v>139</v>
      </c>
    </row>
    <row r="36" spans="1:23" x14ac:dyDescent="0.2">
      <c r="A36" s="1">
        <v>8</v>
      </c>
      <c r="B36" s="1">
        <f>B3+8</f>
        <v>190</v>
      </c>
      <c r="C36" s="2">
        <f t="shared" si="21"/>
        <v>150</v>
      </c>
      <c r="D36" s="2">
        <f t="shared" si="22"/>
        <v>149</v>
      </c>
      <c r="E36" s="2">
        <f t="shared" si="23"/>
        <v>149</v>
      </c>
      <c r="F36" s="2">
        <f t="shared" si="24"/>
        <v>148</v>
      </c>
      <c r="G36" s="2">
        <f t="shared" ref="G36:G44" si="42">INT(B36*0.77893275)</f>
        <v>147</v>
      </c>
      <c r="H36" s="2">
        <f t="shared" ref="H36:H44" si="43">INT(B36*0.776064962)</f>
        <v>147</v>
      </c>
      <c r="I36" s="2">
        <f t="shared" si="27"/>
        <v>147</v>
      </c>
      <c r="J36" s="2">
        <f t="shared" si="28"/>
        <v>146</v>
      </c>
      <c r="K36" s="2">
        <f t="shared" si="29"/>
        <v>145</v>
      </c>
      <c r="L36" s="2">
        <f t="shared" si="30"/>
        <v>145</v>
      </c>
      <c r="M36" s="2">
        <f t="shared" si="31"/>
        <v>144</v>
      </c>
      <c r="N36" s="2">
        <f t="shared" si="32"/>
        <v>144</v>
      </c>
      <c r="O36" s="2">
        <f t="shared" si="33"/>
        <v>143</v>
      </c>
      <c r="P36" s="2">
        <f t="shared" si="34"/>
        <v>143</v>
      </c>
      <c r="Q36" s="2">
        <f t="shared" si="35"/>
        <v>142</v>
      </c>
      <c r="R36" s="2">
        <f t="shared" si="36"/>
        <v>141</v>
      </c>
      <c r="S36" s="2">
        <f t="shared" ref="S36:S44" si="44">INT(B36*0.74378943)</f>
        <v>141</v>
      </c>
      <c r="T36" s="2">
        <f t="shared" ref="T36:T44" si="45">INT(B36*0.740785574)</f>
        <v>140</v>
      </c>
      <c r="U36" s="2">
        <f t="shared" si="39"/>
        <v>140</v>
      </c>
      <c r="V36" s="2">
        <f t="shared" si="40"/>
        <v>139</v>
      </c>
      <c r="W36" s="2">
        <f t="shared" si="41"/>
        <v>139</v>
      </c>
    </row>
    <row r="37" spans="1:23" x14ac:dyDescent="0.2">
      <c r="A37" s="1">
        <v>7</v>
      </c>
      <c r="B37" s="1">
        <f>B3+7</f>
        <v>189</v>
      </c>
      <c r="C37" s="2">
        <f t="shared" si="21"/>
        <v>149</v>
      </c>
      <c r="D37" s="2">
        <f t="shared" si="22"/>
        <v>148</v>
      </c>
      <c r="E37" s="2">
        <f t="shared" si="23"/>
        <v>148</v>
      </c>
      <c r="F37" s="2">
        <f t="shared" si="24"/>
        <v>147</v>
      </c>
      <c r="G37" s="2">
        <f t="shared" si="42"/>
        <v>147</v>
      </c>
      <c r="H37" s="2">
        <f t="shared" si="43"/>
        <v>146</v>
      </c>
      <c r="I37" s="2">
        <f t="shared" si="27"/>
        <v>146</v>
      </c>
      <c r="J37" s="2">
        <f t="shared" si="28"/>
        <v>145</v>
      </c>
      <c r="K37" s="2">
        <f t="shared" si="29"/>
        <v>145</v>
      </c>
      <c r="L37" s="2">
        <f t="shared" si="30"/>
        <v>144</v>
      </c>
      <c r="M37" s="2">
        <f t="shared" si="31"/>
        <v>143</v>
      </c>
      <c r="N37" s="2">
        <f t="shared" si="32"/>
        <v>143</v>
      </c>
      <c r="O37" s="2">
        <f t="shared" si="33"/>
        <v>142</v>
      </c>
      <c r="P37" s="2">
        <f t="shared" si="34"/>
        <v>142</v>
      </c>
      <c r="Q37" s="2">
        <f t="shared" si="35"/>
        <v>141</v>
      </c>
      <c r="R37" s="2">
        <f t="shared" si="36"/>
        <v>141</v>
      </c>
      <c r="S37" s="2">
        <f t="shared" si="44"/>
        <v>140</v>
      </c>
      <c r="T37" s="2">
        <f t="shared" si="45"/>
        <v>140</v>
      </c>
      <c r="U37" s="2">
        <f t="shared" si="39"/>
        <v>139</v>
      </c>
      <c r="V37" s="2">
        <f t="shared" si="40"/>
        <v>138</v>
      </c>
      <c r="W37" s="2">
        <f t="shared" si="41"/>
        <v>138</v>
      </c>
    </row>
    <row r="38" spans="1:23" x14ac:dyDescent="0.2">
      <c r="A38" s="1">
        <v>6</v>
      </c>
      <c r="B38" s="1">
        <f>B3+6</f>
        <v>188</v>
      </c>
      <c r="C38" s="2">
        <f t="shared" si="21"/>
        <v>148</v>
      </c>
      <c r="D38" s="2">
        <f t="shared" si="22"/>
        <v>148</v>
      </c>
      <c r="E38" s="2">
        <f t="shared" si="23"/>
        <v>147</v>
      </c>
      <c r="F38" s="2">
        <f t="shared" si="24"/>
        <v>146</v>
      </c>
      <c r="G38" s="2">
        <f t="shared" si="42"/>
        <v>146</v>
      </c>
      <c r="H38" s="2">
        <f t="shared" si="43"/>
        <v>145</v>
      </c>
      <c r="I38" s="2">
        <f t="shared" si="27"/>
        <v>145</v>
      </c>
      <c r="J38" s="2">
        <f t="shared" si="28"/>
        <v>144</v>
      </c>
      <c r="K38" s="2">
        <f t="shared" si="29"/>
        <v>144</v>
      </c>
      <c r="L38" s="2">
        <f t="shared" si="30"/>
        <v>143</v>
      </c>
      <c r="M38" s="2">
        <f t="shared" si="31"/>
        <v>143</v>
      </c>
      <c r="N38" s="2">
        <f t="shared" si="32"/>
        <v>142</v>
      </c>
      <c r="O38" s="2">
        <f t="shared" si="33"/>
        <v>142</v>
      </c>
      <c r="P38" s="2">
        <f t="shared" si="34"/>
        <v>141</v>
      </c>
      <c r="Q38" s="2">
        <f t="shared" si="35"/>
        <v>140</v>
      </c>
      <c r="R38" s="2">
        <f t="shared" si="36"/>
        <v>140</v>
      </c>
      <c r="S38" s="2">
        <f t="shared" si="44"/>
        <v>139</v>
      </c>
      <c r="T38" s="2">
        <f t="shared" si="45"/>
        <v>139</v>
      </c>
      <c r="U38" s="2">
        <f t="shared" si="39"/>
        <v>138</v>
      </c>
      <c r="V38" s="2">
        <f t="shared" si="40"/>
        <v>138</v>
      </c>
      <c r="W38" s="2">
        <f t="shared" si="41"/>
        <v>137</v>
      </c>
    </row>
    <row r="39" spans="1:23" x14ac:dyDescent="0.2">
      <c r="A39" s="1">
        <v>5</v>
      </c>
      <c r="B39" s="1">
        <f>B3+5</f>
        <v>187</v>
      </c>
      <c r="C39" s="2">
        <f t="shared" si="21"/>
        <v>147</v>
      </c>
      <c r="D39" s="2">
        <f t="shared" si="22"/>
        <v>147</v>
      </c>
      <c r="E39" s="2">
        <f t="shared" si="23"/>
        <v>146</v>
      </c>
      <c r="F39" s="2">
        <f t="shared" si="24"/>
        <v>146</v>
      </c>
      <c r="G39" s="2">
        <f t="shared" si="42"/>
        <v>145</v>
      </c>
      <c r="H39" s="2">
        <f t="shared" si="43"/>
        <v>145</v>
      </c>
      <c r="I39" s="2">
        <f t="shared" si="27"/>
        <v>145</v>
      </c>
      <c r="J39" s="2">
        <f t="shared" si="28"/>
        <v>144</v>
      </c>
      <c r="K39" s="2">
        <f t="shared" si="29"/>
        <v>143</v>
      </c>
      <c r="L39" s="2">
        <f t="shared" si="30"/>
        <v>142</v>
      </c>
      <c r="M39" s="2">
        <f t="shared" si="31"/>
        <v>142</v>
      </c>
      <c r="N39" s="2">
        <f t="shared" si="32"/>
        <v>141</v>
      </c>
      <c r="O39" s="2">
        <f t="shared" si="33"/>
        <v>141</v>
      </c>
      <c r="P39" s="2">
        <f t="shared" si="34"/>
        <v>140</v>
      </c>
      <c r="Q39" s="2">
        <f t="shared" si="35"/>
        <v>140</v>
      </c>
      <c r="R39" s="2">
        <f t="shared" si="36"/>
        <v>139</v>
      </c>
      <c r="S39" s="2">
        <f t="shared" si="44"/>
        <v>139</v>
      </c>
      <c r="T39" s="2">
        <f t="shared" si="45"/>
        <v>138</v>
      </c>
      <c r="U39" s="2">
        <f t="shared" si="39"/>
        <v>137</v>
      </c>
      <c r="V39" s="2">
        <f t="shared" si="40"/>
        <v>137</v>
      </c>
      <c r="W39" s="2">
        <f t="shared" si="41"/>
        <v>136</v>
      </c>
    </row>
    <row r="40" spans="1:23" x14ac:dyDescent="0.2">
      <c r="A40" s="1">
        <v>4</v>
      </c>
      <c r="B40" s="1">
        <f>B3+4</f>
        <v>186</v>
      </c>
      <c r="C40" s="2">
        <f t="shared" si="21"/>
        <v>146</v>
      </c>
      <c r="D40" s="2">
        <f t="shared" si="22"/>
        <v>146</v>
      </c>
      <c r="E40" s="2">
        <f t="shared" si="23"/>
        <v>145</v>
      </c>
      <c r="F40" s="2">
        <f t="shared" si="24"/>
        <v>145</v>
      </c>
      <c r="G40" s="2">
        <f t="shared" si="42"/>
        <v>144</v>
      </c>
      <c r="H40" s="2">
        <f t="shared" si="43"/>
        <v>144</v>
      </c>
      <c r="I40" s="2">
        <f t="shared" si="27"/>
        <v>144</v>
      </c>
      <c r="J40" s="2">
        <f t="shared" si="28"/>
        <v>143</v>
      </c>
      <c r="K40" s="2">
        <f t="shared" si="29"/>
        <v>142</v>
      </c>
      <c r="L40" s="2">
        <f t="shared" si="30"/>
        <v>142</v>
      </c>
      <c r="M40" s="2">
        <f t="shared" si="31"/>
        <v>141</v>
      </c>
      <c r="N40" s="2">
        <f t="shared" si="32"/>
        <v>141</v>
      </c>
      <c r="O40" s="2">
        <f t="shared" si="33"/>
        <v>140</v>
      </c>
      <c r="P40" s="2">
        <f t="shared" si="34"/>
        <v>140</v>
      </c>
      <c r="Q40" s="2">
        <f t="shared" si="35"/>
        <v>139</v>
      </c>
      <c r="R40" s="2">
        <f t="shared" si="36"/>
        <v>138</v>
      </c>
      <c r="S40" s="2">
        <f t="shared" si="44"/>
        <v>138</v>
      </c>
      <c r="T40" s="2">
        <f t="shared" si="45"/>
        <v>137</v>
      </c>
      <c r="U40" s="2">
        <f t="shared" si="39"/>
        <v>137</v>
      </c>
      <c r="V40" s="2">
        <f t="shared" si="40"/>
        <v>136</v>
      </c>
      <c r="W40" s="2">
        <f t="shared" si="41"/>
        <v>136</v>
      </c>
    </row>
    <row r="41" spans="1:23" x14ac:dyDescent="0.2">
      <c r="A41" s="1">
        <v>3</v>
      </c>
      <c r="B41" s="1">
        <f>B3+3</f>
        <v>185</v>
      </c>
      <c r="C41" s="2">
        <f t="shared" si="21"/>
        <v>146</v>
      </c>
      <c r="D41" s="2">
        <f t="shared" si="22"/>
        <v>145</v>
      </c>
      <c r="E41" s="2">
        <f t="shared" si="23"/>
        <v>145</v>
      </c>
      <c r="F41" s="2">
        <f t="shared" si="24"/>
        <v>144</v>
      </c>
      <c r="G41" s="2">
        <f t="shared" si="42"/>
        <v>144</v>
      </c>
      <c r="H41" s="2">
        <f t="shared" si="43"/>
        <v>143</v>
      </c>
      <c r="I41" s="2">
        <f t="shared" si="27"/>
        <v>143</v>
      </c>
      <c r="J41" s="2">
        <f t="shared" si="28"/>
        <v>142</v>
      </c>
      <c r="K41" s="2">
        <f t="shared" si="29"/>
        <v>141</v>
      </c>
      <c r="L41" s="2">
        <f t="shared" si="30"/>
        <v>141</v>
      </c>
      <c r="M41" s="2">
        <f t="shared" si="31"/>
        <v>140</v>
      </c>
      <c r="N41" s="2">
        <f t="shared" si="32"/>
        <v>140</v>
      </c>
      <c r="O41" s="2">
        <f t="shared" si="33"/>
        <v>139</v>
      </c>
      <c r="P41" s="2">
        <f t="shared" si="34"/>
        <v>139</v>
      </c>
      <c r="Q41" s="2">
        <f t="shared" si="35"/>
        <v>138</v>
      </c>
      <c r="R41" s="2">
        <f t="shared" si="36"/>
        <v>138</v>
      </c>
      <c r="S41" s="2">
        <f t="shared" si="44"/>
        <v>137</v>
      </c>
      <c r="T41" s="2">
        <f t="shared" si="45"/>
        <v>137</v>
      </c>
      <c r="U41" s="2">
        <f t="shared" si="39"/>
        <v>136</v>
      </c>
      <c r="V41" s="2">
        <f t="shared" si="40"/>
        <v>135</v>
      </c>
      <c r="W41" s="2">
        <f t="shared" si="41"/>
        <v>135</v>
      </c>
    </row>
    <row r="42" spans="1:23" x14ac:dyDescent="0.2">
      <c r="A42" s="1">
        <v>2</v>
      </c>
      <c r="B42" s="1">
        <f>B3+2</f>
        <v>184</v>
      </c>
      <c r="C42" s="2">
        <f t="shared" si="21"/>
        <v>145</v>
      </c>
      <c r="D42" s="2">
        <f t="shared" si="22"/>
        <v>144</v>
      </c>
      <c r="E42" s="2">
        <f t="shared" si="23"/>
        <v>144</v>
      </c>
      <c r="F42" s="2">
        <f t="shared" si="24"/>
        <v>143</v>
      </c>
      <c r="G42" s="2">
        <f t="shared" si="42"/>
        <v>143</v>
      </c>
      <c r="H42" s="2">
        <f t="shared" si="43"/>
        <v>142</v>
      </c>
      <c r="I42" s="2">
        <f t="shared" si="27"/>
        <v>142</v>
      </c>
      <c r="J42" s="2">
        <f t="shared" si="28"/>
        <v>141</v>
      </c>
      <c r="K42" s="2">
        <f t="shared" si="29"/>
        <v>141</v>
      </c>
      <c r="L42" s="2">
        <f t="shared" si="30"/>
        <v>140</v>
      </c>
      <c r="M42" s="2">
        <f t="shared" si="31"/>
        <v>140</v>
      </c>
      <c r="N42" s="2">
        <f t="shared" si="32"/>
        <v>139</v>
      </c>
      <c r="O42" s="2">
        <f t="shared" si="33"/>
        <v>139</v>
      </c>
      <c r="P42" s="2">
        <f t="shared" si="34"/>
        <v>138</v>
      </c>
      <c r="Q42" s="2">
        <f t="shared" si="35"/>
        <v>137</v>
      </c>
      <c r="R42" s="2">
        <f t="shared" si="36"/>
        <v>137</v>
      </c>
      <c r="S42" s="2">
        <f t="shared" si="44"/>
        <v>136</v>
      </c>
      <c r="T42" s="2">
        <f t="shared" si="45"/>
        <v>136</v>
      </c>
      <c r="U42" s="2">
        <f t="shared" si="39"/>
        <v>135</v>
      </c>
      <c r="V42" s="2">
        <f t="shared" si="40"/>
        <v>135</v>
      </c>
      <c r="W42" s="2">
        <f t="shared" si="41"/>
        <v>134</v>
      </c>
    </row>
    <row r="43" spans="1:23" x14ac:dyDescent="0.2">
      <c r="A43" s="1">
        <v>1</v>
      </c>
      <c r="B43" s="1">
        <f>B3+1</f>
        <v>183</v>
      </c>
      <c r="C43" s="2">
        <f t="shared" si="21"/>
        <v>144</v>
      </c>
      <c r="D43" s="2">
        <f t="shared" si="22"/>
        <v>144</v>
      </c>
      <c r="E43" s="2">
        <f t="shared" si="23"/>
        <v>143</v>
      </c>
      <c r="F43" s="2">
        <f t="shared" si="24"/>
        <v>143</v>
      </c>
      <c r="G43" s="2">
        <f t="shared" si="42"/>
        <v>142</v>
      </c>
      <c r="H43" s="2">
        <f t="shared" si="43"/>
        <v>142</v>
      </c>
      <c r="I43" s="2">
        <f t="shared" si="27"/>
        <v>142</v>
      </c>
      <c r="J43" s="2">
        <f t="shared" si="28"/>
        <v>140</v>
      </c>
      <c r="K43" s="2">
        <f t="shared" si="29"/>
        <v>140</v>
      </c>
      <c r="L43" s="2">
        <f t="shared" si="30"/>
        <v>139</v>
      </c>
      <c r="M43" s="2">
        <f t="shared" si="31"/>
        <v>139</v>
      </c>
      <c r="N43" s="2">
        <f t="shared" si="32"/>
        <v>138</v>
      </c>
      <c r="O43" s="2">
        <f t="shared" si="33"/>
        <v>138</v>
      </c>
      <c r="P43" s="2">
        <f t="shared" si="34"/>
        <v>137</v>
      </c>
      <c r="Q43" s="2">
        <f t="shared" si="35"/>
        <v>137</v>
      </c>
      <c r="R43" s="2">
        <f t="shared" si="36"/>
        <v>136</v>
      </c>
      <c r="S43" s="2">
        <f t="shared" si="44"/>
        <v>136</v>
      </c>
      <c r="T43" s="2">
        <f t="shared" si="45"/>
        <v>135</v>
      </c>
      <c r="U43" s="2">
        <f t="shared" si="39"/>
        <v>135</v>
      </c>
      <c r="V43" s="2">
        <f t="shared" si="40"/>
        <v>134</v>
      </c>
      <c r="W43" s="2">
        <f t="shared" si="41"/>
        <v>133</v>
      </c>
    </row>
    <row r="44" spans="1:23" x14ac:dyDescent="0.2">
      <c r="A44" s="1">
        <v>0</v>
      </c>
      <c r="B44" s="1">
        <f>B3</f>
        <v>182</v>
      </c>
      <c r="C44" s="2">
        <f t="shared" si="21"/>
        <v>143</v>
      </c>
      <c r="D44" s="2">
        <f t="shared" si="22"/>
        <v>143</v>
      </c>
      <c r="E44" s="2">
        <f t="shared" si="23"/>
        <v>142</v>
      </c>
      <c r="F44" s="2">
        <f t="shared" si="24"/>
        <v>142</v>
      </c>
      <c r="G44" s="2">
        <f t="shared" si="42"/>
        <v>141</v>
      </c>
      <c r="H44" s="2">
        <f t="shared" si="43"/>
        <v>141</v>
      </c>
      <c r="I44" s="2">
        <f t="shared" si="27"/>
        <v>141</v>
      </c>
      <c r="J44" s="2">
        <f t="shared" si="28"/>
        <v>140</v>
      </c>
      <c r="K44" s="2">
        <f t="shared" si="29"/>
        <v>139</v>
      </c>
      <c r="L44" s="2">
        <f t="shared" si="30"/>
        <v>139</v>
      </c>
      <c r="M44" s="2">
        <f t="shared" si="31"/>
        <v>138</v>
      </c>
      <c r="N44" s="2">
        <f t="shared" si="32"/>
        <v>138</v>
      </c>
      <c r="O44" s="2">
        <f t="shared" si="33"/>
        <v>137</v>
      </c>
      <c r="P44" s="2">
        <f t="shared" si="34"/>
        <v>136</v>
      </c>
      <c r="Q44" s="2">
        <f t="shared" si="35"/>
        <v>136</v>
      </c>
      <c r="R44" s="2">
        <f t="shared" si="36"/>
        <v>135</v>
      </c>
      <c r="S44" s="2">
        <f t="shared" si="44"/>
        <v>135</v>
      </c>
      <c r="T44" s="2">
        <f t="shared" si="45"/>
        <v>134</v>
      </c>
      <c r="U44" s="2">
        <f t="shared" si="39"/>
        <v>134</v>
      </c>
      <c r="V44" s="2">
        <f t="shared" si="40"/>
        <v>133</v>
      </c>
      <c r="W44" s="2">
        <f t="shared" si="41"/>
        <v>133</v>
      </c>
    </row>
    <row r="47" spans="1:23" x14ac:dyDescent="0.2">
      <c r="C47" s="16" t="s">
        <v>645</v>
      </c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8"/>
    </row>
    <row r="48" spans="1:23" x14ac:dyDescent="0.2">
      <c r="A48" s="5" t="s">
        <v>644</v>
      </c>
      <c r="B48" s="5" t="s">
        <v>643</v>
      </c>
      <c r="C48" s="3">
        <v>40</v>
      </c>
      <c r="D48" s="3">
        <v>39.5</v>
      </c>
      <c r="E48" s="3">
        <v>39</v>
      </c>
      <c r="F48" s="3">
        <v>38.5</v>
      </c>
      <c r="G48" s="3">
        <v>38</v>
      </c>
      <c r="H48" s="3">
        <v>37.5</v>
      </c>
      <c r="I48" s="3">
        <v>37</v>
      </c>
      <c r="J48" s="3">
        <v>36.5</v>
      </c>
      <c r="K48" s="3">
        <v>36</v>
      </c>
      <c r="L48" s="3">
        <v>35.5</v>
      </c>
      <c r="M48" s="3">
        <v>35</v>
      </c>
      <c r="N48" s="4">
        <v>34.5</v>
      </c>
      <c r="O48" s="4">
        <v>34</v>
      </c>
      <c r="P48" s="4">
        <v>33.5</v>
      </c>
      <c r="Q48" s="4">
        <v>33</v>
      </c>
      <c r="R48" s="4">
        <v>32.5</v>
      </c>
      <c r="S48" s="4">
        <v>32</v>
      </c>
      <c r="T48" s="4">
        <v>31.5</v>
      </c>
      <c r="U48" s="4">
        <v>31</v>
      </c>
      <c r="V48" s="4">
        <v>30.5</v>
      </c>
      <c r="W48" s="4">
        <v>30</v>
      </c>
    </row>
    <row r="49" spans="1:23" x14ac:dyDescent="0.2">
      <c r="A49" s="1">
        <v>15</v>
      </c>
      <c r="B49" s="1">
        <f>B4+15</f>
        <v>229</v>
      </c>
      <c r="C49" s="2">
        <f t="shared" ref="C49:C64" si="46">INT(B49*0.7903)</f>
        <v>180</v>
      </c>
      <c r="D49" s="2">
        <f t="shared" ref="D49:D64" si="47">INT(B49*0.787473578)</f>
        <v>180</v>
      </c>
      <c r="E49" s="2">
        <f t="shared" ref="E49:E64" si="48">INT(B49*0.78463697)</f>
        <v>179</v>
      </c>
      <c r="F49" s="2">
        <f t="shared" ref="F49:F64" si="49">INT(B49*0.781790055)</f>
        <v>179</v>
      </c>
      <c r="G49" s="2">
        <f t="shared" ref="G49:G64" si="50">INT(B49*0.77893275)</f>
        <v>178</v>
      </c>
      <c r="H49" s="2">
        <f t="shared" ref="H49:H64" si="51">INT(B49*0.776064962)</f>
        <v>177</v>
      </c>
      <c r="I49" s="2">
        <f t="shared" ref="I49:I64" si="52">INT(B49*0.776064962)</f>
        <v>177</v>
      </c>
      <c r="J49" s="2">
        <f t="shared" ref="J49:J64" si="53">INT(B49*0.770297266)</f>
        <v>176</v>
      </c>
      <c r="K49" s="2">
        <f t="shared" ref="K49:K64" si="54">INT(B49*0.76739717)</f>
        <v>175</v>
      </c>
      <c r="L49" s="2">
        <f t="shared" ref="L49:L64" si="55">INT(B49*0.764486065)</f>
        <v>175</v>
      </c>
      <c r="M49" s="2">
        <f t="shared" ref="M49:M64" si="56">INT(B49*0.76156384)</f>
        <v>174</v>
      </c>
      <c r="N49" s="2">
        <f t="shared" ref="N49:N64" si="57">INT(B49*0.758630378)</f>
        <v>173</v>
      </c>
      <c r="O49" s="2">
        <f t="shared" ref="O49:O64" si="58">INT(B49*0.75568551)</f>
        <v>173</v>
      </c>
      <c r="P49" s="2">
        <f t="shared" ref="P49:P64" si="59">INT(B49*0.752729087)</f>
        <v>172</v>
      </c>
      <c r="Q49" s="2">
        <f t="shared" ref="Q49:Q64" si="60">INT(B49*0.74976104)</f>
        <v>171</v>
      </c>
      <c r="R49" s="2">
        <f t="shared" ref="R49:R64" si="61">INT(B49*0.746781211)</f>
        <v>171</v>
      </c>
      <c r="S49" s="2">
        <f t="shared" ref="S49:S64" si="62">INT(B49*0.74378943)</f>
        <v>170</v>
      </c>
      <c r="T49" s="2">
        <f t="shared" ref="T49:T64" si="63">INT(B49*0.740785574)</f>
        <v>169</v>
      </c>
      <c r="U49" s="2">
        <f t="shared" ref="U49:U64" si="64">INT(B49*0.73776948)</f>
        <v>168</v>
      </c>
      <c r="V49" s="2">
        <f t="shared" ref="V49:V64" si="65">INT(B49*0.734741009)</f>
        <v>168</v>
      </c>
      <c r="W49" s="2">
        <f t="shared" ref="W49:W64" si="66">INT(B49*0.7317)</f>
        <v>167</v>
      </c>
    </row>
    <row r="50" spans="1:23" x14ac:dyDescent="0.2">
      <c r="A50" s="1">
        <v>14</v>
      </c>
      <c r="B50" s="1">
        <f>B4+14</f>
        <v>228</v>
      </c>
      <c r="C50" s="2">
        <f t="shared" si="46"/>
        <v>180</v>
      </c>
      <c r="D50" s="2">
        <f t="shared" si="47"/>
        <v>179</v>
      </c>
      <c r="E50" s="2">
        <f t="shared" si="48"/>
        <v>178</v>
      </c>
      <c r="F50" s="2">
        <f t="shared" si="49"/>
        <v>178</v>
      </c>
      <c r="G50" s="2">
        <f t="shared" si="50"/>
        <v>177</v>
      </c>
      <c r="H50" s="2">
        <f t="shared" si="51"/>
        <v>176</v>
      </c>
      <c r="I50" s="2">
        <f t="shared" si="52"/>
        <v>176</v>
      </c>
      <c r="J50" s="2">
        <f t="shared" si="53"/>
        <v>175</v>
      </c>
      <c r="K50" s="2">
        <f t="shared" si="54"/>
        <v>174</v>
      </c>
      <c r="L50" s="2">
        <f t="shared" si="55"/>
        <v>174</v>
      </c>
      <c r="M50" s="2">
        <f t="shared" si="56"/>
        <v>173</v>
      </c>
      <c r="N50" s="2">
        <f t="shared" si="57"/>
        <v>172</v>
      </c>
      <c r="O50" s="2">
        <f t="shared" si="58"/>
        <v>172</v>
      </c>
      <c r="P50" s="2">
        <f t="shared" si="59"/>
        <v>171</v>
      </c>
      <c r="Q50" s="2">
        <f t="shared" si="60"/>
        <v>170</v>
      </c>
      <c r="R50" s="2">
        <f t="shared" si="61"/>
        <v>170</v>
      </c>
      <c r="S50" s="2">
        <f t="shared" si="62"/>
        <v>169</v>
      </c>
      <c r="T50" s="2">
        <f t="shared" si="63"/>
        <v>168</v>
      </c>
      <c r="U50" s="2">
        <f t="shared" si="64"/>
        <v>168</v>
      </c>
      <c r="V50" s="2">
        <f t="shared" si="65"/>
        <v>167</v>
      </c>
      <c r="W50" s="2">
        <f t="shared" si="66"/>
        <v>166</v>
      </c>
    </row>
    <row r="51" spans="1:23" x14ac:dyDescent="0.2">
      <c r="A51" s="1">
        <v>13</v>
      </c>
      <c r="B51" s="1">
        <f>B4+13</f>
        <v>227</v>
      </c>
      <c r="C51" s="2">
        <f t="shared" si="46"/>
        <v>179</v>
      </c>
      <c r="D51" s="2">
        <f t="shared" si="47"/>
        <v>178</v>
      </c>
      <c r="E51" s="2">
        <f t="shared" si="48"/>
        <v>178</v>
      </c>
      <c r="F51" s="2">
        <f t="shared" si="49"/>
        <v>177</v>
      </c>
      <c r="G51" s="2">
        <f t="shared" si="50"/>
        <v>176</v>
      </c>
      <c r="H51" s="2">
        <f t="shared" si="51"/>
        <v>176</v>
      </c>
      <c r="I51" s="2">
        <f t="shared" si="52"/>
        <v>176</v>
      </c>
      <c r="J51" s="2">
        <f t="shared" si="53"/>
        <v>174</v>
      </c>
      <c r="K51" s="2">
        <f t="shared" si="54"/>
        <v>174</v>
      </c>
      <c r="L51" s="2">
        <f t="shared" si="55"/>
        <v>173</v>
      </c>
      <c r="M51" s="2">
        <f t="shared" si="56"/>
        <v>172</v>
      </c>
      <c r="N51" s="2">
        <f t="shared" si="57"/>
        <v>172</v>
      </c>
      <c r="O51" s="2">
        <f t="shared" si="58"/>
        <v>171</v>
      </c>
      <c r="P51" s="2">
        <f t="shared" si="59"/>
        <v>170</v>
      </c>
      <c r="Q51" s="2">
        <f t="shared" si="60"/>
        <v>170</v>
      </c>
      <c r="R51" s="2">
        <f t="shared" si="61"/>
        <v>169</v>
      </c>
      <c r="S51" s="2">
        <f t="shared" si="62"/>
        <v>168</v>
      </c>
      <c r="T51" s="2">
        <f t="shared" si="63"/>
        <v>168</v>
      </c>
      <c r="U51" s="2">
        <f t="shared" si="64"/>
        <v>167</v>
      </c>
      <c r="V51" s="2">
        <f t="shared" si="65"/>
        <v>166</v>
      </c>
      <c r="W51" s="2">
        <f t="shared" si="66"/>
        <v>166</v>
      </c>
    </row>
    <row r="52" spans="1:23" x14ac:dyDescent="0.2">
      <c r="A52" s="1">
        <v>12</v>
      </c>
      <c r="B52" s="1">
        <f>B4+12</f>
        <v>226</v>
      </c>
      <c r="C52" s="2">
        <f t="shared" si="46"/>
        <v>178</v>
      </c>
      <c r="D52" s="2">
        <f t="shared" si="47"/>
        <v>177</v>
      </c>
      <c r="E52" s="2">
        <f t="shared" si="48"/>
        <v>177</v>
      </c>
      <c r="F52" s="2">
        <f t="shared" si="49"/>
        <v>176</v>
      </c>
      <c r="G52" s="2">
        <f t="shared" si="50"/>
        <v>176</v>
      </c>
      <c r="H52" s="2">
        <f t="shared" si="51"/>
        <v>175</v>
      </c>
      <c r="I52" s="2">
        <f t="shared" si="52"/>
        <v>175</v>
      </c>
      <c r="J52" s="2">
        <f t="shared" si="53"/>
        <v>174</v>
      </c>
      <c r="K52" s="2">
        <f t="shared" si="54"/>
        <v>173</v>
      </c>
      <c r="L52" s="2">
        <f t="shared" si="55"/>
        <v>172</v>
      </c>
      <c r="M52" s="2">
        <f t="shared" si="56"/>
        <v>172</v>
      </c>
      <c r="N52" s="2">
        <f t="shared" si="57"/>
        <v>171</v>
      </c>
      <c r="O52" s="2">
        <f t="shared" si="58"/>
        <v>170</v>
      </c>
      <c r="P52" s="2">
        <f t="shared" si="59"/>
        <v>170</v>
      </c>
      <c r="Q52" s="2">
        <f t="shared" si="60"/>
        <v>169</v>
      </c>
      <c r="R52" s="2">
        <f t="shared" si="61"/>
        <v>168</v>
      </c>
      <c r="S52" s="2">
        <f t="shared" si="62"/>
        <v>168</v>
      </c>
      <c r="T52" s="2">
        <f t="shared" si="63"/>
        <v>167</v>
      </c>
      <c r="U52" s="2">
        <f t="shared" si="64"/>
        <v>166</v>
      </c>
      <c r="V52" s="2">
        <f t="shared" si="65"/>
        <v>166</v>
      </c>
      <c r="W52" s="2">
        <f t="shared" si="66"/>
        <v>165</v>
      </c>
    </row>
    <row r="53" spans="1:23" x14ac:dyDescent="0.2">
      <c r="A53" s="1">
        <v>11</v>
      </c>
      <c r="B53" s="1">
        <f>B4+11</f>
        <v>225</v>
      </c>
      <c r="C53" s="2">
        <f t="shared" si="46"/>
        <v>177</v>
      </c>
      <c r="D53" s="2">
        <f t="shared" si="47"/>
        <v>177</v>
      </c>
      <c r="E53" s="2">
        <f t="shared" si="48"/>
        <v>176</v>
      </c>
      <c r="F53" s="2">
        <f t="shared" si="49"/>
        <v>175</v>
      </c>
      <c r="G53" s="2">
        <f t="shared" si="50"/>
        <v>175</v>
      </c>
      <c r="H53" s="2">
        <f t="shared" si="51"/>
        <v>174</v>
      </c>
      <c r="I53" s="2">
        <f t="shared" si="52"/>
        <v>174</v>
      </c>
      <c r="J53" s="2">
        <f t="shared" si="53"/>
        <v>173</v>
      </c>
      <c r="K53" s="2">
        <f t="shared" si="54"/>
        <v>172</v>
      </c>
      <c r="L53" s="2">
        <f t="shared" si="55"/>
        <v>172</v>
      </c>
      <c r="M53" s="2">
        <f t="shared" si="56"/>
        <v>171</v>
      </c>
      <c r="N53" s="2">
        <f t="shared" si="57"/>
        <v>170</v>
      </c>
      <c r="O53" s="2">
        <f t="shared" si="58"/>
        <v>170</v>
      </c>
      <c r="P53" s="2">
        <f t="shared" si="59"/>
        <v>169</v>
      </c>
      <c r="Q53" s="2">
        <f t="shared" si="60"/>
        <v>168</v>
      </c>
      <c r="R53" s="2">
        <f t="shared" si="61"/>
        <v>168</v>
      </c>
      <c r="S53" s="2">
        <f t="shared" si="62"/>
        <v>167</v>
      </c>
      <c r="T53" s="2">
        <f t="shared" si="63"/>
        <v>166</v>
      </c>
      <c r="U53" s="2">
        <f t="shared" si="64"/>
        <v>165</v>
      </c>
      <c r="V53" s="2">
        <f t="shared" si="65"/>
        <v>165</v>
      </c>
      <c r="W53" s="2">
        <f t="shared" si="66"/>
        <v>164</v>
      </c>
    </row>
    <row r="54" spans="1:23" x14ac:dyDescent="0.2">
      <c r="A54" s="1">
        <v>10</v>
      </c>
      <c r="B54" s="1">
        <f>B4+10</f>
        <v>224</v>
      </c>
      <c r="C54" s="2">
        <f t="shared" si="46"/>
        <v>177</v>
      </c>
      <c r="D54" s="2">
        <f t="shared" si="47"/>
        <v>176</v>
      </c>
      <c r="E54" s="2">
        <f t="shared" si="48"/>
        <v>175</v>
      </c>
      <c r="F54" s="2">
        <f t="shared" si="49"/>
        <v>175</v>
      </c>
      <c r="G54" s="2">
        <f t="shared" si="50"/>
        <v>174</v>
      </c>
      <c r="H54" s="2">
        <f t="shared" si="51"/>
        <v>173</v>
      </c>
      <c r="I54" s="2">
        <f t="shared" si="52"/>
        <v>173</v>
      </c>
      <c r="J54" s="2">
        <f t="shared" si="53"/>
        <v>172</v>
      </c>
      <c r="K54" s="2">
        <f t="shared" si="54"/>
        <v>171</v>
      </c>
      <c r="L54" s="2">
        <f t="shared" si="55"/>
        <v>171</v>
      </c>
      <c r="M54" s="2">
        <f t="shared" si="56"/>
        <v>170</v>
      </c>
      <c r="N54" s="2">
        <f t="shared" si="57"/>
        <v>169</v>
      </c>
      <c r="O54" s="2">
        <f t="shared" si="58"/>
        <v>169</v>
      </c>
      <c r="P54" s="2">
        <f t="shared" si="59"/>
        <v>168</v>
      </c>
      <c r="Q54" s="2">
        <f t="shared" si="60"/>
        <v>167</v>
      </c>
      <c r="R54" s="2">
        <f t="shared" si="61"/>
        <v>167</v>
      </c>
      <c r="S54" s="2">
        <f t="shared" si="62"/>
        <v>166</v>
      </c>
      <c r="T54" s="2">
        <f t="shared" si="63"/>
        <v>165</v>
      </c>
      <c r="U54" s="2">
        <f t="shared" si="64"/>
        <v>165</v>
      </c>
      <c r="V54" s="2">
        <f t="shared" si="65"/>
        <v>164</v>
      </c>
      <c r="W54" s="2">
        <f t="shared" si="66"/>
        <v>163</v>
      </c>
    </row>
    <row r="55" spans="1:23" x14ac:dyDescent="0.2">
      <c r="A55" s="1">
        <v>9</v>
      </c>
      <c r="B55" s="1">
        <f>B4+9</f>
        <v>223</v>
      </c>
      <c r="C55" s="2">
        <f t="shared" si="46"/>
        <v>176</v>
      </c>
      <c r="D55" s="2">
        <f t="shared" si="47"/>
        <v>175</v>
      </c>
      <c r="E55" s="2">
        <f t="shared" si="48"/>
        <v>174</v>
      </c>
      <c r="F55" s="2">
        <f t="shared" si="49"/>
        <v>174</v>
      </c>
      <c r="G55" s="2">
        <f t="shared" si="50"/>
        <v>173</v>
      </c>
      <c r="H55" s="2">
        <f t="shared" si="51"/>
        <v>173</v>
      </c>
      <c r="I55" s="2">
        <f t="shared" si="52"/>
        <v>173</v>
      </c>
      <c r="J55" s="2">
        <f t="shared" si="53"/>
        <v>171</v>
      </c>
      <c r="K55" s="2">
        <f t="shared" si="54"/>
        <v>171</v>
      </c>
      <c r="L55" s="2">
        <f t="shared" si="55"/>
        <v>170</v>
      </c>
      <c r="M55" s="2">
        <f t="shared" si="56"/>
        <v>169</v>
      </c>
      <c r="N55" s="2">
        <f t="shared" si="57"/>
        <v>169</v>
      </c>
      <c r="O55" s="2">
        <f t="shared" si="58"/>
        <v>168</v>
      </c>
      <c r="P55" s="2">
        <f t="shared" si="59"/>
        <v>167</v>
      </c>
      <c r="Q55" s="2">
        <f t="shared" si="60"/>
        <v>167</v>
      </c>
      <c r="R55" s="2">
        <f t="shared" si="61"/>
        <v>166</v>
      </c>
      <c r="S55" s="2">
        <f t="shared" si="62"/>
        <v>165</v>
      </c>
      <c r="T55" s="2">
        <f t="shared" si="63"/>
        <v>165</v>
      </c>
      <c r="U55" s="2">
        <f t="shared" si="64"/>
        <v>164</v>
      </c>
      <c r="V55" s="2">
        <f t="shared" si="65"/>
        <v>163</v>
      </c>
      <c r="W55" s="2">
        <f t="shared" si="66"/>
        <v>163</v>
      </c>
    </row>
    <row r="56" spans="1:23" x14ac:dyDescent="0.2">
      <c r="A56" s="1">
        <v>8</v>
      </c>
      <c r="B56" s="1">
        <f>B4+8</f>
        <v>222</v>
      </c>
      <c r="C56" s="2">
        <f t="shared" si="46"/>
        <v>175</v>
      </c>
      <c r="D56" s="2">
        <f t="shared" si="47"/>
        <v>174</v>
      </c>
      <c r="E56" s="2">
        <f t="shared" si="48"/>
        <v>174</v>
      </c>
      <c r="F56" s="2">
        <f t="shared" si="49"/>
        <v>173</v>
      </c>
      <c r="G56" s="2">
        <f t="shared" si="50"/>
        <v>172</v>
      </c>
      <c r="H56" s="2">
        <f t="shared" si="51"/>
        <v>172</v>
      </c>
      <c r="I56" s="2">
        <f t="shared" si="52"/>
        <v>172</v>
      </c>
      <c r="J56" s="2">
        <f t="shared" si="53"/>
        <v>171</v>
      </c>
      <c r="K56" s="2">
        <f t="shared" si="54"/>
        <v>170</v>
      </c>
      <c r="L56" s="2">
        <f t="shared" si="55"/>
        <v>169</v>
      </c>
      <c r="M56" s="2">
        <f t="shared" si="56"/>
        <v>169</v>
      </c>
      <c r="N56" s="2">
        <f t="shared" si="57"/>
        <v>168</v>
      </c>
      <c r="O56" s="2">
        <f t="shared" si="58"/>
        <v>167</v>
      </c>
      <c r="P56" s="2">
        <f t="shared" si="59"/>
        <v>167</v>
      </c>
      <c r="Q56" s="2">
        <f t="shared" si="60"/>
        <v>166</v>
      </c>
      <c r="R56" s="2">
        <f t="shared" si="61"/>
        <v>165</v>
      </c>
      <c r="S56" s="2">
        <f t="shared" si="62"/>
        <v>165</v>
      </c>
      <c r="T56" s="2">
        <f t="shared" si="63"/>
        <v>164</v>
      </c>
      <c r="U56" s="2">
        <f t="shared" si="64"/>
        <v>163</v>
      </c>
      <c r="V56" s="2">
        <f t="shared" si="65"/>
        <v>163</v>
      </c>
      <c r="W56" s="2">
        <f t="shared" si="66"/>
        <v>162</v>
      </c>
    </row>
    <row r="57" spans="1:23" x14ac:dyDescent="0.2">
      <c r="A57" s="1">
        <v>7</v>
      </c>
      <c r="B57" s="1">
        <f>B4+7</f>
        <v>221</v>
      </c>
      <c r="C57" s="2">
        <f t="shared" si="46"/>
        <v>174</v>
      </c>
      <c r="D57" s="2">
        <f t="shared" si="47"/>
        <v>174</v>
      </c>
      <c r="E57" s="2">
        <f t="shared" si="48"/>
        <v>173</v>
      </c>
      <c r="F57" s="2">
        <f t="shared" si="49"/>
        <v>172</v>
      </c>
      <c r="G57" s="2">
        <f t="shared" si="50"/>
        <v>172</v>
      </c>
      <c r="H57" s="2">
        <f t="shared" si="51"/>
        <v>171</v>
      </c>
      <c r="I57" s="2">
        <f t="shared" si="52"/>
        <v>171</v>
      </c>
      <c r="J57" s="2">
        <f t="shared" si="53"/>
        <v>170</v>
      </c>
      <c r="K57" s="2">
        <f t="shared" si="54"/>
        <v>169</v>
      </c>
      <c r="L57" s="2">
        <f t="shared" si="55"/>
        <v>168</v>
      </c>
      <c r="M57" s="2">
        <f t="shared" si="56"/>
        <v>168</v>
      </c>
      <c r="N57" s="2">
        <f t="shared" si="57"/>
        <v>167</v>
      </c>
      <c r="O57" s="2">
        <f t="shared" si="58"/>
        <v>167</v>
      </c>
      <c r="P57" s="2">
        <f t="shared" si="59"/>
        <v>166</v>
      </c>
      <c r="Q57" s="2">
        <f t="shared" si="60"/>
        <v>165</v>
      </c>
      <c r="R57" s="2">
        <f t="shared" si="61"/>
        <v>165</v>
      </c>
      <c r="S57" s="2">
        <f t="shared" si="62"/>
        <v>164</v>
      </c>
      <c r="T57" s="2">
        <f t="shared" si="63"/>
        <v>163</v>
      </c>
      <c r="U57" s="2">
        <f t="shared" si="64"/>
        <v>163</v>
      </c>
      <c r="V57" s="2">
        <f t="shared" si="65"/>
        <v>162</v>
      </c>
      <c r="W57" s="2">
        <f t="shared" si="66"/>
        <v>161</v>
      </c>
    </row>
    <row r="58" spans="1:23" x14ac:dyDescent="0.2">
      <c r="A58" s="1">
        <v>6</v>
      </c>
      <c r="B58" s="1">
        <f>B4+6</f>
        <v>220</v>
      </c>
      <c r="C58" s="2">
        <f t="shared" si="46"/>
        <v>173</v>
      </c>
      <c r="D58" s="2">
        <f t="shared" si="47"/>
        <v>173</v>
      </c>
      <c r="E58" s="2">
        <f t="shared" si="48"/>
        <v>172</v>
      </c>
      <c r="F58" s="2">
        <f t="shared" si="49"/>
        <v>171</v>
      </c>
      <c r="G58" s="2">
        <f t="shared" si="50"/>
        <v>171</v>
      </c>
      <c r="H58" s="2">
        <f t="shared" si="51"/>
        <v>170</v>
      </c>
      <c r="I58" s="2">
        <f t="shared" si="52"/>
        <v>170</v>
      </c>
      <c r="J58" s="2">
        <f t="shared" si="53"/>
        <v>169</v>
      </c>
      <c r="K58" s="2">
        <f t="shared" si="54"/>
        <v>168</v>
      </c>
      <c r="L58" s="2">
        <f t="shared" si="55"/>
        <v>168</v>
      </c>
      <c r="M58" s="2">
        <f t="shared" si="56"/>
        <v>167</v>
      </c>
      <c r="N58" s="2">
        <f t="shared" si="57"/>
        <v>166</v>
      </c>
      <c r="O58" s="2">
        <f t="shared" si="58"/>
        <v>166</v>
      </c>
      <c r="P58" s="2">
        <f t="shared" si="59"/>
        <v>165</v>
      </c>
      <c r="Q58" s="2">
        <f t="shared" si="60"/>
        <v>164</v>
      </c>
      <c r="R58" s="2">
        <f t="shared" si="61"/>
        <v>164</v>
      </c>
      <c r="S58" s="2">
        <f t="shared" si="62"/>
        <v>163</v>
      </c>
      <c r="T58" s="2">
        <f t="shared" si="63"/>
        <v>162</v>
      </c>
      <c r="U58" s="2">
        <f t="shared" si="64"/>
        <v>162</v>
      </c>
      <c r="V58" s="2">
        <f t="shared" si="65"/>
        <v>161</v>
      </c>
      <c r="W58" s="2">
        <f t="shared" si="66"/>
        <v>160</v>
      </c>
    </row>
    <row r="59" spans="1:23" x14ac:dyDescent="0.2">
      <c r="A59" s="1">
        <v>5</v>
      </c>
      <c r="B59" s="1">
        <f>B4+5</f>
        <v>219</v>
      </c>
      <c r="C59" s="2">
        <f t="shared" si="46"/>
        <v>173</v>
      </c>
      <c r="D59" s="2">
        <f t="shared" si="47"/>
        <v>172</v>
      </c>
      <c r="E59" s="2">
        <f t="shared" si="48"/>
        <v>171</v>
      </c>
      <c r="F59" s="2">
        <f t="shared" si="49"/>
        <v>171</v>
      </c>
      <c r="G59" s="2">
        <f t="shared" si="50"/>
        <v>170</v>
      </c>
      <c r="H59" s="2">
        <f t="shared" si="51"/>
        <v>169</v>
      </c>
      <c r="I59" s="2">
        <f t="shared" si="52"/>
        <v>169</v>
      </c>
      <c r="J59" s="2">
        <f t="shared" si="53"/>
        <v>168</v>
      </c>
      <c r="K59" s="2">
        <f t="shared" si="54"/>
        <v>168</v>
      </c>
      <c r="L59" s="2">
        <f t="shared" si="55"/>
        <v>167</v>
      </c>
      <c r="M59" s="2">
        <f t="shared" si="56"/>
        <v>166</v>
      </c>
      <c r="N59" s="2">
        <f t="shared" si="57"/>
        <v>166</v>
      </c>
      <c r="O59" s="2">
        <f t="shared" si="58"/>
        <v>165</v>
      </c>
      <c r="P59" s="2">
        <f t="shared" si="59"/>
        <v>164</v>
      </c>
      <c r="Q59" s="2">
        <f t="shared" si="60"/>
        <v>164</v>
      </c>
      <c r="R59" s="2">
        <f t="shared" si="61"/>
        <v>163</v>
      </c>
      <c r="S59" s="2">
        <f t="shared" si="62"/>
        <v>162</v>
      </c>
      <c r="T59" s="2">
        <f t="shared" si="63"/>
        <v>162</v>
      </c>
      <c r="U59" s="2">
        <f t="shared" si="64"/>
        <v>161</v>
      </c>
      <c r="V59" s="2">
        <f t="shared" si="65"/>
        <v>160</v>
      </c>
      <c r="W59" s="2">
        <f t="shared" si="66"/>
        <v>160</v>
      </c>
    </row>
    <row r="60" spans="1:23" x14ac:dyDescent="0.2">
      <c r="A60" s="1">
        <v>4</v>
      </c>
      <c r="B60" s="1">
        <f>B4+4</f>
        <v>218</v>
      </c>
      <c r="C60" s="2">
        <f t="shared" si="46"/>
        <v>172</v>
      </c>
      <c r="D60" s="2">
        <f t="shared" si="47"/>
        <v>171</v>
      </c>
      <c r="E60" s="2">
        <f t="shared" si="48"/>
        <v>171</v>
      </c>
      <c r="F60" s="2">
        <f t="shared" si="49"/>
        <v>170</v>
      </c>
      <c r="G60" s="2">
        <f t="shared" si="50"/>
        <v>169</v>
      </c>
      <c r="H60" s="2">
        <f t="shared" si="51"/>
        <v>169</v>
      </c>
      <c r="I60" s="2">
        <f t="shared" si="52"/>
        <v>169</v>
      </c>
      <c r="J60" s="2">
        <f t="shared" si="53"/>
        <v>167</v>
      </c>
      <c r="K60" s="2">
        <f t="shared" si="54"/>
        <v>167</v>
      </c>
      <c r="L60" s="2">
        <f t="shared" si="55"/>
        <v>166</v>
      </c>
      <c r="M60" s="2">
        <f t="shared" si="56"/>
        <v>166</v>
      </c>
      <c r="N60" s="2">
        <f t="shared" si="57"/>
        <v>165</v>
      </c>
      <c r="O60" s="2">
        <f t="shared" si="58"/>
        <v>164</v>
      </c>
      <c r="P60" s="2">
        <f t="shared" si="59"/>
        <v>164</v>
      </c>
      <c r="Q60" s="2">
        <f t="shared" si="60"/>
        <v>163</v>
      </c>
      <c r="R60" s="2">
        <f t="shared" si="61"/>
        <v>162</v>
      </c>
      <c r="S60" s="2">
        <f t="shared" si="62"/>
        <v>162</v>
      </c>
      <c r="T60" s="2">
        <f t="shared" si="63"/>
        <v>161</v>
      </c>
      <c r="U60" s="2">
        <f t="shared" si="64"/>
        <v>160</v>
      </c>
      <c r="V60" s="2">
        <f t="shared" si="65"/>
        <v>160</v>
      </c>
      <c r="W60" s="2">
        <f t="shared" si="66"/>
        <v>159</v>
      </c>
    </row>
    <row r="61" spans="1:23" x14ac:dyDescent="0.2">
      <c r="A61" s="1">
        <v>3</v>
      </c>
      <c r="B61" s="1">
        <f>B4+3</f>
        <v>217</v>
      </c>
      <c r="C61" s="2">
        <f t="shared" si="46"/>
        <v>171</v>
      </c>
      <c r="D61" s="2">
        <f t="shared" si="47"/>
        <v>170</v>
      </c>
      <c r="E61" s="2">
        <f t="shared" si="48"/>
        <v>170</v>
      </c>
      <c r="F61" s="2">
        <f t="shared" si="49"/>
        <v>169</v>
      </c>
      <c r="G61" s="2">
        <f t="shared" si="50"/>
        <v>169</v>
      </c>
      <c r="H61" s="2">
        <f t="shared" si="51"/>
        <v>168</v>
      </c>
      <c r="I61" s="2">
        <f t="shared" si="52"/>
        <v>168</v>
      </c>
      <c r="J61" s="2">
        <f t="shared" si="53"/>
        <v>167</v>
      </c>
      <c r="K61" s="2">
        <f t="shared" si="54"/>
        <v>166</v>
      </c>
      <c r="L61" s="2">
        <f t="shared" si="55"/>
        <v>165</v>
      </c>
      <c r="M61" s="2">
        <f t="shared" si="56"/>
        <v>165</v>
      </c>
      <c r="N61" s="2">
        <f t="shared" si="57"/>
        <v>164</v>
      </c>
      <c r="O61" s="2">
        <f t="shared" si="58"/>
        <v>163</v>
      </c>
      <c r="P61" s="2">
        <f t="shared" si="59"/>
        <v>163</v>
      </c>
      <c r="Q61" s="2">
        <f t="shared" si="60"/>
        <v>162</v>
      </c>
      <c r="R61" s="2">
        <f t="shared" si="61"/>
        <v>162</v>
      </c>
      <c r="S61" s="2">
        <f t="shared" si="62"/>
        <v>161</v>
      </c>
      <c r="T61" s="2">
        <f t="shared" si="63"/>
        <v>160</v>
      </c>
      <c r="U61" s="2">
        <f t="shared" si="64"/>
        <v>160</v>
      </c>
      <c r="V61" s="2">
        <f t="shared" si="65"/>
        <v>159</v>
      </c>
      <c r="W61" s="2">
        <f t="shared" si="66"/>
        <v>158</v>
      </c>
    </row>
    <row r="62" spans="1:23" x14ac:dyDescent="0.2">
      <c r="A62" s="1">
        <v>2</v>
      </c>
      <c r="B62" s="1">
        <f>B4+2</f>
        <v>216</v>
      </c>
      <c r="C62" s="2">
        <f t="shared" si="46"/>
        <v>170</v>
      </c>
      <c r="D62" s="2">
        <f t="shared" si="47"/>
        <v>170</v>
      </c>
      <c r="E62" s="2">
        <f t="shared" si="48"/>
        <v>169</v>
      </c>
      <c r="F62" s="2">
        <f t="shared" si="49"/>
        <v>168</v>
      </c>
      <c r="G62" s="2">
        <f t="shared" si="50"/>
        <v>168</v>
      </c>
      <c r="H62" s="2">
        <f t="shared" si="51"/>
        <v>167</v>
      </c>
      <c r="I62" s="2">
        <f t="shared" si="52"/>
        <v>167</v>
      </c>
      <c r="J62" s="2">
        <f t="shared" si="53"/>
        <v>166</v>
      </c>
      <c r="K62" s="2">
        <f t="shared" si="54"/>
        <v>165</v>
      </c>
      <c r="L62" s="2">
        <f t="shared" si="55"/>
        <v>165</v>
      </c>
      <c r="M62" s="2">
        <f t="shared" si="56"/>
        <v>164</v>
      </c>
      <c r="N62" s="2">
        <f t="shared" si="57"/>
        <v>163</v>
      </c>
      <c r="O62" s="2">
        <f t="shared" si="58"/>
        <v>163</v>
      </c>
      <c r="P62" s="2">
        <f t="shared" si="59"/>
        <v>162</v>
      </c>
      <c r="Q62" s="2">
        <f t="shared" si="60"/>
        <v>161</v>
      </c>
      <c r="R62" s="2">
        <f t="shared" si="61"/>
        <v>161</v>
      </c>
      <c r="S62" s="2">
        <f t="shared" si="62"/>
        <v>160</v>
      </c>
      <c r="T62" s="2">
        <f t="shared" si="63"/>
        <v>160</v>
      </c>
      <c r="U62" s="2">
        <f t="shared" si="64"/>
        <v>159</v>
      </c>
      <c r="V62" s="2">
        <f t="shared" si="65"/>
        <v>158</v>
      </c>
      <c r="W62" s="2">
        <f t="shared" si="66"/>
        <v>158</v>
      </c>
    </row>
    <row r="63" spans="1:23" x14ac:dyDescent="0.2">
      <c r="A63" s="1">
        <v>1</v>
      </c>
      <c r="B63" s="1">
        <f>B4+1</f>
        <v>215</v>
      </c>
      <c r="C63" s="2">
        <f t="shared" si="46"/>
        <v>169</v>
      </c>
      <c r="D63" s="2">
        <f t="shared" si="47"/>
        <v>169</v>
      </c>
      <c r="E63" s="2">
        <f t="shared" si="48"/>
        <v>168</v>
      </c>
      <c r="F63" s="2">
        <f t="shared" si="49"/>
        <v>168</v>
      </c>
      <c r="G63" s="2">
        <f t="shared" si="50"/>
        <v>167</v>
      </c>
      <c r="H63" s="2">
        <f t="shared" si="51"/>
        <v>166</v>
      </c>
      <c r="I63" s="2">
        <f t="shared" si="52"/>
        <v>166</v>
      </c>
      <c r="J63" s="2">
        <f t="shared" si="53"/>
        <v>165</v>
      </c>
      <c r="K63" s="2">
        <f t="shared" si="54"/>
        <v>164</v>
      </c>
      <c r="L63" s="2">
        <f t="shared" si="55"/>
        <v>164</v>
      </c>
      <c r="M63" s="2">
        <f t="shared" si="56"/>
        <v>163</v>
      </c>
      <c r="N63" s="2">
        <f t="shared" si="57"/>
        <v>163</v>
      </c>
      <c r="O63" s="2">
        <f t="shared" si="58"/>
        <v>162</v>
      </c>
      <c r="P63" s="2">
        <f t="shared" si="59"/>
        <v>161</v>
      </c>
      <c r="Q63" s="2">
        <f t="shared" si="60"/>
        <v>161</v>
      </c>
      <c r="R63" s="2">
        <f t="shared" si="61"/>
        <v>160</v>
      </c>
      <c r="S63" s="2">
        <f t="shared" si="62"/>
        <v>159</v>
      </c>
      <c r="T63" s="2">
        <f t="shared" si="63"/>
        <v>159</v>
      </c>
      <c r="U63" s="2">
        <f t="shared" si="64"/>
        <v>158</v>
      </c>
      <c r="V63" s="2">
        <f t="shared" si="65"/>
        <v>157</v>
      </c>
      <c r="W63" s="2">
        <f t="shared" si="66"/>
        <v>157</v>
      </c>
    </row>
    <row r="64" spans="1:23" x14ac:dyDescent="0.2">
      <c r="A64" s="1">
        <v>0</v>
      </c>
      <c r="B64" s="1">
        <f>B4</f>
        <v>214</v>
      </c>
      <c r="C64" s="2">
        <f t="shared" si="46"/>
        <v>169</v>
      </c>
      <c r="D64" s="2">
        <f t="shared" si="47"/>
        <v>168</v>
      </c>
      <c r="E64" s="2">
        <f t="shared" si="48"/>
        <v>167</v>
      </c>
      <c r="F64" s="2">
        <f t="shared" si="49"/>
        <v>167</v>
      </c>
      <c r="G64" s="2">
        <f t="shared" si="50"/>
        <v>166</v>
      </c>
      <c r="H64" s="2">
        <f t="shared" si="51"/>
        <v>166</v>
      </c>
      <c r="I64" s="2">
        <f t="shared" si="52"/>
        <v>166</v>
      </c>
      <c r="J64" s="2">
        <f t="shared" si="53"/>
        <v>164</v>
      </c>
      <c r="K64" s="2">
        <f t="shared" si="54"/>
        <v>164</v>
      </c>
      <c r="L64" s="2">
        <f t="shared" si="55"/>
        <v>163</v>
      </c>
      <c r="M64" s="2">
        <f t="shared" si="56"/>
        <v>162</v>
      </c>
      <c r="N64" s="2">
        <f t="shared" si="57"/>
        <v>162</v>
      </c>
      <c r="O64" s="2">
        <f t="shared" si="58"/>
        <v>161</v>
      </c>
      <c r="P64" s="2">
        <f t="shared" si="59"/>
        <v>161</v>
      </c>
      <c r="Q64" s="2">
        <f t="shared" si="60"/>
        <v>160</v>
      </c>
      <c r="R64" s="2">
        <f t="shared" si="61"/>
        <v>159</v>
      </c>
      <c r="S64" s="2">
        <f t="shared" si="62"/>
        <v>159</v>
      </c>
      <c r="T64" s="2">
        <f t="shared" si="63"/>
        <v>158</v>
      </c>
      <c r="U64" s="2">
        <f t="shared" si="64"/>
        <v>157</v>
      </c>
      <c r="V64" s="2">
        <f t="shared" si="65"/>
        <v>157</v>
      </c>
      <c r="W64" s="2">
        <f t="shared" si="66"/>
        <v>156</v>
      </c>
    </row>
  </sheetData>
  <mergeCells count="3">
    <mergeCell ref="C7:W7"/>
    <mergeCell ref="C27:W27"/>
    <mergeCell ref="C47:W4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14"/>
  <sheetViews>
    <sheetView topLeftCell="A54" workbookViewId="0">
      <selection activeCell="E14" sqref="E14"/>
    </sheetView>
  </sheetViews>
  <sheetFormatPr baseColWidth="10" defaultRowHeight="16" x14ac:dyDescent="0.2"/>
  <cols>
    <col min="1" max="1" width="5.6640625" style="9" bestFit="1" customWidth="1"/>
    <col min="2" max="2" width="18.83203125" style="9" bestFit="1" customWidth="1"/>
    <col min="3" max="5" width="7.33203125" style="10" bestFit="1" customWidth="1"/>
    <col min="6" max="7" width="8.6640625" style="10" bestFit="1" customWidth="1"/>
    <col min="8" max="8" width="7.83203125" style="10" bestFit="1" customWidth="1"/>
  </cols>
  <sheetData>
    <row r="1" spans="1:8" x14ac:dyDescent="0.2">
      <c r="A1" s="11" t="s">
        <v>0</v>
      </c>
      <c r="B1" s="11" t="s">
        <v>1</v>
      </c>
      <c r="C1" s="12" t="s">
        <v>2</v>
      </c>
      <c r="D1" s="12" t="s">
        <v>3</v>
      </c>
      <c r="E1" s="12" t="s">
        <v>4</v>
      </c>
      <c r="F1" s="12" t="s">
        <v>636</v>
      </c>
      <c r="G1" s="12" t="s">
        <v>637</v>
      </c>
      <c r="H1" s="12" t="s">
        <v>638</v>
      </c>
    </row>
    <row r="2" spans="1:8" x14ac:dyDescent="0.2">
      <c r="A2" s="13">
        <v>1</v>
      </c>
      <c r="B2" s="13" t="s">
        <v>5</v>
      </c>
      <c r="C2" s="14" t="s">
        <v>6</v>
      </c>
      <c r="D2" s="14" t="s">
        <v>7</v>
      </c>
      <c r="E2" s="14">
        <v>1115</v>
      </c>
      <c r="F2" s="14">
        <v>118</v>
      </c>
      <c r="G2" s="14">
        <v>111</v>
      </c>
      <c r="H2" s="14">
        <v>128</v>
      </c>
    </row>
    <row r="3" spans="1:8" x14ac:dyDescent="0.2">
      <c r="A3" s="13">
        <v>2</v>
      </c>
      <c r="B3" s="13" t="s">
        <v>8</v>
      </c>
      <c r="C3" s="14" t="s">
        <v>6</v>
      </c>
      <c r="D3" s="14" t="s">
        <v>7</v>
      </c>
      <c r="E3" s="14">
        <v>1699</v>
      </c>
      <c r="F3" s="14">
        <v>151</v>
      </c>
      <c r="G3" s="14">
        <v>143</v>
      </c>
      <c r="H3" s="14">
        <v>155</v>
      </c>
    </row>
    <row r="4" spans="1:8" x14ac:dyDescent="0.2">
      <c r="A4" s="13">
        <v>3</v>
      </c>
      <c r="B4" s="13" t="s">
        <v>9</v>
      </c>
      <c r="C4" s="14" t="s">
        <v>6</v>
      </c>
      <c r="D4" s="14" t="s">
        <v>7</v>
      </c>
      <c r="E4" s="14">
        <v>2720</v>
      </c>
      <c r="F4" s="14">
        <v>198</v>
      </c>
      <c r="G4" s="14">
        <v>189</v>
      </c>
      <c r="H4" s="14">
        <v>190</v>
      </c>
    </row>
    <row r="5" spans="1:8" x14ac:dyDescent="0.2">
      <c r="A5" s="13">
        <v>4</v>
      </c>
      <c r="B5" s="13" t="s">
        <v>10</v>
      </c>
      <c r="C5" s="14" t="s">
        <v>11</v>
      </c>
      <c r="D5" s="14"/>
      <c r="E5" s="14">
        <v>980</v>
      </c>
      <c r="F5" s="14">
        <v>116</v>
      </c>
      <c r="G5" s="14">
        <v>93</v>
      </c>
      <c r="H5" s="14">
        <v>118</v>
      </c>
    </row>
    <row r="6" spans="1:8" x14ac:dyDescent="0.2">
      <c r="A6" s="13">
        <v>5</v>
      </c>
      <c r="B6" s="13" t="s">
        <v>12</v>
      </c>
      <c r="C6" s="14" t="s">
        <v>11</v>
      </c>
      <c r="D6" s="14"/>
      <c r="E6" s="14">
        <v>1653</v>
      </c>
      <c r="F6" s="14">
        <v>158</v>
      </c>
      <c r="G6" s="14">
        <v>126</v>
      </c>
      <c r="H6" s="14">
        <v>151</v>
      </c>
    </row>
    <row r="7" spans="1:8" x14ac:dyDescent="0.2">
      <c r="A7" s="13">
        <v>6</v>
      </c>
      <c r="B7" s="13" t="s">
        <v>13</v>
      </c>
      <c r="C7" s="14" t="s">
        <v>11</v>
      </c>
      <c r="D7" s="14" t="s">
        <v>14</v>
      </c>
      <c r="E7" s="14">
        <v>2889</v>
      </c>
      <c r="F7" s="14">
        <v>223</v>
      </c>
      <c r="G7" s="14">
        <v>173</v>
      </c>
      <c r="H7" s="14">
        <v>186</v>
      </c>
    </row>
    <row r="8" spans="1:8" x14ac:dyDescent="0.2">
      <c r="A8" s="13">
        <v>7</v>
      </c>
      <c r="B8" s="13" t="s">
        <v>15</v>
      </c>
      <c r="C8" s="14" t="s">
        <v>16</v>
      </c>
      <c r="D8" s="14"/>
      <c r="E8" s="14">
        <v>946</v>
      </c>
      <c r="F8" s="14">
        <v>94</v>
      </c>
      <c r="G8" s="14">
        <v>121</v>
      </c>
      <c r="H8" s="14">
        <v>127</v>
      </c>
    </row>
    <row r="9" spans="1:8" x14ac:dyDescent="0.2">
      <c r="A9" s="13">
        <v>8</v>
      </c>
      <c r="B9" s="13" t="s">
        <v>17</v>
      </c>
      <c r="C9" s="14" t="s">
        <v>16</v>
      </c>
      <c r="D9" s="14"/>
      <c r="E9" s="14">
        <v>1488</v>
      </c>
      <c r="F9" s="14">
        <v>126</v>
      </c>
      <c r="G9" s="14">
        <v>155</v>
      </c>
      <c r="H9" s="14">
        <v>153</v>
      </c>
    </row>
    <row r="10" spans="1:8" x14ac:dyDescent="0.2">
      <c r="A10" s="13">
        <v>9</v>
      </c>
      <c r="B10" s="13" t="s">
        <v>18</v>
      </c>
      <c r="C10" s="14" t="s">
        <v>16</v>
      </c>
      <c r="D10" s="14"/>
      <c r="E10" s="14">
        <v>2466</v>
      </c>
      <c r="F10" s="14">
        <v>171</v>
      </c>
      <c r="G10" s="14">
        <v>207</v>
      </c>
      <c r="H10" s="14">
        <v>188</v>
      </c>
    </row>
    <row r="11" spans="1:8" x14ac:dyDescent="0.2">
      <c r="A11" s="13">
        <v>10</v>
      </c>
      <c r="B11" s="13" t="s">
        <v>19</v>
      </c>
      <c r="C11" s="14" t="s">
        <v>20</v>
      </c>
      <c r="D11" s="14"/>
      <c r="E11" s="14">
        <v>437</v>
      </c>
      <c r="F11" s="14">
        <v>55</v>
      </c>
      <c r="G11" s="14">
        <v>55</v>
      </c>
      <c r="H11" s="14">
        <v>128</v>
      </c>
    </row>
    <row r="12" spans="1:8" x14ac:dyDescent="0.2">
      <c r="A12" s="13">
        <v>11</v>
      </c>
      <c r="B12" s="13" t="s">
        <v>21</v>
      </c>
      <c r="C12" s="14" t="s">
        <v>20</v>
      </c>
      <c r="D12" s="14"/>
      <c r="E12" s="14">
        <v>450</v>
      </c>
      <c r="F12" s="14">
        <v>45</v>
      </c>
      <c r="G12" s="14">
        <v>80</v>
      </c>
      <c r="H12" s="14">
        <v>137</v>
      </c>
    </row>
    <row r="13" spans="1:8" x14ac:dyDescent="0.2">
      <c r="A13" s="13">
        <v>12</v>
      </c>
      <c r="B13" s="13" t="s">
        <v>22</v>
      </c>
      <c r="C13" s="14" t="s">
        <v>20</v>
      </c>
      <c r="D13" s="14" t="s">
        <v>14</v>
      </c>
      <c r="E13" s="14">
        <v>1827</v>
      </c>
      <c r="F13" s="14">
        <v>167</v>
      </c>
      <c r="G13" s="14">
        <v>137</v>
      </c>
      <c r="H13" s="14">
        <v>155</v>
      </c>
    </row>
    <row r="14" spans="1:8" x14ac:dyDescent="0.2">
      <c r="A14" s="13">
        <v>13</v>
      </c>
      <c r="B14" s="13" t="s">
        <v>23</v>
      </c>
      <c r="C14" s="14" t="s">
        <v>20</v>
      </c>
      <c r="D14" s="14" t="s">
        <v>7</v>
      </c>
      <c r="E14" s="14">
        <v>456</v>
      </c>
      <c r="F14" s="14">
        <v>63</v>
      </c>
      <c r="G14" s="14">
        <v>50</v>
      </c>
      <c r="H14" s="14">
        <v>120</v>
      </c>
    </row>
    <row r="15" spans="1:8" x14ac:dyDescent="0.2">
      <c r="A15" s="13">
        <v>14</v>
      </c>
      <c r="B15" s="13" t="s">
        <v>24</v>
      </c>
      <c r="C15" s="14" t="s">
        <v>20</v>
      </c>
      <c r="D15" s="14" t="s">
        <v>7</v>
      </c>
      <c r="E15" s="14">
        <v>432</v>
      </c>
      <c r="F15" s="14">
        <v>46</v>
      </c>
      <c r="G15" s="14">
        <v>75</v>
      </c>
      <c r="H15" s="14">
        <v>128</v>
      </c>
    </row>
    <row r="16" spans="1:8" x14ac:dyDescent="0.2">
      <c r="A16" s="13">
        <v>15</v>
      </c>
      <c r="B16" s="13" t="s">
        <v>25</v>
      </c>
      <c r="C16" s="14" t="s">
        <v>20</v>
      </c>
      <c r="D16" s="14" t="s">
        <v>7</v>
      </c>
      <c r="E16" s="14">
        <v>1846</v>
      </c>
      <c r="F16" s="14">
        <v>169</v>
      </c>
      <c r="G16" s="14">
        <v>130</v>
      </c>
      <c r="H16" s="14">
        <v>163</v>
      </c>
    </row>
    <row r="17" spans="1:8" x14ac:dyDescent="0.2">
      <c r="A17" s="13">
        <v>16</v>
      </c>
      <c r="B17" s="13" t="s">
        <v>26</v>
      </c>
      <c r="C17" s="14" t="s">
        <v>27</v>
      </c>
      <c r="D17" s="14" t="s">
        <v>14</v>
      </c>
      <c r="E17" s="14">
        <v>680</v>
      </c>
      <c r="F17" s="14">
        <v>85</v>
      </c>
      <c r="G17" s="14">
        <v>73</v>
      </c>
      <c r="H17" s="14">
        <v>120</v>
      </c>
    </row>
    <row r="18" spans="1:8" x14ac:dyDescent="0.2">
      <c r="A18" s="13">
        <v>17</v>
      </c>
      <c r="B18" s="13" t="s">
        <v>28</v>
      </c>
      <c r="C18" s="14" t="s">
        <v>27</v>
      </c>
      <c r="D18" s="14" t="s">
        <v>14</v>
      </c>
      <c r="E18" s="14">
        <v>1194</v>
      </c>
      <c r="F18" s="14">
        <v>117</v>
      </c>
      <c r="G18" s="14">
        <v>105</v>
      </c>
      <c r="H18" s="14">
        <v>160</v>
      </c>
    </row>
    <row r="19" spans="1:8" x14ac:dyDescent="0.2">
      <c r="A19" s="13">
        <v>18</v>
      </c>
      <c r="B19" s="13" t="s">
        <v>29</v>
      </c>
      <c r="C19" s="14" t="s">
        <v>27</v>
      </c>
      <c r="D19" s="14" t="s">
        <v>14</v>
      </c>
      <c r="E19" s="14">
        <v>2129</v>
      </c>
      <c r="F19" s="14">
        <v>166</v>
      </c>
      <c r="G19" s="14">
        <v>154</v>
      </c>
      <c r="H19" s="14">
        <v>195</v>
      </c>
    </row>
    <row r="20" spans="1:8" x14ac:dyDescent="0.2">
      <c r="A20" s="13">
        <v>19</v>
      </c>
      <c r="B20" s="13" t="s">
        <v>30</v>
      </c>
      <c r="C20" s="14" t="s">
        <v>27</v>
      </c>
      <c r="D20" s="14"/>
      <c r="E20" s="14">
        <v>734</v>
      </c>
      <c r="F20" s="14">
        <v>103</v>
      </c>
      <c r="G20" s="14">
        <v>70</v>
      </c>
      <c r="H20" s="14">
        <v>102</v>
      </c>
    </row>
    <row r="21" spans="1:8" x14ac:dyDescent="0.2">
      <c r="A21" s="13">
        <v>20</v>
      </c>
      <c r="B21" s="13" t="s">
        <v>31</v>
      </c>
      <c r="C21" s="14" t="s">
        <v>27</v>
      </c>
      <c r="D21" s="14"/>
      <c r="E21" s="14">
        <v>1730</v>
      </c>
      <c r="F21" s="14">
        <v>161</v>
      </c>
      <c r="G21" s="14">
        <v>139</v>
      </c>
      <c r="H21" s="14">
        <v>146</v>
      </c>
    </row>
    <row r="22" spans="1:8" x14ac:dyDescent="0.2">
      <c r="A22" s="13">
        <v>21</v>
      </c>
      <c r="B22" s="13" t="s">
        <v>32</v>
      </c>
      <c r="C22" s="14" t="s">
        <v>27</v>
      </c>
      <c r="D22" s="14" t="s">
        <v>14</v>
      </c>
      <c r="E22" s="14">
        <v>798</v>
      </c>
      <c r="F22" s="14">
        <v>112</v>
      </c>
      <c r="G22" s="14">
        <v>60</v>
      </c>
      <c r="H22" s="14">
        <v>120</v>
      </c>
    </row>
    <row r="23" spans="1:8" x14ac:dyDescent="0.2">
      <c r="A23" s="13">
        <v>22</v>
      </c>
      <c r="B23" s="13" t="s">
        <v>33</v>
      </c>
      <c r="C23" s="14" t="s">
        <v>27</v>
      </c>
      <c r="D23" s="14" t="s">
        <v>14</v>
      </c>
      <c r="E23" s="14">
        <v>1997</v>
      </c>
      <c r="F23" s="14">
        <v>182</v>
      </c>
      <c r="G23" s="14">
        <v>133</v>
      </c>
      <c r="H23" s="14">
        <v>163</v>
      </c>
    </row>
    <row r="24" spans="1:8" x14ac:dyDescent="0.2">
      <c r="A24" s="13">
        <v>23</v>
      </c>
      <c r="B24" s="13" t="s">
        <v>34</v>
      </c>
      <c r="C24" s="14" t="s">
        <v>7</v>
      </c>
      <c r="D24" s="14"/>
      <c r="E24" s="14">
        <v>927</v>
      </c>
      <c r="F24" s="14">
        <v>110</v>
      </c>
      <c r="G24" s="14">
        <v>97</v>
      </c>
      <c r="H24" s="14">
        <v>111</v>
      </c>
    </row>
    <row r="25" spans="1:8" x14ac:dyDescent="0.2">
      <c r="A25" s="13">
        <v>24</v>
      </c>
      <c r="B25" s="13" t="s">
        <v>35</v>
      </c>
      <c r="C25" s="14" t="s">
        <v>7</v>
      </c>
      <c r="D25" s="14"/>
      <c r="E25" s="14">
        <v>1921</v>
      </c>
      <c r="F25" s="14">
        <v>167</v>
      </c>
      <c r="G25" s="14">
        <v>153</v>
      </c>
      <c r="H25" s="14">
        <v>155</v>
      </c>
    </row>
    <row r="26" spans="1:8" x14ac:dyDescent="0.2">
      <c r="A26" s="13">
        <v>25</v>
      </c>
      <c r="B26" s="13" t="s">
        <v>36</v>
      </c>
      <c r="C26" s="14" t="s">
        <v>37</v>
      </c>
      <c r="D26" s="14"/>
      <c r="E26" s="14">
        <v>938</v>
      </c>
      <c r="F26" s="14">
        <v>112</v>
      </c>
      <c r="G26" s="14">
        <v>96</v>
      </c>
      <c r="H26" s="14">
        <v>111</v>
      </c>
    </row>
    <row r="27" spans="1:8" x14ac:dyDescent="0.2">
      <c r="A27" s="13">
        <v>26</v>
      </c>
      <c r="B27" s="13" t="s">
        <v>38</v>
      </c>
      <c r="C27" s="14" t="s">
        <v>37</v>
      </c>
      <c r="D27" s="14"/>
      <c r="E27" s="14">
        <v>2182</v>
      </c>
      <c r="F27" s="14">
        <v>193</v>
      </c>
      <c r="G27" s="14">
        <v>151</v>
      </c>
      <c r="H27" s="14">
        <v>155</v>
      </c>
    </row>
    <row r="28" spans="1:8" x14ac:dyDescent="0.2">
      <c r="A28" s="13">
        <v>27</v>
      </c>
      <c r="B28" s="13" t="s">
        <v>39</v>
      </c>
      <c r="C28" s="14" t="s">
        <v>40</v>
      </c>
      <c r="D28" s="14"/>
      <c r="E28" s="14">
        <v>1261</v>
      </c>
      <c r="F28" s="14">
        <v>126</v>
      </c>
      <c r="G28" s="14">
        <v>120</v>
      </c>
      <c r="H28" s="14">
        <v>137</v>
      </c>
    </row>
    <row r="29" spans="1:8" x14ac:dyDescent="0.2">
      <c r="A29" s="13">
        <v>28</v>
      </c>
      <c r="B29" s="13" t="s">
        <v>41</v>
      </c>
      <c r="C29" s="14" t="s">
        <v>40</v>
      </c>
      <c r="D29" s="14"/>
      <c r="E29" s="14">
        <v>2374</v>
      </c>
      <c r="F29" s="14">
        <v>182</v>
      </c>
      <c r="G29" s="14">
        <v>175</v>
      </c>
      <c r="H29" s="14">
        <v>181</v>
      </c>
    </row>
    <row r="30" spans="1:8" x14ac:dyDescent="0.2">
      <c r="A30" s="13">
        <v>29</v>
      </c>
      <c r="B30" s="13" t="s">
        <v>42</v>
      </c>
      <c r="C30" s="14" t="s">
        <v>7</v>
      </c>
      <c r="D30" s="14"/>
      <c r="E30" s="14">
        <v>816</v>
      </c>
      <c r="F30" s="14">
        <v>86</v>
      </c>
      <c r="G30" s="14">
        <v>89</v>
      </c>
      <c r="H30" s="14">
        <v>146</v>
      </c>
    </row>
    <row r="31" spans="1:8" x14ac:dyDescent="0.2">
      <c r="A31" s="13">
        <v>30</v>
      </c>
      <c r="B31" s="13" t="s">
        <v>43</v>
      </c>
      <c r="C31" s="14" t="s">
        <v>7</v>
      </c>
      <c r="D31" s="14"/>
      <c r="E31" s="14">
        <v>1309</v>
      </c>
      <c r="F31" s="14">
        <v>117</v>
      </c>
      <c r="G31" s="14">
        <v>120</v>
      </c>
      <c r="H31" s="14">
        <v>172</v>
      </c>
    </row>
    <row r="32" spans="1:8" x14ac:dyDescent="0.2">
      <c r="A32" s="13">
        <v>31</v>
      </c>
      <c r="B32" s="13" t="s">
        <v>44</v>
      </c>
      <c r="C32" s="14" t="s">
        <v>7</v>
      </c>
      <c r="D32" s="14" t="s">
        <v>40</v>
      </c>
      <c r="E32" s="14">
        <v>2488</v>
      </c>
      <c r="F32" s="14">
        <v>180</v>
      </c>
      <c r="G32" s="14">
        <v>173</v>
      </c>
      <c r="H32" s="14">
        <v>207</v>
      </c>
    </row>
    <row r="33" spans="1:8" x14ac:dyDescent="0.2">
      <c r="A33" s="13">
        <v>32</v>
      </c>
      <c r="B33" s="13" t="s">
        <v>45</v>
      </c>
      <c r="C33" s="14" t="s">
        <v>7</v>
      </c>
      <c r="D33" s="14"/>
      <c r="E33" s="14">
        <v>860</v>
      </c>
      <c r="F33" s="14">
        <v>105</v>
      </c>
      <c r="G33" s="14">
        <v>76</v>
      </c>
      <c r="H33" s="14">
        <v>130</v>
      </c>
    </row>
    <row r="34" spans="1:8" x14ac:dyDescent="0.2">
      <c r="A34" s="13">
        <v>33</v>
      </c>
      <c r="B34" s="13" t="s">
        <v>46</v>
      </c>
      <c r="C34" s="14" t="s">
        <v>7</v>
      </c>
      <c r="D34" s="14"/>
      <c r="E34" s="14">
        <v>1393</v>
      </c>
      <c r="F34" s="14">
        <v>137</v>
      </c>
      <c r="G34" s="14">
        <v>111</v>
      </c>
      <c r="H34" s="14">
        <v>156</v>
      </c>
    </row>
    <row r="35" spans="1:8" x14ac:dyDescent="0.2">
      <c r="A35" s="13">
        <v>34</v>
      </c>
      <c r="B35" s="13" t="s">
        <v>47</v>
      </c>
      <c r="C35" s="14" t="s">
        <v>7</v>
      </c>
      <c r="D35" s="14" t="s">
        <v>40</v>
      </c>
      <c r="E35" s="14">
        <v>2567</v>
      </c>
      <c r="F35" s="14">
        <v>204</v>
      </c>
      <c r="G35" s="14">
        <v>156</v>
      </c>
      <c r="H35" s="14">
        <v>191</v>
      </c>
    </row>
    <row r="36" spans="1:8" x14ac:dyDescent="0.2">
      <c r="A36" s="13">
        <v>35</v>
      </c>
      <c r="B36" s="13" t="s">
        <v>48</v>
      </c>
      <c r="C36" s="14" t="s">
        <v>49</v>
      </c>
      <c r="D36" s="14"/>
      <c r="E36" s="14">
        <v>1155</v>
      </c>
      <c r="F36" s="14">
        <v>107</v>
      </c>
      <c r="G36" s="14">
        <v>108</v>
      </c>
      <c r="H36" s="14">
        <v>172</v>
      </c>
    </row>
    <row r="37" spans="1:8" x14ac:dyDescent="0.2">
      <c r="A37" s="13">
        <v>36</v>
      </c>
      <c r="B37" s="13" t="s">
        <v>50</v>
      </c>
      <c r="C37" s="14" t="s">
        <v>49</v>
      </c>
      <c r="D37" s="14"/>
      <c r="E37" s="14">
        <v>2437</v>
      </c>
      <c r="F37" s="14">
        <v>178</v>
      </c>
      <c r="G37" s="14">
        <v>162</v>
      </c>
      <c r="H37" s="14">
        <v>216</v>
      </c>
    </row>
    <row r="38" spans="1:8" x14ac:dyDescent="0.2">
      <c r="A38" s="13">
        <v>37</v>
      </c>
      <c r="B38" s="13" t="s">
        <v>51</v>
      </c>
      <c r="C38" s="14" t="s">
        <v>11</v>
      </c>
      <c r="D38" s="14"/>
      <c r="E38" s="14">
        <v>883</v>
      </c>
      <c r="F38" s="14">
        <v>96</v>
      </c>
      <c r="G38" s="14">
        <v>109</v>
      </c>
      <c r="H38" s="14">
        <v>116</v>
      </c>
    </row>
    <row r="39" spans="1:8" x14ac:dyDescent="0.2">
      <c r="A39" s="13">
        <v>38</v>
      </c>
      <c r="B39" s="13" t="s">
        <v>52</v>
      </c>
      <c r="C39" s="14" t="s">
        <v>11</v>
      </c>
      <c r="D39" s="14"/>
      <c r="E39" s="14">
        <v>2279</v>
      </c>
      <c r="F39" s="14">
        <v>169</v>
      </c>
      <c r="G39" s="14">
        <v>190</v>
      </c>
      <c r="H39" s="14">
        <v>177</v>
      </c>
    </row>
    <row r="40" spans="1:8" x14ac:dyDescent="0.2">
      <c r="A40" s="13">
        <v>39</v>
      </c>
      <c r="B40" s="13" t="s">
        <v>53</v>
      </c>
      <c r="C40" s="14" t="s">
        <v>27</v>
      </c>
      <c r="D40" s="14" t="s">
        <v>49</v>
      </c>
      <c r="E40" s="14">
        <v>724</v>
      </c>
      <c r="F40" s="14">
        <v>80</v>
      </c>
      <c r="G40" s="14">
        <v>41</v>
      </c>
      <c r="H40" s="14">
        <v>251</v>
      </c>
    </row>
    <row r="41" spans="1:8" x14ac:dyDescent="0.2">
      <c r="A41" s="13">
        <v>40</v>
      </c>
      <c r="B41" s="13" t="s">
        <v>54</v>
      </c>
      <c r="C41" s="14" t="s">
        <v>27</v>
      </c>
      <c r="D41" s="14" t="s">
        <v>49</v>
      </c>
      <c r="E41" s="14">
        <v>1926</v>
      </c>
      <c r="F41" s="14">
        <v>156</v>
      </c>
      <c r="G41" s="14">
        <v>90</v>
      </c>
      <c r="H41" s="14">
        <v>295</v>
      </c>
    </row>
    <row r="42" spans="1:8" x14ac:dyDescent="0.2">
      <c r="A42" s="13">
        <v>41</v>
      </c>
      <c r="B42" s="13" t="s">
        <v>55</v>
      </c>
      <c r="C42" s="14" t="s">
        <v>7</v>
      </c>
      <c r="D42" s="14" t="s">
        <v>14</v>
      </c>
      <c r="E42" s="14">
        <v>667</v>
      </c>
      <c r="F42" s="14">
        <v>83</v>
      </c>
      <c r="G42" s="14">
        <v>73</v>
      </c>
      <c r="H42" s="14">
        <v>120</v>
      </c>
    </row>
    <row r="43" spans="1:8" x14ac:dyDescent="0.2">
      <c r="A43" s="13">
        <v>42</v>
      </c>
      <c r="B43" s="13" t="s">
        <v>56</v>
      </c>
      <c r="C43" s="14" t="s">
        <v>7</v>
      </c>
      <c r="D43" s="14" t="s">
        <v>14</v>
      </c>
      <c r="E43" s="14">
        <v>1976</v>
      </c>
      <c r="F43" s="14">
        <v>161</v>
      </c>
      <c r="G43" s="14">
        <v>150</v>
      </c>
      <c r="H43" s="14">
        <v>181</v>
      </c>
    </row>
    <row r="44" spans="1:8" x14ac:dyDescent="0.2">
      <c r="A44" s="13">
        <v>43</v>
      </c>
      <c r="B44" s="13" t="s">
        <v>57</v>
      </c>
      <c r="C44" s="14" t="s">
        <v>6</v>
      </c>
      <c r="D44" s="14" t="s">
        <v>7</v>
      </c>
      <c r="E44" s="14">
        <v>1228</v>
      </c>
      <c r="F44" s="14">
        <v>131</v>
      </c>
      <c r="G44" s="14">
        <v>112</v>
      </c>
      <c r="H44" s="14">
        <v>128</v>
      </c>
    </row>
    <row r="45" spans="1:8" x14ac:dyDescent="0.2">
      <c r="A45" s="13">
        <v>44</v>
      </c>
      <c r="B45" s="13" t="s">
        <v>58</v>
      </c>
      <c r="C45" s="14" t="s">
        <v>6</v>
      </c>
      <c r="D45" s="14" t="s">
        <v>7</v>
      </c>
      <c r="E45" s="14">
        <v>1681</v>
      </c>
      <c r="F45" s="14">
        <v>153</v>
      </c>
      <c r="G45" s="14">
        <v>136</v>
      </c>
      <c r="H45" s="14">
        <v>155</v>
      </c>
    </row>
    <row r="46" spans="1:8" x14ac:dyDescent="0.2">
      <c r="A46" s="13">
        <v>45</v>
      </c>
      <c r="B46" s="13" t="s">
        <v>59</v>
      </c>
      <c r="C46" s="14" t="s">
        <v>6</v>
      </c>
      <c r="D46" s="14" t="s">
        <v>7</v>
      </c>
      <c r="E46" s="14">
        <v>2559</v>
      </c>
      <c r="F46" s="14">
        <v>202</v>
      </c>
      <c r="G46" s="14">
        <v>167</v>
      </c>
      <c r="H46" s="14">
        <v>181</v>
      </c>
    </row>
    <row r="47" spans="1:8" x14ac:dyDescent="0.2">
      <c r="A47" s="13">
        <v>46</v>
      </c>
      <c r="B47" s="13" t="s">
        <v>60</v>
      </c>
      <c r="C47" s="14" t="s">
        <v>20</v>
      </c>
      <c r="D47" s="14" t="s">
        <v>6</v>
      </c>
      <c r="E47" s="14">
        <v>1018</v>
      </c>
      <c r="F47" s="14">
        <v>121</v>
      </c>
      <c r="G47" s="14">
        <v>99</v>
      </c>
      <c r="H47" s="14">
        <v>111</v>
      </c>
    </row>
    <row r="48" spans="1:8" x14ac:dyDescent="0.2">
      <c r="A48" s="13">
        <v>47</v>
      </c>
      <c r="B48" s="13" t="s">
        <v>61</v>
      </c>
      <c r="C48" s="14" t="s">
        <v>20</v>
      </c>
      <c r="D48" s="14" t="s">
        <v>6</v>
      </c>
      <c r="E48" s="14">
        <v>1859</v>
      </c>
      <c r="F48" s="14">
        <v>165</v>
      </c>
      <c r="G48" s="14">
        <v>146</v>
      </c>
      <c r="H48" s="14">
        <v>155</v>
      </c>
    </row>
    <row r="49" spans="1:8" x14ac:dyDescent="0.2">
      <c r="A49" s="13">
        <v>48</v>
      </c>
      <c r="B49" s="13" t="s">
        <v>62</v>
      </c>
      <c r="C49" s="14" t="s">
        <v>20</v>
      </c>
      <c r="D49" s="14" t="s">
        <v>7</v>
      </c>
      <c r="E49" s="14">
        <v>1004</v>
      </c>
      <c r="F49" s="14">
        <v>100</v>
      </c>
      <c r="G49" s="14">
        <v>100</v>
      </c>
      <c r="H49" s="14">
        <v>155</v>
      </c>
    </row>
    <row r="50" spans="1:8" x14ac:dyDescent="0.2">
      <c r="A50" s="13">
        <v>49</v>
      </c>
      <c r="B50" s="13" t="s">
        <v>63</v>
      </c>
      <c r="C50" s="14" t="s">
        <v>20</v>
      </c>
      <c r="D50" s="14" t="s">
        <v>7</v>
      </c>
      <c r="E50" s="14">
        <v>2082</v>
      </c>
      <c r="F50" s="14">
        <v>179</v>
      </c>
      <c r="G50" s="14">
        <v>143</v>
      </c>
      <c r="H50" s="14">
        <v>172</v>
      </c>
    </row>
    <row r="51" spans="1:8" x14ac:dyDescent="0.2">
      <c r="A51" s="13">
        <v>50</v>
      </c>
      <c r="B51" s="13" t="s">
        <v>64</v>
      </c>
      <c r="C51" s="14" t="s">
        <v>40</v>
      </c>
      <c r="D51" s="14"/>
      <c r="E51" s="14">
        <v>676</v>
      </c>
      <c r="F51" s="14">
        <v>109</v>
      </c>
      <c r="G51" s="14">
        <v>78</v>
      </c>
      <c r="H51" s="14">
        <v>67</v>
      </c>
    </row>
    <row r="52" spans="1:8" x14ac:dyDescent="0.2">
      <c r="A52" s="13">
        <v>51</v>
      </c>
      <c r="B52" s="13" t="s">
        <v>65</v>
      </c>
      <c r="C52" s="14" t="s">
        <v>40</v>
      </c>
      <c r="D52" s="14"/>
      <c r="E52" s="14">
        <v>1557</v>
      </c>
      <c r="F52" s="14">
        <v>167</v>
      </c>
      <c r="G52" s="14">
        <v>134</v>
      </c>
      <c r="H52" s="14">
        <v>111</v>
      </c>
    </row>
    <row r="53" spans="1:8" x14ac:dyDescent="0.2">
      <c r="A53" s="13">
        <v>52</v>
      </c>
      <c r="B53" s="13" t="s">
        <v>66</v>
      </c>
      <c r="C53" s="14" t="s">
        <v>27</v>
      </c>
      <c r="D53" s="14"/>
      <c r="E53" s="14">
        <v>748</v>
      </c>
      <c r="F53" s="14">
        <v>92</v>
      </c>
      <c r="G53" s="14">
        <v>78</v>
      </c>
      <c r="H53" s="14">
        <v>120</v>
      </c>
    </row>
    <row r="54" spans="1:8" x14ac:dyDescent="0.2">
      <c r="A54" s="13">
        <v>53</v>
      </c>
      <c r="B54" s="13" t="s">
        <v>67</v>
      </c>
      <c r="C54" s="14" t="s">
        <v>27</v>
      </c>
      <c r="D54" s="14"/>
      <c r="E54" s="14">
        <v>1689</v>
      </c>
      <c r="F54" s="14">
        <v>150</v>
      </c>
      <c r="G54" s="14">
        <v>136</v>
      </c>
      <c r="H54" s="14">
        <v>163</v>
      </c>
    </row>
    <row r="55" spans="1:8" x14ac:dyDescent="0.2">
      <c r="A55" s="13">
        <v>54</v>
      </c>
      <c r="B55" s="13" t="s">
        <v>68</v>
      </c>
      <c r="C55" s="14" t="s">
        <v>16</v>
      </c>
      <c r="D55" s="14"/>
      <c r="E55" s="14">
        <v>1106</v>
      </c>
      <c r="F55" s="14">
        <v>122</v>
      </c>
      <c r="G55" s="14">
        <v>95</v>
      </c>
      <c r="H55" s="14">
        <v>137</v>
      </c>
    </row>
    <row r="56" spans="1:8" x14ac:dyDescent="0.2">
      <c r="A56" s="13">
        <v>55</v>
      </c>
      <c r="B56" s="13" t="s">
        <v>69</v>
      </c>
      <c r="C56" s="14" t="s">
        <v>16</v>
      </c>
      <c r="D56" s="14"/>
      <c r="E56" s="14">
        <v>2450</v>
      </c>
      <c r="F56" s="14">
        <v>191</v>
      </c>
      <c r="G56" s="14">
        <v>162</v>
      </c>
      <c r="H56" s="14">
        <v>190</v>
      </c>
    </row>
    <row r="57" spans="1:8" x14ac:dyDescent="0.2">
      <c r="A57" s="13">
        <v>56</v>
      </c>
      <c r="B57" s="13" t="s">
        <v>70</v>
      </c>
      <c r="C57" s="14" t="s">
        <v>71</v>
      </c>
      <c r="D57" s="14"/>
      <c r="E57" s="14">
        <v>1164</v>
      </c>
      <c r="F57" s="14">
        <v>148</v>
      </c>
      <c r="G57" s="14">
        <v>82</v>
      </c>
      <c r="H57" s="14">
        <v>120</v>
      </c>
    </row>
    <row r="58" spans="1:8" x14ac:dyDescent="0.2">
      <c r="A58" s="13">
        <v>57</v>
      </c>
      <c r="B58" s="13" t="s">
        <v>72</v>
      </c>
      <c r="C58" s="14" t="s">
        <v>71</v>
      </c>
      <c r="D58" s="14"/>
      <c r="E58" s="14">
        <v>2288</v>
      </c>
      <c r="F58" s="14">
        <v>207</v>
      </c>
      <c r="G58" s="14">
        <v>138</v>
      </c>
      <c r="H58" s="14">
        <v>163</v>
      </c>
    </row>
    <row r="59" spans="1:8" x14ac:dyDescent="0.2">
      <c r="A59" s="13">
        <v>58</v>
      </c>
      <c r="B59" s="13" t="s">
        <v>73</v>
      </c>
      <c r="C59" s="14" t="s">
        <v>11</v>
      </c>
      <c r="D59" s="14"/>
      <c r="E59" s="14">
        <v>1243</v>
      </c>
      <c r="F59" s="14">
        <v>136</v>
      </c>
      <c r="G59" s="14">
        <v>93</v>
      </c>
      <c r="H59" s="14">
        <v>146</v>
      </c>
    </row>
    <row r="60" spans="1:8" x14ac:dyDescent="0.2">
      <c r="A60" s="13">
        <v>59</v>
      </c>
      <c r="B60" s="13" t="s">
        <v>74</v>
      </c>
      <c r="C60" s="14" t="s">
        <v>11</v>
      </c>
      <c r="D60" s="14"/>
      <c r="E60" s="14">
        <v>3029</v>
      </c>
      <c r="F60" s="14">
        <v>227</v>
      </c>
      <c r="G60" s="14">
        <v>166</v>
      </c>
      <c r="H60" s="14">
        <v>207</v>
      </c>
    </row>
    <row r="61" spans="1:8" x14ac:dyDescent="0.2">
      <c r="A61" s="13">
        <v>60</v>
      </c>
      <c r="B61" s="13" t="s">
        <v>75</v>
      </c>
      <c r="C61" s="14" t="s">
        <v>16</v>
      </c>
      <c r="D61" s="14"/>
      <c r="E61" s="14">
        <v>829</v>
      </c>
      <c r="F61" s="14">
        <v>101</v>
      </c>
      <c r="G61" s="14">
        <v>82</v>
      </c>
      <c r="H61" s="14">
        <v>120</v>
      </c>
    </row>
    <row r="62" spans="1:8" x14ac:dyDescent="0.2">
      <c r="A62" s="13">
        <v>61</v>
      </c>
      <c r="B62" s="13" t="s">
        <v>76</v>
      </c>
      <c r="C62" s="14" t="s">
        <v>16</v>
      </c>
      <c r="D62" s="14"/>
      <c r="E62" s="14">
        <v>1419</v>
      </c>
      <c r="F62" s="14">
        <v>130</v>
      </c>
      <c r="G62" s="14">
        <v>123</v>
      </c>
      <c r="H62" s="14">
        <v>163</v>
      </c>
    </row>
    <row r="63" spans="1:8" x14ac:dyDescent="0.2">
      <c r="A63" s="13">
        <v>62</v>
      </c>
      <c r="B63" s="13" t="s">
        <v>77</v>
      </c>
      <c r="C63" s="14" t="s">
        <v>16</v>
      </c>
      <c r="D63" s="14" t="s">
        <v>71</v>
      </c>
      <c r="E63" s="14">
        <v>2586</v>
      </c>
      <c r="F63" s="14">
        <v>182</v>
      </c>
      <c r="G63" s="14">
        <v>184</v>
      </c>
      <c r="H63" s="14">
        <v>207</v>
      </c>
    </row>
    <row r="64" spans="1:8" x14ac:dyDescent="0.2">
      <c r="A64" s="13">
        <v>63</v>
      </c>
      <c r="B64" s="13" t="s">
        <v>78</v>
      </c>
      <c r="C64" s="14" t="s">
        <v>79</v>
      </c>
      <c r="D64" s="14"/>
      <c r="E64" s="14">
        <v>1342</v>
      </c>
      <c r="F64" s="14">
        <v>195</v>
      </c>
      <c r="G64" s="14">
        <v>82</v>
      </c>
      <c r="H64" s="14">
        <v>93</v>
      </c>
    </row>
    <row r="65" spans="1:8" x14ac:dyDescent="0.2">
      <c r="A65" s="13">
        <v>64</v>
      </c>
      <c r="B65" s="13" t="s">
        <v>80</v>
      </c>
      <c r="C65" s="14" t="s">
        <v>79</v>
      </c>
      <c r="D65" s="14"/>
      <c r="E65" s="14">
        <v>2059</v>
      </c>
      <c r="F65" s="14">
        <v>232</v>
      </c>
      <c r="G65" s="14">
        <v>117</v>
      </c>
      <c r="H65" s="14">
        <v>120</v>
      </c>
    </row>
    <row r="66" spans="1:8" x14ac:dyDescent="0.2">
      <c r="A66" s="13">
        <v>65</v>
      </c>
      <c r="B66" s="13" t="s">
        <v>81</v>
      </c>
      <c r="C66" s="14" t="s">
        <v>79</v>
      </c>
      <c r="D66" s="14"/>
      <c r="E66" s="14">
        <v>3057</v>
      </c>
      <c r="F66" s="14">
        <v>271</v>
      </c>
      <c r="G66" s="14">
        <v>167</v>
      </c>
      <c r="H66" s="14">
        <v>146</v>
      </c>
    </row>
    <row r="67" spans="1:8" x14ac:dyDescent="0.2">
      <c r="A67" s="13">
        <v>66</v>
      </c>
      <c r="B67" s="13" t="s">
        <v>82</v>
      </c>
      <c r="C67" s="14" t="s">
        <v>71</v>
      </c>
      <c r="D67" s="14"/>
      <c r="E67" s="14">
        <v>1278</v>
      </c>
      <c r="F67" s="14">
        <v>137</v>
      </c>
      <c r="G67" s="14">
        <v>82</v>
      </c>
      <c r="H67" s="14">
        <v>172</v>
      </c>
    </row>
    <row r="68" spans="1:8" x14ac:dyDescent="0.2">
      <c r="A68" s="13">
        <v>67</v>
      </c>
      <c r="B68" s="13" t="s">
        <v>83</v>
      </c>
      <c r="C68" s="14" t="s">
        <v>71</v>
      </c>
      <c r="D68" s="14"/>
      <c r="E68" s="14">
        <v>2031</v>
      </c>
      <c r="F68" s="14">
        <v>177</v>
      </c>
      <c r="G68" s="14">
        <v>125</v>
      </c>
      <c r="H68" s="14">
        <v>190</v>
      </c>
    </row>
    <row r="69" spans="1:8" x14ac:dyDescent="0.2">
      <c r="A69" s="13">
        <v>68</v>
      </c>
      <c r="B69" s="13" t="s">
        <v>84</v>
      </c>
      <c r="C69" s="14" t="s">
        <v>71</v>
      </c>
      <c r="D69" s="14"/>
      <c r="E69" s="14">
        <v>3056</v>
      </c>
      <c r="F69" s="14">
        <v>234</v>
      </c>
      <c r="G69" s="14">
        <v>159</v>
      </c>
      <c r="H69" s="14">
        <v>207</v>
      </c>
    </row>
    <row r="70" spans="1:8" x14ac:dyDescent="0.2">
      <c r="A70" s="13">
        <v>69</v>
      </c>
      <c r="B70" s="13" t="s">
        <v>85</v>
      </c>
      <c r="C70" s="14" t="s">
        <v>6</v>
      </c>
      <c r="D70" s="14" t="s">
        <v>7</v>
      </c>
      <c r="E70" s="14">
        <v>1033</v>
      </c>
      <c r="F70" s="14">
        <v>139</v>
      </c>
      <c r="G70" s="14">
        <v>61</v>
      </c>
      <c r="H70" s="14">
        <v>137</v>
      </c>
    </row>
    <row r="71" spans="1:8" x14ac:dyDescent="0.2">
      <c r="A71" s="13">
        <v>70</v>
      </c>
      <c r="B71" s="13" t="s">
        <v>86</v>
      </c>
      <c r="C71" s="14" t="s">
        <v>6</v>
      </c>
      <c r="D71" s="14" t="s">
        <v>7</v>
      </c>
      <c r="E71" s="14">
        <v>1611</v>
      </c>
      <c r="F71" s="14">
        <v>172</v>
      </c>
      <c r="G71" s="14">
        <v>92</v>
      </c>
      <c r="H71" s="14">
        <v>163</v>
      </c>
    </row>
    <row r="72" spans="1:8" x14ac:dyDescent="0.2">
      <c r="A72" s="13">
        <v>71</v>
      </c>
      <c r="B72" s="13" t="s">
        <v>87</v>
      </c>
      <c r="C72" s="14" t="s">
        <v>6</v>
      </c>
      <c r="D72" s="14" t="s">
        <v>7</v>
      </c>
      <c r="E72" s="14">
        <v>2431</v>
      </c>
      <c r="F72" s="14">
        <v>207</v>
      </c>
      <c r="G72" s="14">
        <v>135</v>
      </c>
      <c r="H72" s="14">
        <v>190</v>
      </c>
    </row>
    <row r="73" spans="1:8" x14ac:dyDescent="0.2">
      <c r="A73" s="13">
        <v>72</v>
      </c>
      <c r="B73" s="13" t="s">
        <v>88</v>
      </c>
      <c r="C73" s="14" t="s">
        <v>16</v>
      </c>
      <c r="D73" s="14" t="s">
        <v>7</v>
      </c>
      <c r="E73" s="14">
        <v>1040</v>
      </c>
      <c r="F73" s="14">
        <v>97</v>
      </c>
      <c r="G73" s="14">
        <v>149</v>
      </c>
      <c r="H73" s="14">
        <v>120</v>
      </c>
    </row>
    <row r="74" spans="1:8" x14ac:dyDescent="0.2">
      <c r="A74" s="13">
        <v>73</v>
      </c>
      <c r="B74" s="13" t="s">
        <v>89</v>
      </c>
      <c r="C74" s="14" t="s">
        <v>16</v>
      </c>
      <c r="D74" s="14" t="s">
        <v>7</v>
      </c>
      <c r="E74" s="14">
        <v>2422</v>
      </c>
      <c r="F74" s="14">
        <v>166</v>
      </c>
      <c r="G74" s="14">
        <v>209</v>
      </c>
      <c r="H74" s="14">
        <v>190</v>
      </c>
    </row>
    <row r="75" spans="1:8" x14ac:dyDescent="0.2">
      <c r="A75" s="13">
        <v>74</v>
      </c>
      <c r="B75" s="13" t="s">
        <v>90</v>
      </c>
      <c r="C75" s="14" t="s">
        <v>91</v>
      </c>
      <c r="D75" s="14" t="s">
        <v>40</v>
      </c>
      <c r="E75" s="14">
        <v>1293</v>
      </c>
      <c r="F75" s="14">
        <v>132</v>
      </c>
      <c r="G75" s="14">
        <v>132</v>
      </c>
      <c r="H75" s="14">
        <v>120</v>
      </c>
    </row>
    <row r="76" spans="1:8" x14ac:dyDescent="0.2">
      <c r="A76" s="13">
        <v>75</v>
      </c>
      <c r="B76" s="13" t="s">
        <v>92</v>
      </c>
      <c r="C76" s="14" t="s">
        <v>91</v>
      </c>
      <c r="D76" s="14" t="s">
        <v>40</v>
      </c>
      <c r="E76" s="14">
        <v>1897</v>
      </c>
      <c r="F76" s="14">
        <v>164</v>
      </c>
      <c r="G76" s="14">
        <v>164</v>
      </c>
      <c r="H76" s="14">
        <v>146</v>
      </c>
    </row>
    <row r="77" spans="1:8" x14ac:dyDescent="0.2">
      <c r="A77" s="13">
        <v>76</v>
      </c>
      <c r="B77" s="13" t="s">
        <v>93</v>
      </c>
      <c r="C77" s="14" t="s">
        <v>91</v>
      </c>
      <c r="D77" s="14" t="s">
        <v>40</v>
      </c>
      <c r="E77" s="14">
        <v>2949</v>
      </c>
      <c r="F77" s="14">
        <v>211</v>
      </c>
      <c r="G77" s="14">
        <v>198</v>
      </c>
      <c r="H77" s="14">
        <v>190</v>
      </c>
    </row>
    <row r="78" spans="1:8" x14ac:dyDescent="0.2">
      <c r="A78" s="13">
        <v>77</v>
      </c>
      <c r="B78" s="13" t="s">
        <v>94</v>
      </c>
      <c r="C78" s="14" t="s">
        <v>11</v>
      </c>
      <c r="D78" s="14"/>
      <c r="E78" s="14">
        <v>1697</v>
      </c>
      <c r="F78" s="14">
        <v>170</v>
      </c>
      <c r="G78" s="14">
        <v>127</v>
      </c>
      <c r="H78" s="14">
        <v>137</v>
      </c>
    </row>
    <row r="79" spans="1:8" x14ac:dyDescent="0.2">
      <c r="A79" s="13">
        <v>78</v>
      </c>
      <c r="B79" s="13" t="s">
        <v>95</v>
      </c>
      <c r="C79" s="14" t="s">
        <v>11</v>
      </c>
      <c r="D79" s="14"/>
      <c r="E79" s="14">
        <v>2461</v>
      </c>
      <c r="F79" s="14">
        <v>207</v>
      </c>
      <c r="G79" s="14">
        <v>162</v>
      </c>
      <c r="H79" s="14">
        <v>163</v>
      </c>
    </row>
    <row r="80" spans="1:8" x14ac:dyDescent="0.2">
      <c r="A80" s="13">
        <v>79</v>
      </c>
      <c r="B80" s="13" t="s">
        <v>96</v>
      </c>
      <c r="C80" s="14" t="s">
        <v>16</v>
      </c>
      <c r="D80" s="14" t="s">
        <v>79</v>
      </c>
      <c r="E80" s="14">
        <v>1226</v>
      </c>
      <c r="F80" s="14">
        <v>109</v>
      </c>
      <c r="G80" s="14">
        <v>98</v>
      </c>
      <c r="H80" s="14">
        <v>207</v>
      </c>
    </row>
    <row r="81" spans="1:8" x14ac:dyDescent="0.2">
      <c r="A81" s="13">
        <v>80</v>
      </c>
      <c r="B81" s="13" t="s">
        <v>97</v>
      </c>
      <c r="C81" s="14" t="s">
        <v>16</v>
      </c>
      <c r="D81" s="14" t="s">
        <v>79</v>
      </c>
      <c r="E81" s="14">
        <v>2545</v>
      </c>
      <c r="F81" s="14">
        <v>177</v>
      </c>
      <c r="G81" s="14">
        <v>180</v>
      </c>
      <c r="H81" s="14">
        <v>216</v>
      </c>
    </row>
    <row r="82" spans="1:8" x14ac:dyDescent="0.2">
      <c r="A82" s="13">
        <v>81</v>
      </c>
      <c r="B82" s="13" t="s">
        <v>98</v>
      </c>
      <c r="C82" s="14" t="s">
        <v>37</v>
      </c>
      <c r="D82" s="14" t="s">
        <v>99</v>
      </c>
      <c r="E82" s="14">
        <v>1362</v>
      </c>
      <c r="F82" s="14">
        <v>165</v>
      </c>
      <c r="G82" s="14">
        <v>121</v>
      </c>
      <c r="H82" s="14">
        <v>93</v>
      </c>
    </row>
    <row r="83" spans="1:8" x14ac:dyDescent="0.2">
      <c r="A83" s="13">
        <v>82</v>
      </c>
      <c r="B83" s="13" t="s">
        <v>100</v>
      </c>
      <c r="C83" s="14" t="s">
        <v>37</v>
      </c>
      <c r="D83" s="14" t="s">
        <v>99</v>
      </c>
      <c r="E83" s="14">
        <v>2485</v>
      </c>
      <c r="F83" s="14">
        <v>223</v>
      </c>
      <c r="G83" s="14">
        <v>169</v>
      </c>
      <c r="H83" s="14">
        <v>137</v>
      </c>
    </row>
    <row r="84" spans="1:8" x14ac:dyDescent="0.2">
      <c r="A84" s="13">
        <v>83</v>
      </c>
      <c r="B84" s="13" t="s">
        <v>101</v>
      </c>
      <c r="C84" s="14" t="s">
        <v>27</v>
      </c>
      <c r="D84" s="14" t="s">
        <v>14</v>
      </c>
      <c r="E84" s="14">
        <v>1236</v>
      </c>
      <c r="F84" s="14">
        <v>124</v>
      </c>
      <c r="G84" s="14">
        <v>115</v>
      </c>
      <c r="H84" s="14">
        <v>141</v>
      </c>
    </row>
    <row r="85" spans="1:8" x14ac:dyDescent="0.2">
      <c r="A85" s="13">
        <v>84</v>
      </c>
      <c r="B85" s="13" t="s">
        <v>102</v>
      </c>
      <c r="C85" s="14" t="s">
        <v>27</v>
      </c>
      <c r="D85" s="14" t="s">
        <v>14</v>
      </c>
      <c r="E85" s="14">
        <v>1200</v>
      </c>
      <c r="F85" s="14">
        <v>158</v>
      </c>
      <c r="G85" s="14">
        <v>83</v>
      </c>
      <c r="H85" s="14">
        <v>111</v>
      </c>
    </row>
    <row r="86" spans="1:8" x14ac:dyDescent="0.2">
      <c r="A86" s="13">
        <v>85</v>
      </c>
      <c r="B86" s="13" t="s">
        <v>103</v>
      </c>
      <c r="C86" s="14" t="s">
        <v>27</v>
      </c>
      <c r="D86" s="14" t="s">
        <v>14</v>
      </c>
      <c r="E86" s="14">
        <v>2362</v>
      </c>
      <c r="F86" s="14">
        <v>218</v>
      </c>
      <c r="G86" s="14">
        <v>140</v>
      </c>
      <c r="H86" s="14">
        <v>155</v>
      </c>
    </row>
    <row r="87" spans="1:8" x14ac:dyDescent="0.2">
      <c r="A87" s="13">
        <v>86</v>
      </c>
      <c r="B87" s="13" t="s">
        <v>104</v>
      </c>
      <c r="C87" s="14" t="s">
        <v>16</v>
      </c>
      <c r="D87" s="14"/>
      <c r="E87" s="14">
        <v>971</v>
      </c>
      <c r="F87" s="14">
        <v>85</v>
      </c>
      <c r="G87" s="14">
        <v>121</v>
      </c>
      <c r="H87" s="14">
        <v>163</v>
      </c>
    </row>
    <row r="88" spans="1:8" x14ac:dyDescent="0.2">
      <c r="A88" s="13">
        <v>87</v>
      </c>
      <c r="B88" s="13" t="s">
        <v>105</v>
      </c>
      <c r="C88" s="14" t="s">
        <v>16</v>
      </c>
      <c r="D88" s="14" t="s">
        <v>106</v>
      </c>
      <c r="E88" s="14">
        <v>1985</v>
      </c>
      <c r="F88" s="14">
        <v>139</v>
      </c>
      <c r="G88" s="14">
        <v>177</v>
      </c>
      <c r="H88" s="14">
        <v>207</v>
      </c>
    </row>
    <row r="89" spans="1:8" x14ac:dyDescent="0.2">
      <c r="A89" s="13">
        <v>88</v>
      </c>
      <c r="B89" s="13" t="s">
        <v>107</v>
      </c>
      <c r="C89" s="14" t="s">
        <v>7</v>
      </c>
      <c r="D89" s="14"/>
      <c r="E89" s="14">
        <v>1374</v>
      </c>
      <c r="F89" s="14">
        <v>135</v>
      </c>
      <c r="G89" s="14">
        <v>90</v>
      </c>
      <c r="H89" s="14">
        <v>190</v>
      </c>
    </row>
    <row r="90" spans="1:8" x14ac:dyDescent="0.2">
      <c r="A90" s="13">
        <v>89</v>
      </c>
      <c r="B90" s="13" t="s">
        <v>108</v>
      </c>
      <c r="C90" s="14" t="s">
        <v>7</v>
      </c>
      <c r="D90" s="14"/>
      <c r="E90" s="14">
        <v>2757</v>
      </c>
      <c r="F90" s="14">
        <v>190</v>
      </c>
      <c r="G90" s="14">
        <v>172</v>
      </c>
      <c r="H90" s="14">
        <v>233</v>
      </c>
    </row>
    <row r="91" spans="1:8" x14ac:dyDescent="0.2">
      <c r="A91" s="13">
        <v>90</v>
      </c>
      <c r="B91" s="13" t="s">
        <v>109</v>
      </c>
      <c r="C91" s="14" t="s">
        <v>16</v>
      </c>
      <c r="D91" s="14"/>
      <c r="E91" s="14">
        <v>1080</v>
      </c>
      <c r="F91" s="14">
        <v>116</v>
      </c>
      <c r="G91" s="14">
        <v>134</v>
      </c>
      <c r="H91" s="14">
        <v>102</v>
      </c>
    </row>
    <row r="92" spans="1:8" x14ac:dyDescent="0.2">
      <c r="A92" s="13">
        <v>91</v>
      </c>
      <c r="B92" s="13" t="s">
        <v>110</v>
      </c>
      <c r="C92" s="14" t="s">
        <v>16</v>
      </c>
      <c r="D92" s="14" t="s">
        <v>106</v>
      </c>
      <c r="E92" s="14">
        <v>2547</v>
      </c>
      <c r="F92" s="14">
        <v>186</v>
      </c>
      <c r="G92" s="14">
        <v>256</v>
      </c>
      <c r="H92" s="14">
        <v>137</v>
      </c>
    </row>
    <row r="93" spans="1:8" x14ac:dyDescent="0.2">
      <c r="A93" s="13">
        <v>92</v>
      </c>
      <c r="B93" s="13" t="s">
        <v>111</v>
      </c>
      <c r="C93" s="14" t="s">
        <v>112</v>
      </c>
      <c r="D93" s="14" t="s">
        <v>7</v>
      </c>
      <c r="E93" s="14">
        <v>1229</v>
      </c>
      <c r="F93" s="14">
        <v>186</v>
      </c>
      <c r="G93" s="14">
        <v>67</v>
      </c>
      <c r="H93" s="14">
        <v>102</v>
      </c>
    </row>
    <row r="94" spans="1:8" x14ac:dyDescent="0.2">
      <c r="A94" s="13">
        <v>93</v>
      </c>
      <c r="B94" s="13" t="s">
        <v>113</v>
      </c>
      <c r="C94" s="14" t="s">
        <v>112</v>
      </c>
      <c r="D94" s="14" t="s">
        <v>7</v>
      </c>
      <c r="E94" s="14">
        <v>1963</v>
      </c>
      <c r="F94" s="14">
        <v>223</v>
      </c>
      <c r="G94" s="14">
        <v>107</v>
      </c>
      <c r="H94" s="14">
        <v>128</v>
      </c>
    </row>
    <row r="95" spans="1:8" x14ac:dyDescent="0.2">
      <c r="A95" s="13">
        <v>94</v>
      </c>
      <c r="B95" s="13" t="s">
        <v>114</v>
      </c>
      <c r="C95" s="14" t="s">
        <v>112</v>
      </c>
      <c r="D95" s="14" t="s">
        <v>7</v>
      </c>
      <c r="E95" s="14">
        <v>2878</v>
      </c>
      <c r="F95" s="14">
        <v>261</v>
      </c>
      <c r="G95" s="14">
        <v>149</v>
      </c>
      <c r="H95" s="14">
        <v>155</v>
      </c>
    </row>
    <row r="96" spans="1:8" x14ac:dyDescent="0.2">
      <c r="A96" s="13">
        <v>95</v>
      </c>
      <c r="B96" s="13" t="s">
        <v>115</v>
      </c>
      <c r="C96" s="14" t="s">
        <v>91</v>
      </c>
      <c r="D96" s="14" t="s">
        <v>40</v>
      </c>
      <c r="E96" s="14">
        <v>1101</v>
      </c>
      <c r="F96" s="14">
        <v>85</v>
      </c>
      <c r="G96" s="14">
        <v>232</v>
      </c>
      <c r="H96" s="14">
        <v>111</v>
      </c>
    </row>
    <row r="97" spans="1:8" x14ac:dyDescent="0.2">
      <c r="A97" s="13">
        <v>96</v>
      </c>
      <c r="B97" s="13" t="s">
        <v>116</v>
      </c>
      <c r="C97" s="14" t="s">
        <v>79</v>
      </c>
      <c r="D97" s="14"/>
      <c r="E97" s="14">
        <v>1040</v>
      </c>
      <c r="F97" s="14">
        <v>89</v>
      </c>
      <c r="G97" s="14">
        <v>136</v>
      </c>
      <c r="H97" s="14">
        <v>155</v>
      </c>
    </row>
    <row r="98" spans="1:8" x14ac:dyDescent="0.2">
      <c r="A98" s="13">
        <v>97</v>
      </c>
      <c r="B98" s="13" t="s">
        <v>117</v>
      </c>
      <c r="C98" s="14" t="s">
        <v>79</v>
      </c>
      <c r="D98" s="14"/>
      <c r="E98" s="14">
        <v>2090</v>
      </c>
      <c r="F98" s="14">
        <v>144</v>
      </c>
      <c r="G98" s="14">
        <v>193</v>
      </c>
      <c r="H98" s="14">
        <v>198</v>
      </c>
    </row>
    <row r="99" spans="1:8" x14ac:dyDescent="0.2">
      <c r="A99" s="13">
        <v>98</v>
      </c>
      <c r="B99" s="13" t="s">
        <v>118</v>
      </c>
      <c r="C99" s="14" t="s">
        <v>16</v>
      </c>
      <c r="D99" s="14"/>
      <c r="E99" s="14">
        <v>1561</v>
      </c>
      <c r="F99" s="14">
        <v>181</v>
      </c>
      <c r="G99" s="14">
        <v>124</v>
      </c>
      <c r="H99" s="14">
        <v>102</v>
      </c>
    </row>
    <row r="100" spans="1:8" x14ac:dyDescent="0.2">
      <c r="A100" s="13">
        <v>99</v>
      </c>
      <c r="B100" s="13" t="s">
        <v>119</v>
      </c>
      <c r="C100" s="14" t="s">
        <v>16</v>
      </c>
      <c r="D100" s="14"/>
      <c r="E100" s="14">
        <v>2829</v>
      </c>
      <c r="F100" s="14">
        <v>240</v>
      </c>
      <c r="G100" s="14">
        <v>181</v>
      </c>
      <c r="H100" s="14">
        <v>146</v>
      </c>
    </row>
    <row r="101" spans="1:8" x14ac:dyDescent="0.2">
      <c r="A101" s="13">
        <v>100</v>
      </c>
      <c r="B101" s="13" t="s">
        <v>120</v>
      </c>
      <c r="C101" s="14" t="s">
        <v>37</v>
      </c>
      <c r="D101" s="14"/>
      <c r="E101" s="14">
        <v>1010</v>
      </c>
      <c r="F101" s="14">
        <v>109</v>
      </c>
      <c r="G101" s="14">
        <v>111</v>
      </c>
      <c r="H101" s="14">
        <v>120</v>
      </c>
    </row>
    <row r="102" spans="1:8" x14ac:dyDescent="0.2">
      <c r="A102" s="13">
        <v>101</v>
      </c>
      <c r="B102" s="13" t="s">
        <v>121</v>
      </c>
      <c r="C102" s="14" t="s">
        <v>37</v>
      </c>
      <c r="D102" s="14"/>
      <c r="E102" s="14">
        <v>2099</v>
      </c>
      <c r="F102" s="14">
        <v>173</v>
      </c>
      <c r="G102" s="14">
        <v>173</v>
      </c>
      <c r="H102" s="14">
        <v>155</v>
      </c>
    </row>
    <row r="103" spans="1:8" x14ac:dyDescent="0.2">
      <c r="A103" s="13">
        <v>102</v>
      </c>
      <c r="B103" s="13" t="s">
        <v>122</v>
      </c>
      <c r="C103" s="14" t="s">
        <v>6</v>
      </c>
      <c r="D103" s="14" t="s">
        <v>79</v>
      </c>
      <c r="E103" s="14">
        <v>1175</v>
      </c>
      <c r="F103" s="14">
        <v>107</v>
      </c>
      <c r="G103" s="14">
        <v>125</v>
      </c>
      <c r="H103" s="14">
        <v>155</v>
      </c>
    </row>
    <row r="104" spans="1:8" x14ac:dyDescent="0.2">
      <c r="A104" s="13">
        <v>103</v>
      </c>
      <c r="B104" s="13" t="s">
        <v>123</v>
      </c>
      <c r="C104" s="14" t="s">
        <v>6</v>
      </c>
      <c r="D104" s="14" t="s">
        <v>79</v>
      </c>
      <c r="E104" s="14">
        <v>3014</v>
      </c>
      <c r="F104" s="14">
        <v>233</v>
      </c>
      <c r="G104" s="14">
        <v>149</v>
      </c>
      <c r="H104" s="14">
        <v>216</v>
      </c>
    </row>
    <row r="105" spans="1:8" x14ac:dyDescent="0.2">
      <c r="A105" s="13">
        <v>104</v>
      </c>
      <c r="B105" s="13" t="s">
        <v>124</v>
      </c>
      <c r="C105" s="14" t="s">
        <v>40</v>
      </c>
      <c r="D105" s="14"/>
      <c r="E105" s="14">
        <v>1019</v>
      </c>
      <c r="F105" s="14">
        <v>90</v>
      </c>
      <c r="G105" s="14">
        <v>144</v>
      </c>
      <c r="H105" s="14">
        <v>137</v>
      </c>
    </row>
    <row r="106" spans="1:8" x14ac:dyDescent="0.2">
      <c r="A106" s="13">
        <v>105</v>
      </c>
      <c r="B106" s="13" t="s">
        <v>125</v>
      </c>
      <c r="C106" s="14" t="s">
        <v>40</v>
      </c>
      <c r="D106" s="14"/>
      <c r="E106" s="14">
        <v>1835</v>
      </c>
      <c r="F106" s="14">
        <v>144</v>
      </c>
      <c r="G106" s="14">
        <v>186</v>
      </c>
      <c r="H106" s="14">
        <v>155</v>
      </c>
    </row>
    <row r="107" spans="1:8" x14ac:dyDescent="0.2">
      <c r="A107" s="13">
        <v>106</v>
      </c>
      <c r="B107" s="13" t="s">
        <v>126</v>
      </c>
      <c r="C107" s="14" t="s">
        <v>71</v>
      </c>
      <c r="D107" s="14"/>
      <c r="E107" s="14">
        <v>2576</v>
      </c>
      <c r="F107" s="14">
        <v>224</v>
      </c>
      <c r="G107" s="14">
        <v>181</v>
      </c>
      <c r="H107" s="14">
        <v>137</v>
      </c>
    </row>
    <row r="108" spans="1:8" x14ac:dyDescent="0.2">
      <c r="A108" s="13">
        <v>107</v>
      </c>
      <c r="B108" s="13" t="s">
        <v>127</v>
      </c>
      <c r="C108" s="14" t="s">
        <v>71</v>
      </c>
      <c r="D108" s="14"/>
      <c r="E108" s="14">
        <v>2332</v>
      </c>
      <c r="F108" s="14">
        <v>193</v>
      </c>
      <c r="G108" s="14">
        <v>197</v>
      </c>
      <c r="H108" s="14">
        <v>137</v>
      </c>
    </row>
    <row r="109" spans="1:8" x14ac:dyDescent="0.2">
      <c r="A109" s="13">
        <v>108</v>
      </c>
      <c r="B109" s="13" t="s">
        <v>128</v>
      </c>
      <c r="C109" s="14" t="s">
        <v>27</v>
      </c>
      <c r="D109" s="14"/>
      <c r="E109" s="14">
        <v>1411</v>
      </c>
      <c r="F109" s="14">
        <v>108</v>
      </c>
      <c r="G109" s="14">
        <v>137</v>
      </c>
      <c r="H109" s="14">
        <v>207</v>
      </c>
    </row>
    <row r="110" spans="1:8" x14ac:dyDescent="0.2">
      <c r="A110" s="13">
        <v>109</v>
      </c>
      <c r="B110" s="13" t="s">
        <v>129</v>
      </c>
      <c r="C110" s="14" t="s">
        <v>7</v>
      </c>
      <c r="D110" s="14"/>
      <c r="E110" s="14">
        <v>1214</v>
      </c>
      <c r="F110" s="14">
        <v>119</v>
      </c>
      <c r="G110" s="14">
        <v>141</v>
      </c>
      <c r="H110" s="14">
        <v>120</v>
      </c>
    </row>
    <row r="111" spans="1:8" x14ac:dyDescent="0.2">
      <c r="A111" s="13">
        <v>110</v>
      </c>
      <c r="B111" s="13" t="s">
        <v>130</v>
      </c>
      <c r="C111" s="14" t="s">
        <v>7</v>
      </c>
      <c r="D111" s="14"/>
      <c r="E111" s="14">
        <v>2293</v>
      </c>
      <c r="F111" s="14">
        <v>174</v>
      </c>
      <c r="G111" s="14">
        <v>197</v>
      </c>
      <c r="H111" s="14">
        <v>163</v>
      </c>
    </row>
    <row r="112" spans="1:8" x14ac:dyDescent="0.2">
      <c r="A112" s="13">
        <v>111</v>
      </c>
      <c r="B112" s="13" t="s">
        <v>131</v>
      </c>
      <c r="C112" s="14" t="s">
        <v>40</v>
      </c>
      <c r="D112" s="14" t="s">
        <v>91</v>
      </c>
      <c r="E112" s="14">
        <v>1651</v>
      </c>
      <c r="F112" s="14">
        <v>140</v>
      </c>
      <c r="G112" s="14">
        <v>127</v>
      </c>
      <c r="H112" s="14">
        <v>190</v>
      </c>
    </row>
    <row r="113" spans="1:8" x14ac:dyDescent="0.2">
      <c r="A113" s="13">
        <v>112</v>
      </c>
      <c r="B113" s="13" t="s">
        <v>132</v>
      </c>
      <c r="C113" s="14" t="s">
        <v>40</v>
      </c>
      <c r="D113" s="14" t="s">
        <v>91</v>
      </c>
      <c r="E113" s="14">
        <v>3179</v>
      </c>
      <c r="F113" s="14">
        <v>222</v>
      </c>
      <c r="G113" s="14">
        <v>171</v>
      </c>
      <c r="H113" s="14">
        <v>233</v>
      </c>
    </row>
    <row r="114" spans="1:8" x14ac:dyDescent="0.2">
      <c r="A114" s="13">
        <v>113</v>
      </c>
      <c r="B114" s="13" t="s">
        <v>133</v>
      </c>
      <c r="C114" s="14" t="s">
        <v>27</v>
      </c>
      <c r="D114" s="14"/>
      <c r="E114" s="14">
        <v>1255</v>
      </c>
      <c r="F114" s="14">
        <v>60</v>
      </c>
      <c r="G114" s="14">
        <v>128</v>
      </c>
      <c r="H114" s="14">
        <v>487</v>
      </c>
    </row>
    <row r="115" spans="1:8" x14ac:dyDescent="0.2">
      <c r="A115" s="13">
        <v>114</v>
      </c>
      <c r="B115" s="13" t="s">
        <v>134</v>
      </c>
      <c r="C115" s="14" t="s">
        <v>6</v>
      </c>
      <c r="D115" s="14"/>
      <c r="E115" s="14">
        <v>2238</v>
      </c>
      <c r="F115" s="14">
        <v>183</v>
      </c>
      <c r="G115" s="14">
        <v>169</v>
      </c>
      <c r="H115" s="14">
        <v>163</v>
      </c>
    </row>
    <row r="116" spans="1:8" x14ac:dyDescent="0.2">
      <c r="A116" s="13">
        <v>115</v>
      </c>
      <c r="B116" s="13" t="s">
        <v>135</v>
      </c>
      <c r="C116" s="14" t="s">
        <v>27</v>
      </c>
      <c r="D116" s="14"/>
      <c r="E116" s="14">
        <v>2586</v>
      </c>
      <c r="F116" s="14">
        <v>181</v>
      </c>
      <c r="G116" s="14">
        <v>165</v>
      </c>
      <c r="H116" s="14">
        <v>233</v>
      </c>
    </row>
    <row r="117" spans="1:8" x14ac:dyDescent="0.2">
      <c r="A117" s="13">
        <v>116</v>
      </c>
      <c r="B117" s="13" t="s">
        <v>136</v>
      </c>
      <c r="C117" s="14" t="s">
        <v>16</v>
      </c>
      <c r="D117" s="14"/>
      <c r="E117" s="14">
        <v>1056</v>
      </c>
      <c r="F117" s="14">
        <v>129</v>
      </c>
      <c r="G117" s="14">
        <v>103</v>
      </c>
      <c r="H117" s="14">
        <v>102</v>
      </c>
    </row>
    <row r="118" spans="1:8" x14ac:dyDescent="0.2">
      <c r="A118" s="13">
        <v>117</v>
      </c>
      <c r="B118" s="13" t="s">
        <v>137</v>
      </c>
      <c r="C118" s="14" t="s">
        <v>16</v>
      </c>
      <c r="D118" s="14"/>
      <c r="E118" s="14">
        <v>2093</v>
      </c>
      <c r="F118" s="14">
        <v>187</v>
      </c>
      <c r="G118" s="14">
        <v>156</v>
      </c>
      <c r="H118" s="14">
        <v>146</v>
      </c>
    </row>
    <row r="119" spans="1:8" x14ac:dyDescent="0.2">
      <c r="A119" s="13">
        <v>118</v>
      </c>
      <c r="B119" s="13" t="s">
        <v>138</v>
      </c>
      <c r="C119" s="14" t="s">
        <v>16</v>
      </c>
      <c r="D119" s="14"/>
      <c r="E119" s="14">
        <v>1152</v>
      </c>
      <c r="F119" s="14">
        <v>123</v>
      </c>
      <c r="G119" s="14">
        <v>110</v>
      </c>
      <c r="H119" s="14">
        <v>128</v>
      </c>
    </row>
    <row r="120" spans="1:8" x14ac:dyDescent="0.2">
      <c r="A120" s="13">
        <v>119</v>
      </c>
      <c r="B120" s="13" t="s">
        <v>139</v>
      </c>
      <c r="C120" s="14" t="s">
        <v>16</v>
      </c>
      <c r="D120" s="14"/>
      <c r="E120" s="14">
        <v>2162</v>
      </c>
      <c r="F120" s="14">
        <v>175</v>
      </c>
      <c r="G120" s="14">
        <v>147</v>
      </c>
      <c r="H120" s="14">
        <v>190</v>
      </c>
    </row>
    <row r="121" spans="1:8" x14ac:dyDescent="0.2">
      <c r="A121" s="13">
        <v>120</v>
      </c>
      <c r="B121" s="13" t="s">
        <v>140</v>
      </c>
      <c r="C121" s="14" t="s">
        <v>16</v>
      </c>
      <c r="D121" s="14"/>
      <c r="E121" s="14">
        <v>1157</v>
      </c>
      <c r="F121" s="14">
        <v>137</v>
      </c>
      <c r="G121" s="14">
        <v>112</v>
      </c>
      <c r="H121" s="14">
        <v>102</v>
      </c>
    </row>
    <row r="122" spans="1:8" x14ac:dyDescent="0.2">
      <c r="A122" s="13">
        <v>121</v>
      </c>
      <c r="B122" s="13" t="s">
        <v>141</v>
      </c>
      <c r="C122" s="14" t="s">
        <v>16</v>
      </c>
      <c r="D122" s="14" t="s">
        <v>79</v>
      </c>
      <c r="E122" s="14">
        <v>2584</v>
      </c>
      <c r="F122" s="14">
        <v>210</v>
      </c>
      <c r="G122" s="14">
        <v>184</v>
      </c>
      <c r="H122" s="14">
        <v>155</v>
      </c>
    </row>
    <row r="123" spans="1:8" x14ac:dyDescent="0.2">
      <c r="A123" s="13">
        <v>122</v>
      </c>
      <c r="B123" s="13" t="s">
        <v>142</v>
      </c>
      <c r="C123" s="14" t="s">
        <v>79</v>
      </c>
      <c r="D123" s="14" t="s">
        <v>49</v>
      </c>
      <c r="E123" s="14">
        <v>2228</v>
      </c>
      <c r="F123" s="14">
        <v>192</v>
      </c>
      <c r="G123" s="14">
        <v>205</v>
      </c>
      <c r="H123" s="14">
        <v>120</v>
      </c>
    </row>
    <row r="124" spans="1:8" x14ac:dyDescent="0.2">
      <c r="A124" s="13">
        <v>123</v>
      </c>
      <c r="B124" s="13" t="s">
        <v>143</v>
      </c>
      <c r="C124" s="14" t="s">
        <v>20</v>
      </c>
      <c r="D124" s="14" t="s">
        <v>14</v>
      </c>
      <c r="E124" s="14">
        <v>2706</v>
      </c>
      <c r="F124" s="14">
        <v>218</v>
      </c>
      <c r="G124" s="14">
        <v>170</v>
      </c>
      <c r="H124" s="14">
        <v>172</v>
      </c>
    </row>
    <row r="125" spans="1:8" x14ac:dyDescent="0.2">
      <c r="A125" s="13">
        <v>124</v>
      </c>
      <c r="B125" s="13" t="s">
        <v>144</v>
      </c>
      <c r="C125" s="14" t="s">
        <v>106</v>
      </c>
      <c r="D125" s="14" t="s">
        <v>79</v>
      </c>
      <c r="E125" s="14">
        <v>2555</v>
      </c>
      <c r="F125" s="14">
        <v>223</v>
      </c>
      <c r="G125" s="14">
        <v>151</v>
      </c>
      <c r="H125" s="14">
        <v>163</v>
      </c>
    </row>
    <row r="126" spans="1:8" x14ac:dyDescent="0.2">
      <c r="A126" s="13">
        <v>125</v>
      </c>
      <c r="B126" s="13" t="s">
        <v>145</v>
      </c>
      <c r="C126" s="14" t="s">
        <v>37</v>
      </c>
      <c r="D126" s="14"/>
      <c r="E126" s="14">
        <v>2334</v>
      </c>
      <c r="F126" s="14">
        <v>198</v>
      </c>
      <c r="G126" s="14">
        <v>158</v>
      </c>
      <c r="H126" s="14">
        <v>163</v>
      </c>
    </row>
    <row r="127" spans="1:8" x14ac:dyDescent="0.2">
      <c r="A127" s="13">
        <v>126</v>
      </c>
      <c r="B127" s="13" t="s">
        <v>146</v>
      </c>
      <c r="C127" s="14" t="s">
        <v>11</v>
      </c>
      <c r="D127" s="14"/>
      <c r="E127" s="14">
        <v>2394</v>
      </c>
      <c r="F127" s="14">
        <v>206</v>
      </c>
      <c r="G127" s="14">
        <v>154</v>
      </c>
      <c r="H127" s="14">
        <v>163</v>
      </c>
    </row>
    <row r="128" spans="1:8" x14ac:dyDescent="0.2">
      <c r="A128" s="13">
        <v>127</v>
      </c>
      <c r="B128" s="13" t="s">
        <v>147</v>
      </c>
      <c r="C128" s="14" t="s">
        <v>20</v>
      </c>
      <c r="D128" s="14"/>
      <c r="E128" s="14">
        <v>2959</v>
      </c>
      <c r="F128" s="14">
        <v>238</v>
      </c>
      <c r="G128" s="14">
        <v>182</v>
      </c>
      <c r="H128" s="14">
        <v>163</v>
      </c>
    </row>
    <row r="129" spans="1:8" x14ac:dyDescent="0.2">
      <c r="A129" s="13">
        <v>128</v>
      </c>
      <c r="B129" s="13" t="s">
        <v>148</v>
      </c>
      <c r="C129" s="14" t="s">
        <v>27</v>
      </c>
      <c r="D129" s="14"/>
      <c r="E129" s="14">
        <v>2620</v>
      </c>
      <c r="F129" s="14">
        <v>198</v>
      </c>
      <c r="G129" s="14">
        <v>183</v>
      </c>
      <c r="H129" s="14">
        <v>181</v>
      </c>
    </row>
    <row r="130" spans="1:8" x14ac:dyDescent="0.2">
      <c r="A130" s="13">
        <v>129</v>
      </c>
      <c r="B130" s="13" t="s">
        <v>149</v>
      </c>
      <c r="C130" s="14" t="s">
        <v>16</v>
      </c>
      <c r="D130" s="14"/>
      <c r="E130" s="14">
        <v>274</v>
      </c>
      <c r="F130" s="14">
        <v>29</v>
      </c>
      <c r="G130" s="14">
        <v>85</v>
      </c>
      <c r="H130" s="14">
        <v>85</v>
      </c>
    </row>
    <row r="131" spans="1:8" x14ac:dyDescent="0.2">
      <c r="A131" s="13">
        <v>130</v>
      </c>
      <c r="B131" s="13" t="s">
        <v>150</v>
      </c>
      <c r="C131" s="14" t="s">
        <v>16</v>
      </c>
      <c r="D131" s="14" t="s">
        <v>14</v>
      </c>
      <c r="E131" s="14">
        <v>3391</v>
      </c>
      <c r="F131" s="14">
        <v>237</v>
      </c>
      <c r="G131" s="14">
        <v>186</v>
      </c>
      <c r="H131" s="14">
        <v>216</v>
      </c>
    </row>
    <row r="132" spans="1:8" x14ac:dyDescent="0.2">
      <c r="A132" s="13">
        <v>131</v>
      </c>
      <c r="B132" s="13" t="s">
        <v>151</v>
      </c>
      <c r="C132" s="14" t="s">
        <v>16</v>
      </c>
      <c r="D132" s="14" t="s">
        <v>106</v>
      </c>
      <c r="E132" s="14">
        <v>2641</v>
      </c>
      <c r="F132" s="14">
        <v>165</v>
      </c>
      <c r="G132" s="14">
        <v>174</v>
      </c>
      <c r="H132" s="14">
        <v>277</v>
      </c>
    </row>
    <row r="133" spans="1:8" x14ac:dyDescent="0.2">
      <c r="A133" s="13">
        <v>132</v>
      </c>
      <c r="B133" s="13" t="s">
        <v>152</v>
      </c>
      <c r="C133" s="14" t="s">
        <v>27</v>
      </c>
      <c r="D133" s="14"/>
      <c r="E133" s="14">
        <v>832</v>
      </c>
      <c r="F133" s="14">
        <v>91</v>
      </c>
      <c r="G133" s="14">
        <v>91</v>
      </c>
      <c r="H133" s="14">
        <v>134</v>
      </c>
    </row>
    <row r="134" spans="1:8" x14ac:dyDescent="0.2">
      <c r="A134" s="13">
        <v>133</v>
      </c>
      <c r="B134" s="13" t="s">
        <v>153</v>
      </c>
      <c r="C134" s="14" t="s">
        <v>27</v>
      </c>
      <c r="D134" s="14"/>
      <c r="E134" s="14">
        <v>1071</v>
      </c>
      <c r="F134" s="14">
        <v>104</v>
      </c>
      <c r="G134" s="14">
        <v>114</v>
      </c>
      <c r="H134" s="14">
        <v>146</v>
      </c>
    </row>
    <row r="135" spans="1:8" x14ac:dyDescent="0.2">
      <c r="A135" s="13">
        <v>134</v>
      </c>
      <c r="B135" s="13" t="s">
        <v>154</v>
      </c>
      <c r="C135" s="14" t="s">
        <v>16</v>
      </c>
      <c r="D135" s="14"/>
      <c r="E135" s="14">
        <v>3114</v>
      </c>
      <c r="F135" s="14">
        <v>205</v>
      </c>
      <c r="G135" s="14">
        <v>161</v>
      </c>
      <c r="H135" s="14">
        <v>277</v>
      </c>
    </row>
    <row r="136" spans="1:8" x14ac:dyDescent="0.2">
      <c r="A136" s="13">
        <v>135</v>
      </c>
      <c r="B136" s="13" t="s">
        <v>155</v>
      </c>
      <c r="C136" s="14" t="s">
        <v>37</v>
      </c>
      <c r="D136" s="14"/>
      <c r="E136" s="14">
        <v>2888</v>
      </c>
      <c r="F136" s="14">
        <v>232</v>
      </c>
      <c r="G136" s="14">
        <v>182</v>
      </c>
      <c r="H136" s="14">
        <v>163</v>
      </c>
    </row>
    <row r="137" spans="1:8" x14ac:dyDescent="0.2">
      <c r="A137" s="13">
        <v>136</v>
      </c>
      <c r="B137" s="13" t="s">
        <v>156</v>
      </c>
      <c r="C137" s="14" t="s">
        <v>11</v>
      </c>
      <c r="D137" s="14"/>
      <c r="E137" s="14">
        <v>3029</v>
      </c>
      <c r="F137" s="14">
        <v>246</v>
      </c>
      <c r="G137" s="14">
        <v>179</v>
      </c>
      <c r="H137" s="14">
        <v>163</v>
      </c>
    </row>
    <row r="138" spans="1:8" x14ac:dyDescent="0.2">
      <c r="A138" s="13">
        <v>137</v>
      </c>
      <c r="B138" s="13" t="s">
        <v>157</v>
      </c>
      <c r="C138" s="14" t="s">
        <v>27</v>
      </c>
      <c r="D138" s="14"/>
      <c r="E138" s="14">
        <v>1720</v>
      </c>
      <c r="F138" s="14">
        <v>153</v>
      </c>
      <c r="G138" s="14">
        <v>136</v>
      </c>
      <c r="H138" s="14">
        <v>163</v>
      </c>
    </row>
    <row r="139" spans="1:8" x14ac:dyDescent="0.2">
      <c r="A139" s="13">
        <v>138</v>
      </c>
      <c r="B139" s="13" t="s">
        <v>158</v>
      </c>
      <c r="C139" s="14" t="s">
        <v>91</v>
      </c>
      <c r="D139" s="14" t="s">
        <v>16</v>
      </c>
      <c r="E139" s="14">
        <v>1544</v>
      </c>
      <c r="F139" s="14">
        <v>155</v>
      </c>
      <c r="G139" s="14">
        <v>153</v>
      </c>
      <c r="H139" s="14">
        <v>111</v>
      </c>
    </row>
    <row r="140" spans="1:8" x14ac:dyDescent="0.2">
      <c r="A140" s="13">
        <v>139</v>
      </c>
      <c r="B140" s="13" t="s">
        <v>159</v>
      </c>
      <c r="C140" s="14" t="s">
        <v>91</v>
      </c>
      <c r="D140" s="14" t="s">
        <v>16</v>
      </c>
      <c r="E140" s="14">
        <v>2786</v>
      </c>
      <c r="F140" s="14">
        <v>207</v>
      </c>
      <c r="G140" s="14">
        <v>201</v>
      </c>
      <c r="H140" s="14">
        <v>172</v>
      </c>
    </row>
    <row r="141" spans="1:8" x14ac:dyDescent="0.2">
      <c r="A141" s="13">
        <v>140</v>
      </c>
      <c r="B141" s="13" t="s">
        <v>160</v>
      </c>
      <c r="C141" s="14" t="s">
        <v>91</v>
      </c>
      <c r="D141" s="14" t="s">
        <v>16</v>
      </c>
      <c r="E141" s="14">
        <v>1370</v>
      </c>
      <c r="F141" s="14">
        <v>148</v>
      </c>
      <c r="G141" s="14">
        <v>140</v>
      </c>
      <c r="H141" s="14">
        <v>102</v>
      </c>
    </row>
    <row r="142" spans="1:8" x14ac:dyDescent="0.2">
      <c r="A142" s="13">
        <v>141</v>
      </c>
      <c r="B142" s="13" t="s">
        <v>161</v>
      </c>
      <c r="C142" s="14" t="s">
        <v>91</v>
      </c>
      <c r="D142" s="14" t="s">
        <v>16</v>
      </c>
      <c r="E142" s="14">
        <v>2713</v>
      </c>
      <c r="F142" s="14">
        <v>220</v>
      </c>
      <c r="G142" s="14">
        <v>186</v>
      </c>
      <c r="H142" s="14">
        <v>155</v>
      </c>
    </row>
    <row r="143" spans="1:8" x14ac:dyDescent="0.2">
      <c r="A143" s="13">
        <v>142</v>
      </c>
      <c r="B143" s="13" t="s">
        <v>162</v>
      </c>
      <c r="C143" s="14" t="s">
        <v>91</v>
      </c>
      <c r="D143" s="14" t="s">
        <v>14</v>
      </c>
      <c r="E143" s="14">
        <v>2783</v>
      </c>
      <c r="F143" s="14">
        <v>221</v>
      </c>
      <c r="G143" s="14">
        <v>159</v>
      </c>
      <c r="H143" s="14">
        <v>190</v>
      </c>
    </row>
    <row r="144" spans="1:8" x14ac:dyDescent="0.2">
      <c r="A144" s="13">
        <v>143</v>
      </c>
      <c r="B144" s="13" t="s">
        <v>163</v>
      </c>
      <c r="C144" s="14" t="s">
        <v>27</v>
      </c>
      <c r="D144" s="14"/>
      <c r="E144" s="14">
        <v>3225</v>
      </c>
      <c r="F144" s="14">
        <v>190</v>
      </c>
      <c r="G144" s="14">
        <v>169</v>
      </c>
      <c r="H144" s="14">
        <v>330</v>
      </c>
    </row>
    <row r="145" spans="1:8" x14ac:dyDescent="0.2">
      <c r="A145" s="13">
        <v>144</v>
      </c>
      <c r="B145" s="13" t="s">
        <v>164</v>
      </c>
      <c r="C145" s="14" t="s">
        <v>106</v>
      </c>
      <c r="D145" s="14" t="s">
        <v>14</v>
      </c>
      <c r="E145" s="14">
        <v>3051</v>
      </c>
      <c r="F145" s="14">
        <v>192</v>
      </c>
      <c r="G145" s="14">
        <v>236</v>
      </c>
      <c r="H145" s="14">
        <v>207</v>
      </c>
    </row>
    <row r="146" spans="1:8" x14ac:dyDescent="0.2">
      <c r="A146" s="13">
        <v>145</v>
      </c>
      <c r="B146" s="13" t="s">
        <v>165</v>
      </c>
      <c r="C146" s="14" t="s">
        <v>37</v>
      </c>
      <c r="D146" s="14" t="s">
        <v>14</v>
      </c>
      <c r="E146" s="14">
        <v>3527</v>
      </c>
      <c r="F146" s="14">
        <v>253</v>
      </c>
      <c r="G146" s="14">
        <v>185</v>
      </c>
      <c r="H146" s="14">
        <v>207</v>
      </c>
    </row>
    <row r="147" spans="1:8" x14ac:dyDescent="0.2">
      <c r="A147" s="13">
        <v>146</v>
      </c>
      <c r="B147" s="13" t="s">
        <v>166</v>
      </c>
      <c r="C147" s="14" t="s">
        <v>11</v>
      </c>
      <c r="D147" s="14" t="s">
        <v>14</v>
      </c>
      <c r="E147" s="14">
        <v>3465</v>
      </c>
      <c r="F147" s="14">
        <v>251</v>
      </c>
      <c r="G147" s="14">
        <v>181</v>
      </c>
      <c r="H147" s="14">
        <v>207</v>
      </c>
    </row>
    <row r="148" spans="1:8" x14ac:dyDescent="0.2">
      <c r="A148" s="13">
        <v>147</v>
      </c>
      <c r="B148" s="13" t="s">
        <v>167</v>
      </c>
      <c r="C148" s="14" t="s">
        <v>168</v>
      </c>
      <c r="D148" s="14"/>
      <c r="E148" s="14">
        <v>1004</v>
      </c>
      <c r="F148" s="14">
        <v>119</v>
      </c>
      <c r="G148" s="14">
        <v>91</v>
      </c>
      <c r="H148" s="14">
        <v>121</v>
      </c>
    </row>
    <row r="149" spans="1:8" x14ac:dyDescent="0.2">
      <c r="A149" s="13">
        <v>148</v>
      </c>
      <c r="B149" s="13" t="s">
        <v>169</v>
      </c>
      <c r="C149" s="14" t="s">
        <v>168</v>
      </c>
      <c r="D149" s="14"/>
      <c r="E149" s="14">
        <v>1780</v>
      </c>
      <c r="F149" s="14">
        <v>163</v>
      </c>
      <c r="G149" s="14">
        <v>135</v>
      </c>
      <c r="H149" s="14">
        <v>156</v>
      </c>
    </row>
    <row r="150" spans="1:8" x14ac:dyDescent="0.2">
      <c r="A150" s="13">
        <v>149</v>
      </c>
      <c r="B150" s="13" t="s">
        <v>170</v>
      </c>
      <c r="C150" s="14" t="s">
        <v>168</v>
      </c>
      <c r="D150" s="14" t="s">
        <v>14</v>
      </c>
      <c r="E150" s="14">
        <v>3792</v>
      </c>
      <c r="F150" s="14">
        <v>263</v>
      </c>
      <c r="G150" s="14">
        <v>198</v>
      </c>
      <c r="H150" s="14">
        <v>209</v>
      </c>
    </row>
    <row r="151" spans="1:8" x14ac:dyDescent="0.2">
      <c r="A151" s="13">
        <v>150</v>
      </c>
      <c r="B151" s="13" t="s">
        <v>171</v>
      </c>
      <c r="C151" s="14" t="s">
        <v>79</v>
      </c>
      <c r="D151" s="14"/>
      <c r="E151" s="14">
        <v>4178</v>
      </c>
      <c r="F151" s="14">
        <v>300</v>
      </c>
      <c r="G151" s="14">
        <v>182</v>
      </c>
      <c r="H151" s="14">
        <v>214</v>
      </c>
    </row>
    <row r="152" spans="1:8" x14ac:dyDescent="0.2">
      <c r="A152" s="13">
        <v>151</v>
      </c>
      <c r="B152" s="13" t="s">
        <v>172</v>
      </c>
      <c r="C152" s="14" t="s">
        <v>79</v>
      </c>
      <c r="D152" s="14"/>
      <c r="E152" s="14">
        <v>3265</v>
      </c>
      <c r="F152" s="14">
        <v>210</v>
      </c>
      <c r="G152" s="14">
        <v>210</v>
      </c>
      <c r="H152" s="14">
        <v>225</v>
      </c>
    </row>
    <row r="153" spans="1:8" x14ac:dyDescent="0.2">
      <c r="A153" s="13">
        <v>152</v>
      </c>
      <c r="B153" s="13" t="s">
        <v>173</v>
      </c>
      <c r="C153" s="14" t="s">
        <v>6</v>
      </c>
      <c r="D153" s="14"/>
      <c r="E153" s="14">
        <v>935</v>
      </c>
      <c r="F153" s="14">
        <v>92</v>
      </c>
      <c r="G153" s="14">
        <v>122</v>
      </c>
      <c r="H153" s="14">
        <v>128</v>
      </c>
    </row>
    <row r="154" spans="1:8" x14ac:dyDescent="0.2">
      <c r="A154" s="13">
        <v>153</v>
      </c>
      <c r="B154" s="13" t="s">
        <v>174</v>
      </c>
      <c r="C154" s="14" t="s">
        <v>6</v>
      </c>
      <c r="D154" s="14"/>
      <c r="E154" s="14">
        <v>1454</v>
      </c>
      <c r="F154" s="14">
        <v>122</v>
      </c>
      <c r="G154" s="14">
        <v>155</v>
      </c>
      <c r="H154" s="14">
        <v>155</v>
      </c>
    </row>
    <row r="155" spans="1:8" x14ac:dyDescent="0.2">
      <c r="A155" s="13">
        <v>154</v>
      </c>
      <c r="B155" s="13" t="s">
        <v>175</v>
      </c>
      <c r="C155" s="14" t="s">
        <v>6</v>
      </c>
      <c r="D155" s="14"/>
      <c r="E155" s="14">
        <v>2410</v>
      </c>
      <c r="F155" s="14">
        <v>168</v>
      </c>
      <c r="G155" s="14">
        <v>202</v>
      </c>
      <c r="H155" s="14">
        <v>190</v>
      </c>
    </row>
    <row r="156" spans="1:8" x14ac:dyDescent="0.2">
      <c r="A156" s="13">
        <v>155</v>
      </c>
      <c r="B156" s="13" t="s">
        <v>176</v>
      </c>
      <c r="C156" s="14" t="s">
        <v>11</v>
      </c>
      <c r="D156" s="14"/>
      <c r="E156" s="14">
        <v>980</v>
      </c>
      <c r="F156" s="14">
        <v>116</v>
      </c>
      <c r="G156" s="14">
        <v>93</v>
      </c>
      <c r="H156" s="14">
        <v>118</v>
      </c>
    </row>
    <row r="157" spans="1:8" x14ac:dyDescent="0.2">
      <c r="A157" s="13">
        <v>156</v>
      </c>
      <c r="B157" s="13" t="s">
        <v>177</v>
      </c>
      <c r="C157" s="14" t="s">
        <v>11</v>
      </c>
      <c r="D157" s="14"/>
      <c r="E157" s="14">
        <v>1653</v>
      </c>
      <c r="F157" s="14">
        <v>158</v>
      </c>
      <c r="G157" s="14">
        <v>126</v>
      </c>
      <c r="H157" s="14">
        <v>151</v>
      </c>
    </row>
    <row r="158" spans="1:8" x14ac:dyDescent="0.2">
      <c r="A158" s="13">
        <v>157</v>
      </c>
      <c r="B158" s="13" t="s">
        <v>178</v>
      </c>
      <c r="C158" s="14" t="s">
        <v>11</v>
      </c>
      <c r="D158" s="14"/>
      <c r="E158" s="14">
        <v>2889</v>
      </c>
      <c r="F158" s="14">
        <v>223</v>
      </c>
      <c r="G158" s="14">
        <v>173</v>
      </c>
      <c r="H158" s="14">
        <v>186</v>
      </c>
    </row>
    <row r="159" spans="1:8" x14ac:dyDescent="0.2">
      <c r="A159" s="13">
        <v>158</v>
      </c>
      <c r="B159" s="13" t="s">
        <v>179</v>
      </c>
      <c r="C159" s="14" t="s">
        <v>16</v>
      </c>
      <c r="D159" s="14"/>
      <c r="E159" s="14">
        <v>1131</v>
      </c>
      <c r="F159" s="14">
        <v>117</v>
      </c>
      <c r="G159" s="14">
        <v>109</v>
      </c>
      <c r="H159" s="14">
        <v>137</v>
      </c>
    </row>
    <row r="160" spans="1:8" x14ac:dyDescent="0.2">
      <c r="A160" s="13">
        <v>159</v>
      </c>
      <c r="B160" s="13" t="s">
        <v>180</v>
      </c>
      <c r="C160" s="14" t="s">
        <v>16</v>
      </c>
      <c r="D160" s="14"/>
      <c r="E160" s="14">
        <v>1722</v>
      </c>
      <c r="F160" s="14">
        <v>150</v>
      </c>
      <c r="G160" s="14">
        <v>142</v>
      </c>
      <c r="H160" s="14">
        <v>163</v>
      </c>
    </row>
    <row r="161" spans="1:8" x14ac:dyDescent="0.2">
      <c r="A161" s="13">
        <v>160</v>
      </c>
      <c r="B161" s="13" t="s">
        <v>181</v>
      </c>
      <c r="C161" s="14" t="s">
        <v>16</v>
      </c>
      <c r="D161" s="14"/>
      <c r="E161" s="14">
        <v>2857</v>
      </c>
      <c r="F161" s="14">
        <v>205</v>
      </c>
      <c r="G161" s="14">
        <v>188</v>
      </c>
      <c r="H161" s="14">
        <v>198</v>
      </c>
    </row>
    <row r="162" spans="1:8" x14ac:dyDescent="0.2">
      <c r="A162" s="13">
        <v>161</v>
      </c>
      <c r="B162" s="13" t="s">
        <v>182</v>
      </c>
      <c r="C162" s="14" t="s">
        <v>27</v>
      </c>
      <c r="D162" s="14"/>
      <c r="E162" s="14">
        <v>618</v>
      </c>
      <c r="F162" s="14">
        <v>79</v>
      </c>
      <c r="G162" s="14">
        <v>73</v>
      </c>
      <c r="H162" s="14">
        <v>111</v>
      </c>
    </row>
    <row r="163" spans="1:8" x14ac:dyDescent="0.2">
      <c r="A163" s="13">
        <v>162</v>
      </c>
      <c r="B163" s="13" t="s">
        <v>183</v>
      </c>
      <c r="C163" s="14" t="s">
        <v>27</v>
      </c>
      <c r="D163" s="14"/>
      <c r="E163" s="14">
        <v>1758</v>
      </c>
      <c r="F163" s="14">
        <v>148</v>
      </c>
      <c r="G163" s="14">
        <v>125</v>
      </c>
      <c r="H163" s="14">
        <v>198</v>
      </c>
    </row>
    <row r="164" spans="1:8" x14ac:dyDescent="0.2">
      <c r="A164" s="13">
        <v>163</v>
      </c>
      <c r="B164" s="13" t="s">
        <v>184</v>
      </c>
      <c r="C164" s="14" t="s">
        <v>27</v>
      </c>
      <c r="D164" s="14" t="s">
        <v>14</v>
      </c>
      <c r="E164" s="14">
        <v>677</v>
      </c>
      <c r="F164" s="14">
        <v>67</v>
      </c>
      <c r="G164" s="14">
        <v>88</v>
      </c>
      <c r="H164" s="14">
        <v>155</v>
      </c>
    </row>
    <row r="165" spans="1:8" x14ac:dyDescent="0.2">
      <c r="A165" s="13">
        <v>164</v>
      </c>
      <c r="B165" s="13" t="s">
        <v>185</v>
      </c>
      <c r="C165" s="14" t="s">
        <v>27</v>
      </c>
      <c r="D165" s="14" t="s">
        <v>14</v>
      </c>
      <c r="E165" s="14">
        <v>2024</v>
      </c>
      <c r="F165" s="14">
        <v>145</v>
      </c>
      <c r="G165" s="14">
        <v>156</v>
      </c>
      <c r="H165" s="14">
        <v>225</v>
      </c>
    </row>
    <row r="166" spans="1:8" x14ac:dyDescent="0.2">
      <c r="A166" s="13">
        <v>165</v>
      </c>
      <c r="B166" s="13" t="s">
        <v>186</v>
      </c>
      <c r="C166" s="14" t="s">
        <v>20</v>
      </c>
      <c r="D166" s="14" t="s">
        <v>14</v>
      </c>
      <c r="E166" s="14">
        <v>728</v>
      </c>
      <c r="F166" s="14">
        <v>72</v>
      </c>
      <c r="G166" s="14">
        <v>118</v>
      </c>
      <c r="H166" s="14">
        <v>120</v>
      </c>
    </row>
    <row r="167" spans="1:8" x14ac:dyDescent="0.2">
      <c r="A167" s="13">
        <v>166</v>
      </c>
      <c r="B167" s="13" t="s">
        <v>187</v>
      </c>
      <c r="C167" s="14" t="s">
        <v>20</v>
      </c>
      <c r="D167" s="14" t="s">
        <v>14</v>
      </c>
      <c r="E167" s="14">
        <v>1346</v>
      </c>
      <c r="F167" s="14">
        <v>107</v>
      </c>
      <c r="G167" s="14">
        <v>179</v>
      </c>
      <c r="H167" s="14">
        <v>146</v>
      </c>
    </row>
    <row r="168" spans="1:8" x14ac:dyDescent="0.2">
      <c r="A168" s="13">
        <v>167</v>
      </c>
      <c r="B168" s="13" t="s">
        <v>188</v>
      </c>
      <c r="C168" s="14" t="s">
        <v>20</v>
      </c>
      <c r="D168" s="14" t="s">
        <v>7</v>
      </c>
      <c r="E168" s="14">
        <v>816</v>
      </c>
      <c r="F168" s="14">
        <v>105</v>
      </c>
      <c r="G168" s="14">
        <v>73</v>
      </c>
      <c r="H168" s="14">
        <v>120</v>
      </c>
    </row>
    <row r="169" spans="1:8" x14ac:dyDescent="0.2">
      <c r="A169" s="13">
        <v>168</v>
      </c>
      <c r="B169" s="13" t="s">
        <v>189</v>
      </c>
      <c r="C169" s="14" t="s">
        <v>20</v>
      </c>
      <c r="D169" s="14" t="s">
        <v>7</v>
      </c>
      <c r="E169" s="14">
        <v>1772</v>
      </c>
      <c r="F169" s="14">
        <v>161</v>
      </c>
      <c r="G169" s="14">
        <v>124</v>
      </c>
      <c r="H169" s="14">
        <v>172</v>
      </c>
    </row>
    <row r="170" spans="1:8" x14ac:dyDescent="0.2">
      <c r="A170" s="13">
        <v>169</v>
      </c>
      <c r="B170" s="13" t="s">
        <v>190</v>
      </c>
      <c r="C170" s="14" t="s">
        <v>7</v>
      </c>
      <c r="D170" s="14" t="s">
        <v>14</v>
      </c>
      <c r="E170" s="14">
        <v>2646</v>
      </c>
      <c r="F170" s="14">
        <v>194</v>
      </c>
      <c r="G170" s="14">
        <v>178</v>
      </c>
      <c r="H170" s="14">
        <v>198</v>
      </c>
    </row>
    <row r="171" spans="1:8" x14ac:dyDescent="0.2">
      <c r="A171" s="13">
        <v>170</v>
      </c>
      <c r="B171" s="13" t="s">
        <v>191</v>
      </c>
      <c r="C171" s="14" t="s">
        <v>16</v>
      </c>
      <c r="D171" s="14" t="s">
        <v>37</v>
      </c>
      <c r="E171" s="14">
        <v>1119</v>
      </c>
      <c r="F171" s="14">
        <v>106</v>
      </c>
      <c r="G171" s="14">
        <v>97</v>
      </c>
      <c r="H171" s="14">
        <v>181</v>
      </c>
    </row>
    <row r="172" spans="1:8" x14ac:dyDescent="0.2">
      <c r="A172" s="13">
        <v>171</v>
      </c>
      <c r="B172" s="13" t="s">
        <v>192</v>
      </c>
      <c r="C172" s="14" t="s">
        <v>16</v>
      </c>
      <c r="D172" s="14" t="s">
        <v>37</v>
      </c>
      <c r="E172" s="14">
        <v>2085</v>
      </c>
      <c r="F172" s="14">
        <v>146</v>
      </c>
      <c r="G172" s="14">
        <v>137</v>
      </c>
      <c r="H172" s="14">
        <v>268</v>
      </c>
    </row>
    <row r="173" spans="1:8" x14ac:dyDescent="0.2">
      <c r="A173" s="13">
        <v>172</v>
      </c>
      <c r="B173" s="13" t="s">
        <v>193</v>
      </c>
      <c r="C173" s="14" t="s">
        <v>37</v>
      </c>
      <c r="D173" s="14"/>
      <c r="E173" s="14">
        <v>473</v>
      </c>
      <c r="F173" s="14">
        <v>77</v>
      </c>
      <c r="G173" s="14">
        <v>53</v>
      </c>
      <c r="H173" s="14">
        <v>85</v>
      </c>
    </row>
    <row r="174" spans="1:8" x14ac:dyDescent="0.2">
      <c r="A174" s="13">
        <v>173</v>
      </c>
      <c r="B174" s="13" t="s">
        <v>194</v>
      </c>
      <c r="C174" s="14" t="s">
        <v>49</v>
      </c>
      <c r="D174" s="14"/>
      <c r="E174" s="14">
        <v>671</v>
      </c>
      <c r="F174" s="14">
        <v>75</v>
      </c>
      <c r="G174" s="14">
        <v>79</v>
      </c>
      <c r="H174" s="14">
        <v>137</v>
      </c>
    </row>
    <row r="175" spans="1:8" x14ac:dyDescent="0.2">
      <c r="A175" s="13">
        <v>174</v>
      </c>
      <c r="B175" s="13" t="s">
        <v>195</v>
      </c>
      <c r="C175" s="14" t="s">
        <v>27</v>
      </c>
      <c r="D175" s="14" t="s">
        <v>49</v>
      </c>
      <c r="E175" s="14">
        <v>535</v>
      </c>
      <c r="F175" s="14">
        <v>69</v>
      </c>
      <c r="G175" s="14">
        <v>32</v>
      </c>
      <c r="H175" s="14">
        <v>207</v>
      </c>
    </row>
    <row r="176" spans="1:8" x14ac:dyDescent="0.2">
      <c r="A176" s="13">
        <v>175</v>
      </c>
      <c r="B176" s="13" t="s">
        <v>196</v>
      </c>
      <c r="C176" s="14" t="s">
        <v>49</v>
      </c>
      <c r="D176" s="14"/>
      <c r="E176" s="14">
        <v>657</v>
      </c>
      <c r="F176" s="14">
        <v>67</v>
      </c>
      <c r="G176" s="14">
        <v>116</v>
      </c>
      <c r="H176" s="14">
        <v>111</v>
      </c>
    </row>
    <row r="177" spans="1:8" x14ac:dyDescent="0.2">
      <c r="A177" s="13">
        <v>176</v>
      </c>
      <c r="B177" s="13" t="s">
        <v>197</v>
      </c>
      <c r="C177" s="14" t="s">
        <v>49</v>
      </c>
      <c r="D177" s="14" t="s">
        <v>14</v>
      </c>
      <c r="E177" s="14">
        <v>1708</v>
      </c>
      <c r="F177" s="14">
        <v>139</v>
      </c>
      <c r="G177" s="14">
        <v>181</v>
      </c>
      <c r="H177" s="14">
        <v>146</v>
      </c>
    </row>
    <row r="178" spans="1:8" x14ac:dyDescent="0.2">
      <c r="A178" s="13">
        <v>177</v>
      </c>
      <c r="B178" s="13" t="s">
        <v>198</v>
      </c>
      <c r="C178" s="14" t="s">
        <v>79</v>
      </c>
      <c r="D178" s="14" t="s">
        <v>14</v>
      </c>
      <c r="E178" s="14">
        <v>1102</v>
      </c>
      <c r="F178" s="14">
        <v>134</v>
      </c>
      <c r="G178" s="14">
        <v>89</v>
      </c>
      <c r="H178" s="14">
        <v>120</v>
      </c>
    </row>
    <row r="179" spans="1:8" x14ac:dyDescent="0.2">
      <c r="A179" s="13">
        <v>178</v>
      </c>
      <c r="B179" s="13" t="s">
        <v>199</v>
      </c>
      <c r="C179" s="14" t="s">
        <v>79</v>
      </c>
      <c r="D179" s="14" t="s">
        <v>14</v>
      </c>
      <c r="E179" s="14">
        <v>2188</v>
      </c>
      <c r="F179" s="14">
        <v>192</v>
      </c>
      <c r="G179" s="14">
        <v>146</v>
      </c>
      <c r="H179" s="14">
        <v>163</v>
      </c>
    </row>
    <row r="180" spans="1:8" x14ac:dyDescent="0.2">
      <c r="A180" s="13">
        <v>179</v>
      </c>
      <c r="B180" s="13" t="s">
        <v>200</v>
      </c>
      <c r="C180" s="14" t="s">
        <v>37</v>
      </c>
      <c r="D180" s="14"/>
      <c r="E180" s="14">
        <v>991</v>
      </c>
      <c r="F180" s="14">
        <v>114</v>
      </c>
      <c r="G180" s="14">
        <v>79</v>
      </c>
      <c r="H180" s="14">
        <v>146</v>
      </c>
    </row>
    <row r="181" spans="1:8" x14ac:dyDescent="0.2">
      <c r="A181" s="13">
        <v>180</v>
      </c>
      <c r="B181" s="13" t="s">
        <v>201</v>
      </c>
      <c r="C181" s="14" t="s">
        <v>37</v>
      </c>
      <c r="D181" s="14"/>
      <c r="E181" s="14">
        <v>1521</v>
      </c>
      <c r="F181" s="14">
        <v>145</v>
      </c>
      <c r="G181" s="14">
        <v>109</v>
      </c>
      <c r="H181" s="14">
        <v>172</v>
      </c>
    </row>
    <row r="182" spans="1:8" x14ac:dyDescent="0.2">
      <c r="A182" s="13">
        <v>181</v>
      </c>
      <c r="B182" s="13" t="s">
        <v>202</v>
      </c>
      <c r="C182" s="14" t="s">
        <v>37</v>
      </c>
      <c r="D182" s="14"/>
      <c r="E182" s="14">
        <v>2852</v>
      </c>
      <c r="F182" s="14">
        <v>211</v>
      </c>
      <c r="G182" s="14">
        <v>169</v>
      </c>
      <c r="H182" s="14">
        <v>207</v>
      </c>
    </row>
    <row r="183" spans="1:8" x14ac:dyDescent="0.2">
      <c r="A183" s="13">
        <v>182</v>
      </c>
      <c r="B183" s="13" t="s">
        <v>203</v>
      </c>
      <c r="C183" s="14" t="s">
        <v>6</v>
      </c>
      <c r="D183" s="14"/>
      <c r="E183" s="14">
        <v>2281</v>
      </c>
      <c r="F183" s="14">
        <v>169</v>
      </c>
      <c r="G183" s="14">
        <v>186</v>
      </c>
      <c r="H183" s="14">
        <v>181</v>
      </c>
    </row>
    <row r="184" spans="1:8" x14ac:dyDescent="0.2">
      <c r="A184" s="13">
        <v>183</v>
      </c>
      <c r="B184" s="13" t="s">
        <v>204</v>
      </c>
      <c r="C184" s="14" t="s">
        <v>16</v>
      </c>
      <c r="D184" s="14" t="s">
        <v>49</v>
      </c>
      <c r="E184" s="14">
        <v>461</v>
      </c>
      <c r="F184" s="14">
        <v>37</v>
      </c>
      <c r="G184" s="14">
        <v>93</v>
      </c>
      <c r="H184" s="14">
        <v>172</v>
      </c>
    </row>
    <row r="185" spans="1:8" x14ac:dyDescent="0.2">
      <c r="A185" s="13">
        <v>184</v>
      </c>
      <c r="B185" s="13" t="s">
        <v>205</v>
      </c>
      <c r="C185" s="14" t="s">
        <v>16</v>
      </c>
      <c r="D185" s="14" t="s">
        <v>49</v>
      </c>
      <c r="E185" s="14">
        <v>1588</v>
      </c>
      <c r="F185" s="14">
        <v>112</v>
      </c>
      <c r="G185" s="14">
        <v>152</v>
      </c>
      <c r="H185" s="14">
        <v>225</v>
      </c>
    </row>
    <row r="186" spans="1:8" x14ac:dyDescent="0.2">
      <c r="A186" s="13">
        <v>185</v>
      </c>
      <c r="B186" s="13" t="s">
        <v>206</v>
      </c>
      <c r="C186" s="14" t="s">
        <v>91</v>
      </c>
      <c r="D186" s="14"/>
      <c r="E186" s="14">
        <v>2148</v>
      </c>
      <c r="F186" s="14">
        <v>167</v>
      </c>
      <c r="G186" s="14">
        <v>176</v>
      </c>
      <c r="H186" s="14">
        <v>172</v>
      </c>
    </row>
    <row r="187" spans="1:8" x14ac:dyDescent="0.2">
      <c r="A187" s="13">
        <v>186</v>
      </c>
      <c r="B187" s="13" t="s">
        <v>207</v>
      </c>
      <c r="C187" s="14" t="s">
        <v>16</v>
      </c>
      <c r="D187" s="14"/>
      <c r="E187" s="14">
        <v>2449</v>
      </c>
      <c r="F187" s="14">
        <v>174</v>
      </c>
      <c r="G187" s="14">
        <v>179</v>
      </c>
      <c r="H187" s="14">
        <v>207</v>
      </c>
    </row>
    <row r="188" spans="1:8" x14ac:dyDescent="0.2">
      <c r="A188" s="13">
        <v>187</v>
      </c>
      <c r="B188" s="13" t="s">
        <v>208</v>
      </c>
      <c r="C188" s="14" t="s">
        <v>6</v>
      </c>
      <c r="D188" s="14" t="s">
        <v>14</v>
      </c>
      <c r="E188" s="14">
        <v>600</v>
      </c>
      <c r="F188" s="14">
        <v>67</v>
      </c>
      <c r="G188" s="14">
        <v>94</v>
      </c>
      <c r="H188" s="14">
        <v>111</v>
      </c>
    </row>
    <row r="189" spans="1:8" x14ac:dyDescent="0.2">
      <c r="A189" s="13">
        <v>188</v>
      </c>
      <c r="B189" s="13" t="s">
        <v>209</v>
      </c>
      <c r="C189" s="14" t="s">
        <v>6</v>
      </c>
      <c r="D189" s="14" t="s">
        <v>14</v>
      </c>
      <c r="E189" s="14">
        <v>976</v>
      </c>
      <c r="F189" s="14">
        <v>91</v>
      </c>
      <c r="G189" s="14">
        <v>120</v>
      </c>
      <c r="H189" s="14">
        <v>146</v>
      </c>
    </row>
    <row r="190" spans="1:8" x14ac:dyDescent="0.2">
      <c r="A190" s="13">
        <v>189</v>
      </c>
      <c r="B190" s="13" t="s">
        <v>210</v>
      </c>
      <c r="C190" s="14" t="s">
        <v>6</v>
      </c>
      <c r="D190" s="14" t="s">
        <v>14</v>
      </c>
      <c r="E190" s="14">
        <v>1636</v>
      </c>
      <c r="F190" s="14">
        <v>118</v>
      </c>
      <c r="G190" s="14">
        <v>183</v>
      </c>
      <c r="H190" s="14">
        <v>181</v>
      </c>
    </row>
    <row r="191" spans="1:8" x14ac:dyDescent="0.2">
      <c r="A191" s="13">
        <v>190</v>
      </c>
      <c r="B191" s="13" t="s">
        <v>211</v>
      </c>
      <c r="C191" s="14" t="s">
        <v>27</v>
      </c>
      <c r="D191" s="14"/>
      <c r="E191" s="14">
        <v>1348</v>
      </c>
      <c r="F191" s="14">
        <v>136</v>
      </c>
      <c r="G191" s="14">
        <v>112</v>
      </c>
      <c r="H191" s="14">
        <v>146</v>
      </c>
    </row>
    <row r="192" spans="1:8" x14ac:dyDescent="0.2">
      <c r="A192" s="13">
        <v>191</v>
      </c>
      <c r="B192" s="13" t="s">
        <v>212</v>
      </c>
      <c r="C192" s="14" t="s">
        <v>6</v>
      </c>
      <c r="D192" s="14"/>
      <c r="E192" s="14">
        <v>395</v>
      </c>
      <c r="F192" s="14">
        <v>55</v>
      </c>
      <c r="G192" s="14">
        <v>55</v>
      </c>
      <c r="H192" s="14">
        <v>102</v>
      </c>
    </row>
    <row r="193" spans="1:8" x14ac:dyDescent="0.2">
      <c r="A193" s="13">
        <v>192</v>
      </c>
      <c r="B193" s="13" t="s">
        <v>213</v>
      </c>
      <c r="C193" s="14" t="s">
        <v>6</v>
      </c>
      <c r="D193" s="14"/>
      <c r="E193" s="14">
        <v>2141</v>
      </c>
      <c r="F193" s="14">
        <v>185</v>
      </c>
      <c r="G193" s="14">
        <v>135</v>
      </c>
      <c r="H193" s="14">
        <v>181</v>
      </c>
    </row>
    <row r="194" spans="1:8" x14ac:dyDescent="0.2">
      <c r="A194" s="13">
        <v>193</v>
      </c>
      <c r="B194" s="13" t="s">
        <v>214</v>
      </c>
      <c r="C194" s="14" t="s">
        <v>20</v>
      </c>
      <c r="D194" s="14" t="s">
        <v>14</v>
      </c>
      <c r="E194" s="14">
        <v>1470</v>
      </c>
      <c r="F194" s="14">
        <v>154</v>
      </c>
      <c r="G194" s="14">
        <v>94</v>
      </c>
      <c r="H194" s="14">
        <v>163</v>
      </c>
    </row>
    <row r="195" spans="1:8" x14ac:dyDescent="0.2">
      <c r="A195" s="13">
        <v>194</v>
      </c>
      <c r="B195" s="13" t="s">
        <v>215</v>
      </c>
      <c r="C195" s="14" t="s">
        <v>16</v>
      </c>
      <c r="D195" s="14" t="s">
        <v>40</v>
      </c>
      <c r="E195" s="14">
        <v>641</v>
      </c>
      <c r="F195" s="14">
        <v>75</v>
      </c>
      <c r="G195" s="14">
        <v>66</v>
      </c>
      <c r="H195" s="14">
        <v>146</v>
      </c>
    </row>
    <row r="196" spans="1:8" x14ac:dyDescent="0.2">
      <c r="A196" s="13">
        <v>195</v>
      </c>
      <c r="B196" s="13" t="s">
        <v>216</v>
      </c>
      <c r="C196" s="14" t="s">
        <v>16</v>
      </c>
      <c r="D196" s="14" t="s">
        <v>40</v>
      </c>
      <c r="E196" s="14">
        <v>1992</v>
      </c>
      <c r="F196" s="14">
        <v>152</v>
      </c>
      <c r="G196" s="14">
        <v>143</v>
      </c>
      <c r="H196" s="14">
        <v>216</v>
      </c>
    </row>
    <row r="197" spans="1:8" x14ac:dyDescent="0.2">
      <c r="A197" s="13">
        <v>196</v>
      </c>
      <c r="B197" s="13" t="s">
        <v>217</v>
      </c>
      <c r="C197" s="14" t="s">
        <v>79</v>
      </c>
      <c r="D197" s="14"/>
      <c r="E197" s="14">
        <v>3170</v>
      </c>
      <c r="F197" s="14">
        <v>261</v>
      </c>
      <c r="G197" s="14">
        <v>175</v>
      </c>
      <c r="H197" s="14">
        <v>163</v>
      </c>
    </row>
    <row r="198" spans="1:8" x14ac:dyDescent="0.2">
      <c r="A198" s="13">
        <v>197</v>
      </c>
      <c r="B198" s="13" t="s">
        <v>218</v>
      </c>
      <c r="C198" s="14" t="s">
        <v>219</v>
      </c>
      <c r="D198" s="14"/>
      <c r="E198" s="14">
        <v>2137</v>
      </c>
      <c r="F198" s="14">
        <v>126</v>
      </c>
      <c r="G198" s="14">
        <v>240</v>
      </c>
      <c r="H198" s="14">
        <v>216</v>
      </c>
    </row>
    <row r="199" spans="1:8" x14ac:dyDescent="0.2">
      <c r="A199" s="13">
        <v>198</v>
      </c>
      <c r="B199" s="13" t="s">
        <v>220</v>
      </c>
      <c r="C199" s="14" t="s">
        <v>219</v>
      </c>
      <c r="D199" s="14" t="s">
        <v>14</v>
      </c>
      <c r="E199" s="14">
        <v>1562</v>
      </c>
      <c r="F199" s="14">
        <v>175</v>
      </c>
      <c r="G199" s="14">
        <v>87</v>
      </c>
      <c r="H199" s="14">
        <v>155</v>
      </c>
    </row>
    <row r="200" spans="1:8" x14ac:dyDescent="0.2">
      <c r="A200" s="13">
        <v>199</v>
      </c>
      <c r="B200" s="13" t="s">
        <v>221</v>
      </c>
      <c r="C200" s="14" t="s">
        <v>16</v>
      </c>
      <c r="D200" s="14" t="s">
        <v>79</v>
      </c>
      <c r="E200" s="14">
        <v>2545</v>
      </c>
      <c r="F200" s="14">
        <v>177</v>
      </c>
      <c r="G200" s="14">
        <v>180</v>
      </c>
      <c r="H200" s="14">
        <v>216</v>
      </c>
    </row>
    <row r="201" spans="1:8" x14ac:dyDescent="0.2">
      <c r="A201" s="13">
        <v>200</v>
      </c>
      <c r="B201" s="13" t="s">
        <v>222</v>
      </c>
      <c r="C201" s="14" t="s">
        <v>112</v>
      </c>
      <c r="D201" s="14"/>
      <c r="E201" s="14">
        <v>1926</v>
      </c>
      <c r="F201" s="14">
        <v>167</v>
      </c>
      <c r="G201" s="14">
        <v>154</v>
      </c>
      <c r="H201" s="14">
        <v>155</v>
      </c>
    </row>
    <row r="202" spans="1:8" x14ac:dyDescent="0.2">
      <c r="A202" s="13">
        <v>201</v>
      </c>
      <c r="B202" s="13" t="s">
        <v>223</v>
      </c>
      <c r="C202" s="14" t="s">
        <v>79</v>
      </c>
      <c r="D202" s="14"/>
      <c r="E202" s="14">
        <v>1185</v>
      </c>
      <c r="F202" s="14">
        <v>136</v>
      </c>
      <c r="G202" s="14">
        <v>91</v>
      </c>
      <c r="H202" s="14">
        <v>134</v>
      </c>
    </row>
    <row r="203" spans="1:8" x14ac:dyDescent="0.2">
      <c r="A203" s="13">
        <v>202</v>
      </c>
      <c r="B203" s="13" t="s">
        <v>224</v>
      </c>
      <c r="C203" s="14" t="s">
        <v>79</v>
      </c>
      <c r="D203" s="14"/>
      <c r="E203" s="14">
        <v>1026</v>
      </c>
      <c r="F203" s="14">
        <v>60</v>
      </c>
      <c r="G203" s="14">
        <v>106</v>
      </c>
      <c r="H203" s="14">
        <v>382</v>
      </c>
    </row>
    <row r="204" spans="1:8" x14ac:dyDescent="0.2">
      <c r="A204" s="13">
        <v>203</v>
      </c>
      <c r="B204" s="13" t="s">
        <v>225</v>
      </c>
      <c r="C204" s="14" t="s">
        <v>27</v>
      </c>
      <c r="D204" s="14" t="s">
        <v>79</v>
      </c>
      <c r="E204" s="14">
        <v>2046</v>
      </c>
      <c r="F204" s="14">
        <v>182</v>
      </c>
      <c r="G204" s="14">
        <v>133</v>
      </c>
      <c r="H204" s="14">
        <v>172</v>
      </c>
    </row>
    <row r="205" spans="1:8" x14ac:dyDescent="0.2">
      <c r="A205" s="13">
        <v>204</v>
      </c>
      <c r="B205" s="13" t="s">
        <v>226</v>
      </c>
      <c r="C205" s="14" t="s">
        <v>20</v>
      </c>
      <c r="D205" s="14"/>
      <c r="E205" s="14">
        <v>1108</v>
      </c>
      <c r="F205" s="14">
        <v>108</v>
      </c>
      <c r="G205" s="14">
        <v>122</v>
      </c>
      <c r="H205" s="14">
        <v>137</v>
      </c>
    </row>
    <row r="206" spans="1:8" x14ac:dyDescent="0.2">
      <c r="A206" s="13">
        <v>205</v>
      </c>
      <c r="B206" s="13" t="s">
        <v>227</v>
      </c>
      <c r="C206" s="14" t="s">
        <v>20</v>
      </c>
      <c r="D206" s="14" t="s">
        <v>99</v>
      </c>
      <c r="E206" s="14">
        <v>2282</v>
      </c>
      <c r="F206" s="14">
        <v>161</v>
      </c>
      <c r="G206" s="14">
        <v>205</v>
      </c>
      <c r="H206" s="14">
        <v>181</v>
      </c>
    </row>
    <row r="207" spans="1:8" x14ac:dyDescent="0.2">
      <c r="A207" s="13">
        <v>206</v>
      </c>
      <c r="B207" s="13" t="s">
        <v>228</v>
      </c>
      <c r="C207" s="14" t="s">
        <v>27</v>
      </c>
      <c r="D207" s="14"/>
      <c r="E207" s="14">
        <v>1689</v>
      </c>
      <c r="F207" s="14">
        <v>131</v>
      </c>
      <c r="G207" s="14">
        <v>128</v>
      </c>
      <c r="H207" s="14">
        <v>225</v>
      </c>
    </row>
    <row r="208" spans="1:8" x14ac:dyDescent="0.2">
      <c r="A208" s="13">
        <v>207</v>
      </c>
      <c r="B208" s="13" t="s">
        <v>229</v>
      </c>
      <c r="C208" s="14" t="s">
        <v>40</v>
      </c>
      <c r="D208" s="14" t="s">
        <v>14</v>
      </c>
      <c r="E208" s="14">
        <v>1857</v>
      </c>
      <c r="F208" s="14">
        <v>143</v>
      </c>
      <c r="G208" s="14">
        <v>184</v>
      </c>
      <c r="H208" s="14">
        <v>163</v>
      </c>
    </row>
    <row r="209" spans="1:8" x14ac:dyDescent="0.2">
      <c r="A209" s="13">
        <v>208</v>
      </c>
      <c r="B209" s="13" t="s">
        <v>230</v>
      </c>
      <c r="C209" s="14" t="s">
        <v>99</v>
      </c>
      <c r="D209" s="14" t="s">
        <v>40</v>
      </c>
      <c r="E209" s="14">
        <v>2414</v>
      </c>
      <c r="F209" s="14">
        <v>148</v>
      </c>
      <c r="G209" s="14">
        <v>272</v>
      </c>
      <c r="H209" s="14">
        <v>181</v>
      </c>
    </row>
    <row r="210" spans="1:8" x14ac:dyDescent="0.2">
      <c r="A210" s="13">
        <v>209</v>
      </c>
      <c r="B210" s="13" t="s">
        <v>231</v>
      </c>
      <c r="C210" s="14" t="s">
        <v>49</v>
      </c>
      <c r="D210" s="14"/>
      <c r="E210" s="14">
        <v>1237</v>
      </c>
      <c r="F210" s="14">
        <v>137</v>
      </c>
      <c r="G210" s="14">
        <v>85</v>
      </c>
      <c r="H210" s="14">
        <v>155</v>
      </c>
    </row>
    <row r="211" spans="1:8" x14ac:dyDescent="0.2">
      <c r="A211" s="13">
        <v>210</v>
      </c>
      <c r="B211" s="13" t="s">
        <v>232</v>
      </c>
      <c r="C211" s="14" t="s">
        <v>49</v>
      </c>
      <c r="D211" s="14"/>
      <c r="E211" s="14">
        <v>2552</v>
      </c>
      <c r="F211" s="14">
        <v>212</v>
      </c>
      <c r="G211" s="14">
        <v>131</v>
      </c>
      <c r="H211" s="14">
        <v>207</v>
      </c>
    </row>
    <row r="212" spans="1:8" x14ac:dyDescent="0.2">
      <c r="A212" s="13">
        <v>211</v>
      </c>
      <c r="B212" s="13" t="s">
        <v>233</v>
      </c>
      <c r="C212" s="14" t="s">
        <v>16</v>
      </c>
      <c r="D212" s="14" t="s">
        <v>7</v>
      </c>
      <c r="E212" s="14">
        <v>2051</v>
      </c>
      <c r="F212" s="14">
        <v>184</v>
      </c>
      <c r="G212" s="14">
        <v>138</v>
      </c>
      <c r="H212" s="14">
        <v>163</v>
      </c>
    </row>
    <row r="213" spans="1:8" x14ac:dyDescent="0.2">
      <c r="A213" s="13">
        <v>212</v>
      </c>
      <c r="B213" s="13" t="s">
        <v>234</v>
      </c>
      <c r="C213" s="14" t="s">
        <v>20</v>
      </c>
      <c r="D213" s="14" t="s">
        <v>99</v>
      </c>
      <c r="E213" s="14">
        <v>3001</v>
      </c>
      <c r="F213" s="14">
        <v>236</v>
      </c>
      <c r="G213" s="14">
        <v>181</v>
      </c>
      <c r="H213" s="14">
        <v>172</v>
      </c>
    </row>
    <row r="214" spans="1:8" x14ac:dyDescent="0.2">
      <c r="A214" s="13">
        <v>213</v>
      </c>
      <c r="B214" s="13" t="s">
        <v>235</v>
      </c>
      <c r="C214" s="14" t="s">
        <v>20</v>
      </c>
      <c r="D214" s="14" t="s">
        <v>91</v>
      </c>
      <c r="E214" s="14">
        <v>405</v>
      </c>
      <c r="F214" s="14">
        <v>17</v>
      </c>
      <c r="G214" s="14">
        <v>396</v>
      </c>
      <c r="H214" s="14">
        <v>85</v>
      </c>
    </row>
    <row r="215" spans="1:8" x14ac:dyDescent="0.2">
      <c r="A215" s="13">
        <v>214</v>
      </c>
      <c r="B215" s="13" t="s">
        <v>236</v>
      </c>
      <c r="C215" s="14" t="s">
        <v>20</v>
      </c>
      <c r="D215" s="14" t="s">
        <v>71</v>
      </c>
      <c r="E215" s="14">
        <v>3101</v>
      </c>
      <c r="F215" s="14">
        <v>234</v>
      </c>
      <c r="G215" s="14">
        <v>179</v>
      </c>
      <c r="H215" s="14">
        <v>190</v>
      </c>
    </row>
    <row r="216" spans="1:8" x14ac:dyDescent="0.2">
      <c r="A216" s="13">
        <v>215</v>
      </c>
      <c r="B216" s="13" t="s">
        <v>237</v>
      </c>
      <c r="C216" s="14" t="s">
        <v>219</v>
      </c>
      <c r="D216" s="14" t="s">
        <v>106</v>
      </c>
      <c r="E216" s="14">
        <v>2051</v>
      </c>
      <c r="F216" s="14">
        <v>189</v>
      </c>
      <c r="G216" s="14">
        <v>146</v>
      </c>
      <c r="H216" s="14">
        <v>146</v>
      </c>
    </row>
    <row r="217" spans="1:8" x14ac:dyDescent="0.2">
      <c r="A217" s="13">
        <v>216</v>
      </c>
      <c r="B217" s="13" t="s">
        <v>238</v>
      </c>
      <c r="C217" s="14" t="s">
        <v>27</v>
      </c>
      <c r="D217" s="14"/>
      <c r="E217" s="14">
        <v>1328</v>
      </c>
      <c r="F217" s="14">
        <v>142</v>
      </c>
      <c r="G217" s="14">
        <v>93</v>
      </c>
      <c r="H217" s="14">
        <v>155</v>
      </c>
    </row>
    <row r="218" spans="1:8" x14ac:dyDescent="0.2">
      <c r="A218" s="13">
        <v>217</v>
      </c>
      <c r="B218" s="13" t="s">
        <v>239</v>
      </c>
      <c r="C218" s="14" t="s">
        <v>27</v>
      </c>
      <c r="D218" s="14"/>
      <c r="E218" s="14">
        <v>2945</v>
      </c>
      <c r="F218" s="14">
        <v>236</v>
      </c>
      <c r="G218" s="14">
        <v>144</v>
      </c>
      <c r="H218" s="14">
        <v>207</v>
      </c>
    </row>
    <row r="219" spans="1:8" x14ac:dyDescent="0.2">
      <c r="A219" s="13">
        <v>218</v>
      </c>
      <c r="B219" s="13" t="s">
        <v>240</v>
      </c>
      <c r="C219" s="14" t="s">
        <v>11</v>
      </c>
      <c r="D219" s="14"/>
      <c r="E219" s="14">
        <v>895</v>
      </c>
      <c r="F219" s="14">
        <v>118</v>
      </c>
      <c r="G219" s="14">
        <v>71</v>
      </c>
      <c r="H219" s="14">
        <v>120</v>
      </c>
    </row>
    <row r="220" spans="1:8" x14ac:dyDescent="0.2">
      <c r="A220" s="13">
        <v>219</v>
      </c>
      <c r="B220" s="13" t="s">
        <v>241</v>
      </c>
      <c r="C220" s="14" t="s">
        <v>11</v>
      </c>
      <c r="D220" s="14" t="s">
        <v>91</v>
      </c>
      <c r="E220" s="14">
        <v>1702</v>
      </c>
      <c r="F220" s="14">
        <v>139</v>
      </c>
      <c r="G220" s="14">
        <v>191</v>
      </c>
      <c r="H220" s="14">
        <v>137</v>
      </c>
    </row>
    <row r="221" spans="1:8" x14ac:dyDescent="0.2">
      <c r="A221" s="13">
        <v>220</v>
      </c>
      <c r="B221" s="13" t="s">
        <v>242</v>
      </c>
      <c r="C221" s="14" t="s">
        <v>106</v>
      </c>
      <c r="D221" s="14" t="s">
        <v>40</v>
      </c>
      <c r="E221" s="14">
        <v>741</v>
      </c>
      <c r="F221" s="14">
        <v>90</v>
      </c>
      <c r="G221" s="14">
        <v>69</v>
      </c>
      <c r="H221" s="14">
        <v>137</v>
      </c>
    </row>
    <row r="222" spans="1:8" x14ac:dyDescent="0.2">
      <c r="A222" s="13">
        <v>221</v>
      </c>
      <c r="B222" s="13" t="s">
        <v>243</v>
      </c>
      <c r="C222" s="14" t="s">
        <v>106</v>
      </c>
      <c r="D222" s="14" t="s">
        <v>40</v>
      </c>
      <c r="E222" s="14">
        <v>2345</v>
      </c>
      <c r="F222" s="14">
        <v>181</v>
      </c>
      <c r="G222" s="14">
        <v>138</v>
      </c>
      <c r="H222" s="14">
        <v>225</v>
      </c>
    </row>
    <row r="223" spans="1:8" x14ac:dyDescent="0.2">
      <c r="A223" s="13">
        <v>222</v>
      </c>
      <c r="B223" s="13" t="s">
        <v>244</v>
      </c>
      <c r="C223" s="14" t="s">
        <v>16</v>
      </c>
      <c r="D223" s="14" t="s">
        <v>91</v>
      </c>
      <c r="E223" s="14">
        <v>1378</v>
      </c>
      <c r="F223" s="14">
        <v>118</v>
      </c>
      <c r="G223" s="14">
        <v>156</v>
      </c>
      <c r="H223" s="14">
        <v>146</v>
      </c>
    </row>
    <row r="224" spans="1:8" x14ac:dyDescent="0.2">
      <c r="A224" s="13">
        <v>223</v>
      </c>
      <c r="B224" s="13" t="s">
        <v>245</v>
      </c>
      <c r="C224" s="14" t="s">
        <v>16</v>
      </c>
      <c r="D224" s="14"/>
      <c r="E224" s="14">
        <v>912</v>
      </c>
      <c r="F224" s="14">
        <v>127</v>
      </c>
      <c r="G224" s="14">
        <v>69</v>
      </c>
      <c r="H224" s="14">
        <v>111</v>
      </c>
    </row>
    <row r="225" spans="1:8" x14ac:dyDescent="0.2">
      <c r="A225" s="13">
        <v>224</v>
      </c>
      <c r="B225" s="13" t="s">
        <v>246</v>
      </c>
      <c r="C225" s="14" t="s">
        <v>16</v>
      </c>
      <c r="D225" s="14"/>
      <c r="E225" s="14">
        <v>2315</v>
      </c>
      <c r="F225" s="14">
        <v>197</v>
      </c>
      <c r="G225" s="14">
        <v>141</v>
      </c>
      <c r="H225" s="14">
        <v>181</v>
      </c>
    </row>
    <row r="226" spans="1:8" x14ac:dyDescent="0.2">
      <c r="A226" s="13">
        <v>225</v>
      </c>
      <c r="B226" s="13" t="s">
        <v>247</v>
      </c>
      <c r="C226" s="14" t="s">
        <v>106</v>
      </c>
      <c r="D226" s="14" t="s">
        <v>14</v>
      </c>
      <c r="E226" s="14">
        <v>1094</v>
      </c>
      <c r="F226" s="14">
        <v>128</v>
      </c>
      <c r="G226" s="14">
        <v>90</v>
      </c>
      <c r="H226" s="14">
        <v>128</v>
      </c>
    </row>
    <row r="227" spans="1:8" x14ac:dyDescent="0.2">
      <c r="A227" s="13">
        <v>226</v>
      </c>
      <c r="B227" s="13" t="s">
        <v>248</v>
      </c>
      <c r="C227" s="14" t="s">
        <v>16</v>
      </c>
      <c r="D227" s="14" t="s">
        <v>14</v>
      </c>
      <c r="E227" s="14">
        <v>2108</v>
      </c>
      <c r="F227" s="14">
        <v>148</v>
      </c>
      <c r="G227" s="14">
        <v>226</v>
      </c>
      <c r="H227" s="14">
        <v>163</v>
      </c>
    </row>
    <row r="228" spans="1:8" x14ac:dyDescent="0.2">
      <c r="A228" s="13">
        <v>227</v>
      </c>
      <c r="B228" s="13" t="s">
        <v>249</v>
      </c>
      <c r="C228" s="14" t="s">
        <v>99</v>
      </c>
      <c r="D228" s="14" t="s">
        <v>14</v>
      </c>
      <c r="E228" s="14">
        <v>2108</v>
      </c>
      <c r="F228" s="14">
        <v>148</v>
      </c>
      <c r="G228" s="14">
        <v>226</v>
      </c>
      <c r="H228" s="14">
        <v>163</v>
      </c>
    </row>
    <row r="229" spans="1:8" x14ac:dyDescent="0.2">
      <c r="A229" s="13">
        <v>228</v>
      </c>
      <c r="B229" s="13" t="s">
        <v>250</v>
      </c>
      <c r="C229" s="14" t="s">
        <v>219</v>
      </c>
      <c r="D229" s="14" t="s">
        <v>11</v>
      </c>
      <c r="E229" s="14">
        <v>1234</v>
      </c>
      <c r="F229" s="14">
        <v>152</v>
      </c>
      <c r="G229" s="14">
        <v>83</v>
      </c>
      <c r="H229" s="14">
        <v>128</v>
      </c>
    </row>
    <row r="230" spans="1:8" x14ac:dyDescent="0.2">
      <c r="A230" s="13">
        <v>229</v>
      </c>
      <c r="B230" s="13" t="s">
        <v>251</v>
      </c>
      <c r="C230" s="14" t="s">
        <v>219</v>
      </c>
      <c r="D230" s="14" t="s">
        <v>11</v>
      </c>
      <c r="E230" s="14">
        <v>2635</v>
      </c>
      <c r="F230" s="14">
        <v>224</v>
      </c>
      <c r="G230" s="14">
        <v>144</v>
      </c>
      <c r="H230" s="14">
        <v>181</v>
      </c>
    </row>
    <row r="231" spans="1:8" x14ac:dyDescent="0.2">
      <c r="A231" s="13">
        <v>230</v>
      </c>
      <c r="B231" s="13" t="s">
        <v>252</v>
      </c>
      <c r="C231" s="14" t="s">
        <v>16</v>
      </c>
      <c r="D231" s="14" t="s">
        <v>168</v>
      </c>
      <c r="E231" s="14">
        <v>2641</v>
      </c>
      <c r="F231" s="14">
        <v>194</v>
      </c>
      <c r="G231" s="14">
        <v>194</v>
      </c>
      <c r="H231" s="14">
        <v>181</v>
      </c>
    </row>
    <row r="232" spans="1:8" x14ac:dyDescent="0.2">
      <c r="A232" s="13">
        <v>231</v>
      </c>
      <c r="B232" s="13" t="s">
        <v>253</v>
      </c>
      <c r="C232" s="14" t="s">
        <v>40</v>
      </c>
      <c r="D232" s="14"/>
      <c r="E232" s="14">
        <v>1206</v>
      </c>
      <c r="F232" s="14">
        <v>107</v>
      </c>
      <c r="G232" s="14">
        <v>98</v>
      </c>
      <c r="H232" s="14">
        <v>207</v>
      </c>
    </row>
    <row r="233" spans="1:8" x14ac:dyDescent="0.2">
      <c r="A233" s="13">
        <v>232</v>
      </c>
      <c r="B233" s="13" t="s">
        <v>254</v>
      </c>
      <c r="C233" s="14" t="s">
        <v>40</v>
      </c>
      <c r="D233" s="14"/>
      <c r="E233" s="14">
        <v>3013</v>
      </c>
      <c r="F233" s="14">
        <v>214</v>
      </c>
      <c r="G233" s="14">
        <v>185</v>
      </c>
      <c r="H233" s="14">
        <v>207</v>
      </c>
    </row>
    <row r="234" spans="1:8" x14ac:dyDescent="0.2">
      <c r="A234" s="13">
        <v>233</v>
      </c>
      <c r="B234" s="13" t="s">
        <v>255</v>
      </c>
      <c r="C234" s="14" t="s">
        <v>27</v>
      </c>
      <c r="D234" s="14"/>
      <c r="E234" s="14">
        <v>2711</v>
      </c>
      <c r="F234" s="14">
        <v>198</v>
      </c>
      <c r="G234" s="14">
        <v>180</v>
      </c>
      <c r="H234" s="14">
        <v>198</v>
      </c>
    </row>
    <row r="235" spans="1:8" x14ac:dyDescent="0.2">
      <c r="A235" s="13">
        <v>234</v>
      </c>
      <c r="B235" s="13" t="s">
        <v>256</v>
      </c>
      <c r="C235" s="14" t="s">
        <v>27</v>
      </c>
      <c r="D235" s="14"/>
      <c r="E235" s="14">
        <v>2164</v>
      </c>
      <c r="F235" s="14">
        <v>192</v>
      </c>
      <c r="G235" s="14">
        <v>131</v>
      </c>
      <c r="H235" s="14">
        <v>177</v>
      </c>
    </row>
    <row r="236" spans="1:8" x14ac:dyDescent="0.2">
      <c r="A236" s="13">
        <v>235</v>
      </c>
      <c r="B236" s="13" t="s">
        <v>257</v>
      </c>
      <c r="C236" s="14" t="s">
        <v>27</v>
      </c>
      <c r="D236" s="14"/>
      <c r="E236" s="14">
        <v>431</v>
      </c>
      <c r="F236" s="14">
        <v>40</v>
      </c>
      <c r="G236" s="14">
        <v>83</v>
      </c>
      <c r="H236" s="14">
        <v>146</v>
      </c>
    </row>
    <row r="237" spans="1:8" x14ac:dyDescent="0.2">
      <c r="A237" s="13">
        <v>236</v>
      </c>
      <c r="B237" s="13" t="s">
        <v>258</v>
      </c>
      <c r="C237" s="14" t="s">
        <v>71</v>
      </c>
      <c r="D237" s="14"/>
      <c r="E237" s="14">
        <v>492</v>
      </c>
      <c r="F237" s="14">
        <v>64</v>
      </c>
      <c r="G237" s="14">
        <v>64</v>
      </c>
      <c r="H237" s="14">
        <v>111</v>
      </c>
    </row>
    <row r="238" spans="1:8" x14ac:dyDescent="0.2">
      <c r="A238" s="13">
        <v>237</v>
      </c>
      <c r="B238" s="13" t="s">
        <v>259</v>
      </c>
      <c r="C238" s="14" t="s">
        <v>71</v>
      </c>
      <c r="D238" s="14"/>
      <c r="E238" s="14">
        <v>2156</v>
      </c>
      <c r="F238" s="14">
        <v>173</v>
      </c>
      <c r="G238" s="14">
        <v>207</v>
      </c>
      <c r="H238" s="14">
        <v>137</v>
      </c>
    </row>
    <row r="239" spans="1:8" x14ac:dyDescent="0.2">
      <c r="A239" s="13">
        <v>238</v>
      </c>
      <c r="B239" s="13" t="s">
        <v>260</v>
      </c>
      <c r="C239" s="14" t="s">
        <v>106</v>
      </c>
      <c r="D239" s="14" t="s">
        <v>79</v>
      </c>
      <c r="E239" s="14">
        <v>1291</v>
      </c>
      <c r="F239" s="14">
        <v>153</v>
      </c>
      <c r="G239" s="14">
        <v>91</v>
      </c>
      <c r="H239" s="14">
        <v>128</v>
      </c>
    </row>
    <row r="240" spans="1:8" x14ac:dyDescent="0.2">
      <c r="A240" s="13">
        <v>239</v>
      </c>
      <c r="B240" s="13" t="s">
        <v>261</v>
      </c>
      <c r="C240" s="14" t="s">
        <v>37</v>
      </c>
      <c r="D240" s="14"/>
      <c r="E240" s="14">
        <v>1206</v>
      </c>
      <c r="F240" s="14">
        <v>135</v>
      </c>
      <c r="G240" s="14">
        <v>101</v>
      </c>
      <c r="H240" s="14">
        <v>128</v>
      </c>
    </row>
    <row r="241" spans="1:8" x14ac:dyDescent="0.2">
      <c r="A241" s="13">
        <v>240</v>
      </c>
      <c r="B241" s="13" t="s">
        <v>262</v>
      </c>
      <c r="C241" s="14" t="s">
        <v>11</v>
      </c>
      <c r="D241" s="14"/>
      <c r="E241" s="14">
        <v>1323</v>
      </c>
      <c r="F241" s="14">
        <v>151</v>
      </c>
      <c r="G241" s="14">
        <v>99</v>
      </c>
      <c r="H241" s="14">
        <v>128</v>
      </c>
    </row>
    <row r="242" spans="1:8" x14ac:dyDescent="0.2">
      <c r="A242" s="13">
        <v>241</v>
      </c>
      <c r="B242" s="13" t="s">
        <v>263</v>
      </c>
      <c r="C242" s="14" t="s">
        <v>27</v>
      </c>
      <c r="D242" s="14"/>
      <c r="E242" s="14">
        <v>2354</v>
      </c>
      <c r="F242" s="14">
        <v>157</v>
      </c>
      <c r="G242" s="14">
        <v>193</v>
      </c>
      <c r="H242" s="14">
        <v>216</v>
      </c>
    </row>
    <row r="243" spans="1:8" x14ac:dyDescent="0.2">
      <c r="A243" s="13">
        <v>242</v>
      </c>
      <c r="B243" s="13" t="s">
        <v>264</v>
      </c>
      <c r="C243" s="14" t="s">
        <v>27</v>
      </c>
      <c r="D243" s="14"/>
      <c r="E243" s="14">
        <v>2757</v>
      </c>
      <c r="F243" s="14">
        <v>129</v>
      </c>
      <c r="G243" s="14">
        <v>169</v>
      </c>
      <c r="H243" s="14">
        <v>496</v>
      </c>
    </row>
    <row r="244" spans="1:8" x14ac:dyDescent="0.2">
      <c r="A244" s="13">
        <v>243</v>
      </c>
      <c r="B244" s="13" t="s">
        <v>265</v>
      </c>
      <c r="C244" s="14" t="s">
        <v>37</v>
      </c>
      <c r="D244" s="14"/>
      <c r="E244" s="14">
        <v>3452</v>
      </c>
      <c r="F244" s="14">
        <v>241</v>
      </c>
      <c r="G244" s="14">
        <v>195</v>
      </c>
      <c r="H244" s="14">
        <v>207</v>
      </c>
    </row>
    <row r="245" spans="1:8" x14ac:dyDescent="0.2">
      <c r="A245" s="13">
        <v>244</v>
      </c>
      <c r="B245" s="13" t="s">
        <v>266</v>
      </c>
      <c r="C245" s="14" t="s">
        <v>11</v>
      </c>
      <c r="D245" s="14"/>
      <c r="E245" s="14">
        <v>3473</v>
      </c>
      <c r="F245" s="14">
        <v>235</v>
      </c>
      <c r="G245" s="14">
        <v>171</v>
      </c>
      <c r="H245" s="14">
        <v>251</v>
      </c>
    </row>
    <row r="246" spans="1:8" x14ac:dyDescent="0.2">
      <c r="A246" s="13">
        <v>245</v>
      </c>
      <c r="B246" s="13" t="s">
        <v>267</v>
      </c>
      <c r="C246" s="14" t="s">
        <v>16</v>
      </c>
      <c r="D246" s="14"/>
      <c r="E246" s="14">
        <v>2983</v>
      </c>
      <c r="F246" s="14">
        <v>180</v>
      </c>
      <c r="G246" s="14">
        <v>235</v>
      </c>
      <c r="H246" s="14">
        <v>225</v>
      </c>
    </row>
    <row r="247" spans="1:8" x14ac:dyDescent="0.2">
      <c r="A247" s="13">
        <v>246</v>
      </c>
      <c r="B247" s="13" t="s">
        <v>268</v>
      </c>
      <c r="C247" s="14" t="s">
        <v>91</v>
      </c>
      <c r="D247" s="14" t="s">
        <v>40</v>
      </c>
      <c r="E247" s="14">
        <v>1040</v>
      </c>
      <c r="F247" s="14">
        <v>115</v>
      </c>
      <c r="G247" s="14">
        <v>93</v>
      </c>
      <c r="H247" s="14">
        <v>137</v>
      </c>
    </row>
    <row r="248" spans="1:8" x14ac:dyDescent="0.2">
      <c r="A248" s="13">
        <v>247</v>
      </c>
      <c r="B248" s="13" t="s">
        <v>269</v>
      </c>
      <c r="C248" s="14" t="s">
        <v>91</v>
      </c>
      <c r="D248" s="14" t="s">
        <v>40</v>
      </c>
      <c r="E248" s="14">
        <v>1766</v>
      </c>
      <c r="F248" s="14">
        <v>155</v>
      </c>
      <c r="G248" s="14">
        <v>133</v>
      </c>
      <c r="H248" s="14">
        <v>172</v>
      </c>
    </row>
    <row r="249" spans="1:8" x14ac:dyDescent="0.2">
      <c r="A249" s="13">
        <v>248</v>
      </c>
      <c r="B249" s="13" t="s">
        <v>270</v>
      </c>
      <c r="C249" s="14" t="s">
        <v>91</v>
      </c>
      <c r="D249" s="14" t="s">
        <v>219</v>
      </c>
      <c r="E249" s="14">
        <v>3834</v>
      </c>
      <c r="F249" s="14">
        <v>251</v>
      </c>
      <c r="G249" s="14">
        <v>207</v>
      </c>
      <c r="H249" s="14">
        <v>225</v>
      </c>
    </row>
    <row r="250" spans="1:8" x14ac:dyDescent="0.2">
      <c r="A250" s="13">
        <v>249</v>
      </c>
      <c r="B250" s="13" t="s">
        <v>271</v>
      </c>
      <c r="C250" s="14" t="s">
        <v>79</v>
      </c>
      <c r="D250" s="14" t="s">
        <v>14</v>
      </c>
      <c r="E250" s="14">
        <v>3703</v>
      </c>
      <c r="F250" s="14">
        <v>193</v>
      </c>
      <c r="G250" s="14">
        <v>310</v>
      </c>
      <c r="H250" s="14">
        <v>235</v>
      </c>
    </row>
    <row r="251" spans="1:8" x14ac:dyDescent="0.2">
      <c r="A251" s="13">
        <v>250</v>
      </c>
      <c r="B251" s="13" t="s">
        <v>272</v>
      </c>
      <c r="C251" s="14" t="s">
        <v>11</v>
      </c>
      <c r="D251" s="14" t="s">
        <v>14</v>
      </c>
      <c r="E251" s="14">
        <v>3863</v>
      </c>
      <c r="F251" s="14">
        <v>239</v>
      </c>
      <c r="G251" s="14">
        <v>244</v>
      </c>
      <c r="H251" s="14">
        <v>214</v>
      </c>
    </row>
    <row r="252" spans="1:8" x14ac:dyDescent="0.2">
      <c r="A252" s="13">
        <v>251</v>
      </c>
      <c r="B252" s="13" t="s">
        <v>273</v>
      </c>
      <c r="C252" s="14" t="s">
        <v>79</v>
      </c>
      <c r="D252" s="14" t="s">
        <v>6</v>
      </c>
      <c r="E252" s="14">
        <v>3265</v>
      </c>
      <c r="F252" s="14">
        <v>210</v>
      </c>
      <c r="G252" s="14">
        <v>210</v>
      </c>
      <c r="H252" s="14">
        <v>225</v>
      </c>
    </row>
    <row r="253" spans="1:8" x14ac:dyDescent="0.2">
      <c r="A253" s="13">
        <v>252</v>
      </c>
      <c r="B253" s="13" t="s">
        <v>274</v>
      </c>
      <c r="C253" s="14" t="s">
        <v>6</v>
      </c>
      <c r="D253" s="14"/>
      <c r="E253" s="14">
        <v>1053</v>
      </c>
      <c r="F253" s="14">
        <v>124</v>
      </c>
      <c r="G253" s="14">
        <v>94</v>
      </c>
      <c r="H253" s="14">
        <v>120</v>
      </c>
    </row>
    <row r="254" spans="1:8" x14ac:dyDescent="0.2">
      <c r="A254" s="13">
        <v>253</v>
      </c>
      <c r="B254" s="13" t="s">
        <v>275</v>
      </c>
      <c r="C254" s="14" t="s">
        <v>6</v>
      </c>
      <c r="D254" s="14"/>
      <c r="E254" s="14">
        <v>1673</v>
      </c>
      <c r="F254" s="14">
        <v>172</v>
      </c>
      <c r="G254" s="14">
        <v>120</v>
      </c>
      <c r="H254" s="14">
        <v>137</v>
      </c>
    </row>
    <row r="255" spans="1:8" x14ac:dyDescent="0.2">
      <c r="A255" s="13">
        <v>254</v>
      </c>
      <c r="B255" s="13" t="s">
        <v>276</v>
      </c>
      <c r="C255" s="14" t="s">
        <v>6</v>
      </c>
      <c r="D255" s="14"/>
      <c r="E255" s="14">
        <v>2757</v>
      </c>
      <c r="F255" s="14">
        <v>223</v>
      </c>
      <c r="G255" s="14">
        <v>169</v>
      </c>
      <c r="H255" s="14">
        <v>172</v>
      </c>
    </row>
    <row r="256" spans="1:8" x14ac:dyDescent="0.2">
      <c r="A256" s="13">
        <v>255</v>
      </c>
      <c r="B256" s="13" t="s">
        <v>277</v>
      </c>
      <c r="C256" s="14" t="s">
        <v>11</v>
      </c>
      <c r="D256" s="14"/>
      <c r="E256" s="14">
        <v>1093</v>
      </c>
      <c r="F256" s="14">
        <v>130</v>
      </c>
      <c r="G256" s="14">
        <v>87</v>
      </c>
      <c r="H256" s="14">
        <v>128</v>
      </c>
    </row>
    <row r="257" spans="1:8" x14ac:dyDescent="0.2">
      <c r="A257" s="13">
        <v>256</v>
      </c>
      <c r="B257" s="13" t="s">
        <v>278</v>
      </c>
      <c r="C257" s="14" t="s">
        <v>11</v>
      </c>
      <c r="D257" s="14" t="s">
        <v>71</v>
      </c>
      <c r="E257" s="14">
        <v>1652</v>
      </c>
      <c r="F257" s="14">
        <v>163</v>
      </c>
      <c r="G257" s="14">
        <v>115</v>
      </c>
      <c r="H257" s="14">
        <v>155</v>
      </c>
    </row>
    <row r="258" spans="1:8" x14ac:dyDescent="0.2">
      <c r="A258" s="13">
        <v>257</v>
      </c>
      <c r="B258" s="13" t="s">
        <v>279</v>
      </c>
      <c r="C258" s="14" t="s">
        <v>11</v>
      </c>
      <c r="D258" s="14" t="s">
        <v>71</v>
      </c>
      <c r="E258" s="14">
        <v>2848</v>
      </c>
      <c r="F258" s="14">
        <v>240</v>
      </c>
      <c r="G258" s="14">
        <v>141</v>
      </c>
      <c r="H258" s="14">
        <v>190</v>
      </c>
    </row>
    <row r="259" spans="1:8" x14ac:dyDescent="0.2">
      <c r="A259" s="13">
        <v>258</v>
      </c>
      <c r="B259" s="13" t="s">
        <v>280</v>
      </c>
      <c r="C259" s="14" t="s">
        <v>16</v>
      </c>
      <c r="D259" s="14"/>
      <c r="E259" s="14">
        <v>1128</v>
      </c>
      <c r="F259" s="14">
        <v>126</v>
      </c>
      <c r="G259" s="14">
        <v>93</v>
      </c>
      <c r="H259" s="14">
        <v>137</v>
      </c>
    </row>
    <row r="260" spans="1:8" x14ac:dyDescent="0.2">
      <c r="A260" s="13">
        <v>259</v>
      </c>
      <c r="B260" s="13" t="s">
        <v>281</v>
      </c>
      <c r="C260" s="14" t="s">
        <v>16</v>
      </c>
      <c r="D260" s="14" t="s">
        <v>40</v>
      </c>
      <c r="E260" s="14">
        <v>1776</v>
      </c>
      <c r="F260" s="14">
        <v>156</v>
      </c>
      <c r="G260" s="14">
        <v>133</v>
      </c>
      <c r="H260" s="14">
        <v>172</v>
      </c>
    </row>
    <row r="261" spans="1:8" x14ac:dyDescent="0.2">
      <c r="A261" s="13">
        <v>260</v>
      </c>
      <c r="B261" s="13" t="s">
        <v>282</v>
      </c>
      <c r="C261" s="14" t="s">
        <v>16</v>
      </c>
      <c r="D261" s="14" t="s">
        <v>40</v>
      </c>
      <c r="E261" s="14">
        <v>2974</v>
      </c>
      <c r="F261" s="14">
        <v>208</v>
      </c>
      <c r="G261" s="14">
        <v>175</v>
      </c>
      <c r="H261" s="14">
        <v>225</v>
      </c>
    </row>
    <row r="262" spans="1:8" x14ac:dyDescent="0.2">
      <c r="A262" s="13">
        <v>261</v>
      </c>
      <c r="B262" s="13" t="s">
        <v>283</v>
      </c>
      <c r="C262" s="14" t="s">
        <v>219</v>
      </c>
      <c r="D262" s="14"/>
      <c r="E262" s="14">
        <v>678</v>
      </c>
      <c r="F262" s="14">
        <v>96</v>
      </c>
      <c r="G262" s="14">
        <v>61</v>
      </c>
      <c r="H262" s="14">
        <v>111</v>
      </c>
    </row>
    <row r="263" spans="1:8" x14ac:dyDescent="0.2">
      <c r="A263" s="13">
        <v>262</v>
      </c>
      <c r="B263" s="13" t="s">
        <v>284</v>
      </c>
      <c r="C263" s="14" t="s">
        <v>219</v>
      </c>
      <c r="D263" s="14"/>
      <c r="E263" s="14">
        <v>1926</v>
      </c>
      <c r="F263" s="14">
        <v>171</v>
      </c>
      <c r="G263" s="14">
        <v>132</v>
      </c>
      <c r="H263" s="14">
        <v>172</v>
      </c>
    </row>
    <row r="264" spans="1:8" x14ac:dyDescent="0.2">
      <c r="A264" s="13">
        <v>263</v>
      </c>
      <c r="B264" s="13" t="s">
        <v>285</v>
      </c>
      <c r="C264" s="14" t="s">
        <v>27</v>
      </c>
      <c r="D264" s="14"/>
      <c r="E264" s="14">
        <v>508</v>
      </c>
      <c r="F264" s="14">
        <v>58</v>
      </c>
      <c r="G264" s="14">
        <v>80</v>
      </c>
      <c r="H264" s="14">
        <v>116</v>
      </c>
    </row>
    <row r="265" spans="1:8" x14ac:dyDescent="0.2">
      <c r="A265" s="13">
        <v>264</v>
      </c>
      <c r="B265" s="13" t="s">
        <v>286</v>
      </c>
      <c r="C265" s="14" t="s">
        <v>27</v>
      </c>
      <c r="D265" s="14"/>
      <c r="E265" s="14">
        <v>1662</v>
      </c>
      <c r="F265" s="14">
        <v>142</v>
      </c>
      <c r="G265" s="14">
        <v>128</v>
      </c>
      <c r="H265" s="14">
        <v>186</v>
      </c>
    </row>
    <row r="266" spans="1:8" x14ac:dyDescent="0.2">
      <c r="A266" s="13">
        <v>265</v>
      </c>
      <c r="B266" s="13" t="s">
        <v>287</v>
      </c>
      <c r="C266" s="14" t="s">
        <v>20</v>
      </c>
      <c r="D266" s="14"/>
      <c r="E266" s="14">
        <v>578</v>
      </c>
      <c r="F266" s="14">
        <v>75</v>
      </c>
      <c r="G266" s="14">
        <v>59</v>
      </c>
      <c r="H266" s="14">
        <v>128</v>
      </c>
    </row>
    <row r="267" spans="1:8" x14ac:dyDescent="0.2">
      <c r="A267" s="13">
        <v>266</v>
      </c>
      <c r="B267" s="13" t="s">
        <v>288</v>
      </c>
      <c r="C267" s="14" t="s">
        <v>20</v>
      </c>
      <c r="D267" s="14"/>
      <c r="E267" s="14">
        <v>553</v>
      </c>
      <c r="F267" s="14">
        <v>60</v>
      </c>
      <c r="G267" s="14">
        <v>77</v>
      </c>
      <c r="H267" s="14">
        <v>137</v>
      </c>
    </row>
    <row r="268" spans="1:8" x14ac:dyDescent="0.2">
      <c r="A268" s="13">
        <v>267</v>
      </c>
      <c r="B268" s="13" t="s">
        <v>289</v>
      </c>
      <c r="C268" s="14" t="s">
        <v>20</v>
      </c>
      <c r="D268" s="14" t="s">
        <v>14</v>
      </c>
      <c r="E268" s="14">
        <v>1765</v>
      </c>
      <c r="F268" s="14">
        <v>189</v>
      </c>
      <c r="G268" s="14">
        <v>98</v>
      </c>
      <c r="H268" s="14">
        <v>155</v>
      </c>
    </row>
    <row r="269" spans="1:8" x14ac:dyDescent="0.2">
      <c r="A269" s="13">
        <v>268</v>
      </c>
      <c r="B269" s="13" t="s">
        <v>290</v>
      </c>
      <c r="C269" s="14" t="s">
        <v>20</v>
      </c>
      <c r="D269" s="14"/>
      <c r="E269" s="14">
        <v>553</v>
      </c>
      <c r="F269" s="14">
        <v>60</v>
      </c>
      <c r="G269" s="14">
        <v>77</v>
      </c>
      <c r="H269" s="14">
        <v>137</v>
      </c>
    </row>
    <row r="270" spans="1:8" x14ac:dyDescent="0.2">
      <c r="A270" s="13">
        <v>269</v>
      </c>
      <c r="B270" s="13" t="s">
        <v>291</v>
      </c>
      <c r="C270" s="14" t="s">
        <v>20</v>
      </c>
      <c r="D270" s="14" t="s">
        <v>7</v>
      </c>
      <c r="E270" s="14">
        <v>1224</v>
      </c>
      <c r="F270" s="14">
        <v>98</v>
      </c>
      <c r="G270" s="14">
        <v>162</v>
      </c>
      <c r="H270" s="14">
        <v>155</v>
      </c>
    </row>
    <row r="271" spans="1:8" x14ac:dyDescent="0.2">
      <c r="A271" s="13">
        <v>270</v>
      </c>
      <c r="B271" s="13" t="s">
        <v>292</v>
      </c>
      <c r="C271" s="14" t="s">
        <v>16</v>
      </c>
      <c r="D271" s="14" t="s">
        <v>6</v>
      </c>
      <c r="E271" s="14">
        <v>598</v>
      </c>
      <c r="F271" s="14">
        <v>71</v>
      </c>
      <c r="G271" s="14">
        <v>77</v>
      </c>
      <c r="H271" s="14">
        <v>120</v>
      </c>
    </row>
    <row r="272" spans="1:8" x14ac:dyDescent="0.2">
      <c r="A272" s="13">
        <v>271</v>
      </c>
      <c r="B272" s="13" t="s">
        <v>293</v>
      </c>
      <c r="C272" s="14" t="s">
        <v>16</v>
      </c>
      <c r="D272" s="14" t="s">
        <v>6</v>
      </c>
      <c r="E272" s="14">
        <v>1197</v>
      </c>
      <c r="F272" s="14">
        <v>112</v>
      </c>
      <c r="G272" s="14">
        <v>119</v>
      </c>
      <c r="H272" s="14">
        <v>155</v>
      </c>
    </row>
    <row r="273" spans="1:8" x14ac:dyDescent="0.2">
      <c r="A273" s="13">
        <v>272</v>
      </c>
      <c r="B273" s="13" t="s">
        <v>294</v>
      </c>
      <c r="C273" s="14" t="s">
        <v>16</v>
      </c>
      <c r="D273" s="14" t="s">
        <v>6</v>
      </c>
      <c r="E273" s="14">
        <v>2323</v>
      </c>
      <c r="F273" s="14">
        <v>173</v>
      </c>
      <c r="G273" s="14">
        <v>176</v>
      </c>
      <c r="H273" s="14">
        <v>190</v>
      </c>
    </row>
    <row r="274" spans="1:8" x14ac:dyDescent="0.2">
      <c r="A274" s="13">
        <v>273</v>
      </c>
      <c r="B274" s="13" t="s">
        <v>295</v>
      </c>
      <c r="C274" s="14" t="s">
        <v>6</v>
      </c>
      <c r="D274" s="14"/>
      <c r="E274" s="14">
        <v>598</v>
      </c>
      <c r="F274" s="14">
        <v>71</v>
      </c>
      <c r="G274" s="14">
        <v>77</v>
      </c>
      <c r="H274" s="14">
        <v>120</v>
      </c>
    </row>
    <row r="275" spans="1:8" x14ac:dyDescent="0.2">
      <c r="A275" s="13">
        <v>274</v>
      </c>
      <c r="B275" s="13" t="s">
        <v>296</v>
      </c>
      <c r="C275" s="14" t="s">
        <v>6</v>
      </c>
      <c r="D275" s="14" t="s">
        <v>219</v>
      </c>
      <c r="E275" s="14">
        <v>1227</v>
      </c>
      <c r="F275" s="14">
        <v>134</v>
      </c>
      <c r="G275" s="14">
        <v>78</v>
      </c>
      <c r="H275" s="14">
        <v>172</v>
      </c>
    </row>
    <row r="276" spans="1:8" x14ac:dyDescent="0.2">
      <c r="A276" s="13">
        <v>275</v>
      </c>
      <c r="B276" s="13" t="s">
        <v>297</v>
      </c>
      <c r="C276" s="14" t="s">
        <v>6</v>
      </c>
      <c r="D276" s="14" t="s">
        <v>219</v>
      </c>
      <c r="E276" s="14">
        <v>2333</v>
      </c>
      <c r="F276" s="14">
        <v>200</v>
      </c>
      <c r="G276" s="14">
        <v>121</v>
      </c>
      <c r="H276" s="14">
        <v>207</v>
      </c>
    </row>
    <row r="277" spans="1:8" x14ac:dyDescent="0.2">
      <c r="A277" s="13">
        <v>276</v>
      </c>
      <c r="B277" s="13" t="s">
        <v>298</v>
      </c>
      <c r="C277" s="14" t="s">
        <v>27</v>
      </c>
      <c r="D277" s="14" t="s">
        <v>14</v>
      </c>
      <c r="E277" s="14">
        <v>765</v>
      </c>
      <c r="F277" s="14">
        <v>106</v>
      </c>
      <c r="G277" s="14">
        <v>61</v>
      </c>
      <c r="H277" s="14">
        <v>120</v>
      </c>
    </row>
    <row r="278" spans="1:8" x14ac:dyDescent="0.2">
      <c r="A278" s="13">
        <v>277</v>
      </c>
      <c r="B278" s="13" t="s">
        <v>299</v>
      </c>
      <c r="C278" s="14" t="s">
        <v>27</v>
      </c>
      <c r="D278" s="14" t="s">
        <v>14</v>
      </c>
      <c r="E278" s="14">
        <v>1920</v>
      </c>
      <c r="F278" s="14">
        <v>185</v>
      </c>
      <c r="G278" s="14">
        <v>124</v>
      </c>
      <c r="H278" s="14">
        <v>155</v>
      </c>
    </row>
    <row r="279" spans="1:8" x14ac:dyDescent="0.2">
      <c r="A279" s="13">
        <v>278</v>
      </c>
      <c r="B279" s="13" t="s">
        <v>300</v>
      </c>
      <c r="C279" s="14" t="s">
        <v>16</v>
      </c>
      <c r="D279" s="14" t="s">
        <v>14</v>
      </c>
      <c r="E279" s="14">
        <v>765</v>
      </c>
      <c r="F279" s="14">
        <v>106</v>
      </c>
      <c r="G279" s="14">
        <v>61</v>
      </c>
      <c r="H279" s="14">
        <v>120</v>
      </c>
    </row>
    <row r="280" spans="1:8" x14ac:dyDescent="0.2">
      <c r="A280" s="13">
        <v>279</v>
      </c>
      <c r="B280" s="13" t="s">
        <v>301</v>
      </c>
      <c r="C280" s="14" t="s">
        <v>16</v>
      </c>
      <c r="D280" s="14" t="s">
        <v>14</v>
      </c>
      <c r="E280" s="14">
        <v>2127</v>
      </c>
      <c r="F280" s="14">
        <v>175</v>
      </c>
      <c r="G280" s="14">
        <v>174</v>
      </c>
      <c r="H280" s="14">
        <v>155</v>
      </c>
    </row>
    <row r="281" spans="1:8" x14ac:dyDescent="0.2">
      <c r="A281" s="13">
        <v>280</v>
      </c>
      <c r="B281" s="13" t="s">
        <v>302</v>
      </c>
      <c r="C281" s="14" t="s">
        <v>79</v>
      </c>
      <c r="D281" s="14" t="s">
        <v>49</v>
      </c>
      <c r="E281" s="14">
        <v>539</v>
      </c>
      <c r="F281" s="14">
        <v>79</v>
      </c>
      <c r="G281" s="14">
        <v>59</v>
      </c>
      <c r="H281" s="14">
        <v>99</v>
      </c>
    </row>
    <row r="282" spans="1:8" x14ac:dyDescent="0.2">
      <c r="A282" s="13">
        <v>281</v>
      </c>
      <c r="B282" s="13" t="s">
        <v>303</v>
      </c>
      <c r="C282" s="14" t="s">
        <v>79</v>
      </c>
      <c r="D282" s="14" t="s">
        <v>49</v>
      </c>
      <c r="E282" s="14">
        <v>966</v>
      </c>
      <c r="F282" s="14">
        <v>117</v>
      </c>
      <c r="G282" s="14">
        <v>90</v>
      </c>
      <c r="H282" s="14">
        <v>116</v>
      </c>
    </row>
    <row r="283" spans="1:8" x14ac:dyDescent="0.2">
      <c r="A283" s="13">
        <v>282</v>
      </c>
      <c r="B283" s="13" t="s">
        <v>304</v>
      </c>
      <c r="C283" s="14" t="s">
        <v>79</v>
      </c>
      <c r="D283" s="14" t="s">
        <v>49</v>
      </c>
      <c r="E283" s="14">
        <v>3093</v>
      </c>
      <c r="F283" s="14">
        <v>237</v>
      </c>
      <c r="G283" s="14">
        <v>195</v>
      </c>
      <c r="H283" s="14">
        <v>169</v>
      </c>
    </row>
    <row r="284" spans="1:8" x14ac:dyDescent="0.2">
      <c r="A284" s="13">
        <v>283</v>
      </c>
      <c r="B284" s="13" t="s">
        <v>305</v>
      </c>
      <c r="C284" s="14" t="s">
        <v>20</v>
      </c>
      <c r="D284" s="14" t="s">
        <v>16</v>
      </c>
      <c r="E284" s="14">
        <v>791</v>
      </c>
      <c r="F284" s="14">
        <v>93</v>
      </c>
      <c r="G284" s="14">
        <v>87</v>
      </c>
      <c r="H284" s="14">
        <v>120</v>
      </c>
    </row>
    <row r="285" spans="1:8" x14ac:dyDescent="0.2">
      <c r="A285" s="13">
        <v>284</v>
      </c>
      <c r="B285" s="13" t="s">
        <v>306</v>
      </c>
      <c r="C285" s="14" t="s">
        <v>20</v>
      </c>
      <c r="D285" s="14" t="s">
        <v>14</v>
      </c>
      <c r="E285" s="14">
        <v>2270</v>
      </c>
      <c r="F285" s="14">
        <v>192</v>
      </c>
      <c r="G285" s="14">
        <v>150</v>
      </c>
      <c r="H285" s="14">
        <v>172</v>
      </c>
    </row>
    <row r="286" spans="1:8" x14ac:dyDescent="0.2">
      <c r="A286" s="13">
        <v>285</v>
      </c>
      <c r="B286" s="13" t="s">
        <v>307</v>
      </c>
      <c r="C286" s="14" t="s">
        <v>6</v>
      </c>
      <c r="D286" s="14"/>
      <c r="E286" s="14">
        <v>810</v>
      </c>
      <c r="F286" s="14">
        <v>74</v>
      </c>
      <c r="G286" s="14">
        <v>110</v>
      </c>
      <c r="H286" s="14">
        <v>155</v>
      </c>
    </row>
    <row r="287" spans="1:8" x14ac:dyDescent="0.2">
      <c r="A287" s="13">
        <v>286</v>
      </c>
      <c r="B287" s="13" t="s">
        <v>308</v>
      </c>
      <c r="C287" s="14" t="s">
        <v>6</v>
      </c>
      <c r="D287" s="14" t="s">
        <v>71</v>
      </c>
      <c r="E287" s="14">
        <v>2628</v>
      </c>
      <c r="F287" s="14">
        <v>241</v>
      </c>
      <c r="G287" s="14">
        <v>144</v>
      </c>
      <c r="H287" s="14">
        <v>155</v>
      </c>
    </row>
    <row r="288" spans="1:8" x14ac:dyDescent="0.2">
      <c r="A288" s="13">
        <v>287</v>
      </c>
      <c r="B288" s="13" t="s">
        <v>309</v>
      </c>
      <c r="C288" s="14" t="s">
        <v>27</v>
      </c>
      <c r="D288" s="14"/>
      <c r="E288" s="14">
        <v>1002</v>
      </c>
      <c r="F288" s="14">
        <v>104</v>
      </c>
      <c r="G288" s="14">
        <v>92</v>
      </c>
      <c r="H288" s="14">
        <v>155</v>
      </c>
    </row>
    <row r="289" spans="1:8" x14ac:dyDescent="0.2">
      <c r="A289" s="13">
        <v>288</v>
      </c>
      <c r="B289" s="13" t="s">
        <v>310</v>
      </c>
      <c r="C289" s="14" t="s">
        <v>27</v>
      </c>
      <c r="D289" s="14"/>
      <c r="E289" s="14">
        <v>1968</v>
      </c>
      <c r="F289" s="14">
        <v>159</v>
      </c>
      <c r="G289" s="14">
        <v>145</v>
      </c>
      <c r="H289" s="14">
        <v>190</v>
      </c>
    </row>
    <row r="290" spans="1:8" x14ac:dyDescent="0.2">
      <c r="A290" s="13">
        <v>289</v>
      </c>
      <c r="B290" s="13" t="s">
        <v>311</v>
      </c>
      <c r="C290" s="14" t="s">
        <v>27</v>
      </c>
      <c r="D290" s="14"/>
      <c r="E290" s="14">
        <v>4431</v>
      </c>
      <c r="F290" s="14">
        <v>290</v>
      </c>
      <c r="G290" s="14">
        <v>166</v>
      </c>
      <c r="H290" s="14">
        <v>284</v>
      </c>
    </row>
    <row r="291" spans="1:8" x14ac:dyDescent="0.2">
      <c r="A291" s="13">
        <v>290</v>
      </c>
      <c r="B291" s="13" t="s">
        <v>312</v>
      </c>
      <c r="C291" s="14" t="s">
        <v>20</v>
      </c>
      <c r="D291" s="14" t="s">
        <v>40</v>
      </c>
      <c r="E291" s="14">
        <v>768</v>
      </c>
      <c r="F291" s="14">
        <v>80</v>
      </c>
      <c r="G291" s="14">
        <v>126</v>
      </c>
      <c r="H291" s="14">
        <v>104</v>
      </c>
    </row>
    <row r="292" spans="1:8" x14ac:dyDescent="0.2">
      <c r="A292" s="13">
        <v>291</v>
      </c>
      <c r="B292" s="13" t="s">
        <v>313</v>
      </c>
      <c r="C292" s="14" t="s">
        <v>20</v>
      </c>
      <c r="D292" s="14" t="s">
        <v>14</v>
      </c>
      <c r="E292" s="14">
        <v>1969</v>
      </c>
      <c r="F292" s="14">
        <v>199</v>
      </c>
      <c r="G292" s="14">
        <v>112</v>
      </c>
      <c r="H292" s="14">
        <v>156</v>
      </c>
    </row>
    <row r="293" spans="1:8" x14ac:dyDescent="0.2">
      <c r="A293" s="13">
        <v>292</v>
      </c>
      <c r="B293" s="13" t="s">
        <v>314</v>
      </c>
      <c r="C293" s="14" t="s">
        <v>20</v>
      </c>
      <c r="D293" s="14" t="s">
        <v>112</v>
      </c>
      <c r="E293" s="14">
        <v>393</v>
      </c>
      <c r="F293" s="14">
        <v>153</v>
      </c>
      <c r="G293" s="14">
        <v>73</v>
      </c>
      <c r="H293" s="14">
        <v>1</v>
      </c>
    </row>
    <row r="294" spans="1:8" x14ac:dyDescent="0.2">
      <c r="A294" s="13">
        <v>293</v>
      </c>
      <c r="B294" s="13" t="s">
        <v>315</v>
      </c>
      <c r="C294" s="14" t="s">
        <v>27</v>
      </c>
      <c r="D294" s="14"/>
      <c r="E294" s="14">
        <v>671</v>
      </c>
      <c r="F294" s="14">
        <v>92</v>
      </c>
      <c r="G294" s="14">
        <v>42</v>
      </c>
      <c r="H294" s="14">
        <v>162</v>
      </c>
    </row>
    <row r="295" spans="1:8" x14ac:dyDescent="0.2">
      <c r="A295" s="13">
        <v>294</v>
      </c>
      <c r="B295" s="13" t="s">
        <v>316</v>
      </c>
      <c r="C295" s="14" t="s">
        <v>27</v>
      </c>
      <c r="D295" s="14"/>
      <c r="E295" s="14">
        <v>1327</v>
      </c>
      <c r="F295" s="14">
        <v>134</v>
      </c>
      <c r="G295" s="14">
        <v>81</v>
      </c>
      <c r="H295" s="14">
        <v>197</v>
      </c>
    </row>
    <row r="296" spans="1:8" x14ac:dyDescent="0.2">
      <c r="A296" s="13">
        <v>295</v>
      </c>
      <c r="B296" s="13" t="s">
        <v>317</v>
      </c>
      <c r="C296" s="14" t="s">
        <v>27</v>
      </c>
      <c r="D296" s="14"/>
      <c r="E296" s="14">
        <v>2347</v>
      </c>
      <c r="F296" s="14">
        <v>179</v>
      </c>
      <c r="G296" s="14">
        <v>137</v>
      </c>
      <c r="H296" s="14">
        <v>232</v>
      </c>
    </row>
    <row r="297" spans="1:8" x14ac:dyDescent="0.2">
      <c r="A297" s="13">
        <v>296</v>
      </c>
      <c r="B297" s="13" t="s">
        <v>318</v>
      </c>
      <c r="C297" s="14" t="s">
        <v>71</v>
      </c>
      <c r="D297" s="14"/>
      <c r="E297" s="14">
        <v>817</v>
      </c>
      <c r="F297" s="14">
        <v>99</v>
      </c>
      <c r="G297" s="14">
        <v>54</v>
      </c>
      <c r="H297" s="14">
        <v>176</v>
      </c>
    </row>
    <row r="298" spans="1:8" x14ac:dyDescent="0.2">
      <c r="A298" s="13">
        <v>297</v>
      </c>
      <c r="B298" s="13" t="s">
        <v>319</v>
      </c>
      <c r="C298" s="14" t="s">
        <v>71</v>
      </c>
      <c r="D298" s="14"/>
      <c r="E298" s="14">
        <v>2829</v>
      </c>
      <c r="F298" s="14">
        <v>209</v>
      </c>
      <c r="G298" s="14">
        <v>114</v>
      </c>
      <c r="H298" s="14">
        <v>302</v>
      </c>
    </row>
    <row r="299" spans="1:8" x14ac:dyDescent="0.2">
      <c r="A299" s="13">
        <v>298</v>
      </c>
      <c r="B299" s="13" t="s">
        <v>320</v>
      </c>
      <c r="C299" s="14" t="s">
        <v>27</v>
      </c>
      <c r="D299" s="14" t="s">
        <v>49</v>
      </c>
      <c r="E299" s="14">
        <v>364</v>
      </c>
      <c r="F299" s="14">
        <v>36</v>
      </c>
      <c r="G299" s="14">
        <v>71</v>
      </c>
      <c r="H299" s="14">
        <v>137</v>
      </c>
    </row>
    <row r="300" spans="1:8" x14ac:dyDescent="0.2">
      <c r="A300" s="13">
        <v>299</v>
      </c>
      <c r="B300" s="13" t="s">
        <v>321</v>
      </c>
      <c r="C300" s="14" t="s">
        <v>91</v>
      </c>
      <c r="D300" s="14"/>
      <c r="E300" s="14">
        <v>993</v>
      </c>
      <c r="F300" s="14">
        <v>82</v>
      </c>
      <c r="G300" s="14">
        <v>215</v>
      </c>
      <c r="H300" s="14">
        <v>102</v>
      </c>
    </row>
    <row r="301" spans="1:8" x14ac:dyDescent="0.2">
      <c r="A301" s="13">
        <v>300</v>
      </c>
      <c r="B301" s="13" t="s">
        <v>322</v>
      </c>
      <c r="C301" s="14" t="s">
        <v>27</v>
      </c>
      <c r="D301" s="14"/>
      <c r="E301" s="14">
        <v>739</v>
      </c>
      <c r="F301" s="14">
        <v>84</v>
      </c>
      <c r="G301" s="14">
        <v>79</v>
      </c>
      <c r="H301" s="14">
        <v>137</v>
      </c>
    </row>
    <row r="302" spans="1:8" x14ac:dyDescent="0.2">
      <c r="A302" s="13">
        <v>301</v>
      </c>
      <c r="B302" s="13" t="s">
        <v>323</v>
      </c>
      <c r="C302" s="14" t="s">
        <v>27</v>
      </c>
      <c r="D302" s="14"/>
      <c r="E302" s="14">
        <v>1496</v>
      </c>
      <c r="F302" s="14">
        <v>132</v>
      </c>
      <c r="G302" s="14">
        <v>127</v>
      </c>
      <c r="H302" s="14">
        <v>172</v>
      </c>
    </row>
    <row r="303" spans="1:8" x14ac:dyDescent="0.2">
      <c r="A303" s="13">
        <v>302</v>
      </c>
      <c r="B303" s="13" t="s">
        <v>324</v>
      </c>
      <c r="C303" s="14" t="s">
        <v>219</v>
      </c>
      <c r="D303" s="14" t="s">
        <v>112</v>
      </c>
      <c r="E303" s="14">
        <v>1476</v>
      </c>
      <c r="F303" s="14">
        <v>141</v>
      </c>
      <c r="G303" s="14">
        <v>136</v>
      </c>
      <c r="H303" s="14">
        <v>137</v>
      </c>
    </row>
    <row r="304" spans="1:8" x14ac:dyDescent="0.2">
      <c r="A304" s="13">
        <v>303</v>
      </c>
      <c r="B304" s="13" t="s">
        <v>325</v>
      </c>
      <c r="C304" s="14" t="s">
        <v>99</v>
      </c>
      <c r="D304" s="14" t="s">
        <v>49</v>
      </c>
      <c r="E304" s="14">
        <v>1634</v>
      </c>
      <c r="F304" s="14">
        <v>155</v>
      </c>
      <c r="G304" s="14">
        <v>141</v>
      </c>
      <c r="H304" s="14">
        <v>137</v>
      </c>
    </row>
    <row r="305" spans="1:8" x14ac:dyDescent="0.2">
      <c r="A305" s="13">
        <v>304</v>
      </c>
      <c r="B305" s="13" t="s">
        <v>326</v>
      </c>
      <c r="C305" s="14" t="s">
        <v>99</v>
      </c>
      <c r="D305" s="14" t="s">
        <v>91</v>
      </c>
      <c r="E305" s="14">
        <v>1307</v>
      </c>
      <c r="F305" s="14">
        <v>121</v>
      </c>
      <c r="G305" s="14">
        <v>141</v>
      </c>
      <c r="H305" s="14">
        <v>137</v>
      </c>
    </row>
    <row r="306" spans="1:8" x14ac:dyDescent="0.2">
      <c r="A306" s="13">
        <v>305</v>
      </c>
      <c r="B306" s="13" t="s">
        <v>327</v>
      </c>
      <c r="C306" s="14" t="s">
        <v>99</v>
      </c>
      <c r="D306" s="14" t="s">
        <v>91</v>
      </c>
      <c r="E306" s="14">
        <v>2056</v>
      </c>
      <c r="F306" s="14">
        <v>158</v>
      </c>
      <c r="G306" s="14">
        <v>198</v>
      </c>
      <c r="H306" s="14">
        <v>155</v>
      </c>
    </row>
    <row r="307" spans="1:8" x14ac:dyDescent="0.2">
      <c r="A307" s="13">
        <v>306</v>
      </c>
      <c r="B307" s="13" t="s">
        <v>328</v>
      </c>
      <c r="C307" s="14" t="s">
        <v>99</v>
      </c>
      <c r="D307" s="14" t="s">
        <v>91</v>
      </c>
      <c r="E307" s="14">
        <v>3000</v>
      </c>
      <c r="F307" s="14">
        <v>198</v>
      </c>
      <c r="G307" s="14">
        <v>257</v>
      </c>
      <c r="H307" s="14">
        <v>172</v>
      </c>
    </row>
    <row r="308" spans="1:8" x14ac:dyDescent="0.2">
      <c r="A308" s="13">
        <v>307</v>
      </c>
      <c r="B308" s="13" t="s">
        <v>329</v>
      </c>
      <c r="C308" s="14" t="s">
        <v>71</v>
      </c>
      <c r="D308" s="14" t="s">
        <v>79</v>
      </c>
      <c r="E308" s="14">
        <v>693</v>
      </c>
      <c r="F308" s="14">
        <v>78</v>
      </c>
      <c r="G308" s="14">
        <v>107</v>
      </c>
      <c r="H308" s="14">
        <v>102</v>
      </c>
    </row>
    <row r="309" spans="1:8" x14ac:dyDescent="0.2">
      <c r="A309" s="13">
        <v>308</v>
      </c>
      <c r="B309" s="13" t="s">
        <v>330</v>
      </c>
      <c r="C309" s="14" t="s">
        <v>71</v>
      </c>
      <c r="D309" s="14" t="s">
        <v>79</v>
      </c>
      <c r="E309" s="14">
        <v>1431</v>
      </c>
      <c r="F309" s="14">
        <v>121</v>
      </c>
      <c r="G309" s="14">
        <v>152</v>
      </c>
      <c r="H309" s="14">
        <v>155</v>
      </c>
    </row>
    <row r="310" spans="1:8" x14ac:dyDescent="0.2">
      <c r="A310" s="13">
        <v>309</v>
      </c>
      <c r="B310" s="13" t="s">
        <v>331</v>
      </c>
      <c r="C310" s="14" t="s">
        <v>37</v>
      </c>
      <c r="D310" s="14"/>
      <c r="E310" s="14">
        <v>965</v>
      </c>
      <c r="F310" s="14">
        <v>123</v>
      </c>
      <c r="G310" s="14">
        <v>78</v>
      </c>
      <c r="H310" s="14">
        <v>120</v>
      </c>
    </row>
    <row r="311" spans="1:8" x14ac:dyDescent="0.2">
      <c r="A311" s="13">
        <v>310</v>
      </c>
      <c r="B311" s="13" t="s">
        <v>332</v>
      </c>
      <c r="C311" s="14" t="s">
        <v>37</v>
      </c>
      <c r="D311" s="14"/>
      <c r="E311" s="14">
        <v>2340</v>
      </c>
      <c r="F311" s="14">
        <v>215</v>
      </c>
      <c r="G311" s="14">
        <v>127</v>
      </c>
      <c r="H311" s="14">
        <v>172</v>
      </c>
    </row>
    <row r="312" spans="1:8" x14ac:dyDescent="0.2">
      <c r="A312" s="13">
        <v>311</v>
      </c>
      <c r="B312" s="13" t="s">
        <v>333</v>
      </c>
      <c r="C312" s="14" t="s">
        <v>37</v>
      </c>
      <c r="D312" s="14"/>
      <c r="E312" s="14">
        <v>1778</v>
      </c>
      <c r="F312" s="14">
        <v>167</v>
      </c>
      <c r="G312" s="14">
        <v>129</v>
      </c>
      <c r="H312" s="14">
        <v>155</v>
      </c>
    </row>
    <row r="313" spans="1:8" x14ac:dyDescent="0.2">
      <c r="A313" s="13">
        <v>312</v>
      </c>
      <c r="B313" s="13" t="s">
        <v>334</v>
      </c>
      <c r="C313" s="14" t="s">
        <v>37</v>
      </c>
      <c r="D313" s="14"/>
      <c r="E313" s="14">
        <v>1694</v>
      </c>
      <c r="F313" s="14">
        <v>147</v>
      </c>
      <c r="G313" s="14">
        <v>150</v>
      </c>
      <c r="H313" s="14">
        <v>155</v>
      </c>
    </row>
    <row r="314" spans="1:8" x14ac:dyDescent="0.2">
      <c r="A314" s="13">
        <v>313</v>
      </c>
      <c r="B314" s="13" t="s">
        <v>335</v>
      </c>
      <c r="C314" s="14" t="s">
        <v>20</v>
      </c>
      <c r="D314" s="14"/>
      <c r="E314" s="14">
        <v>1771</v>
      </c>
      <c r="F314" s="14">
        <v>143</v>
      </c>
      <c r="G314" s="14">
        <v>166</v>
      </c>
      <c r="H314" s="14">
        <v>163</v>
      </c>
    </row>
    <row r="315" spans="1:8" x14ac:dyDescent="0.2">
      <c r="A315" s="13">
        <v>314</v>
      </c>
      <c r="B315" s="13" t="s">
        <v>336</v>
      </c>
      <c r="C315" s="14" t="s">
        <v>20</v>
      </c>
      <c r="D315" s="14"/>
      <c r="E315" s="14">
        <v>1771</v>
      </c>
      <c r="F315" s="14">
        <v>143</v>
      </c>
      <c r="G315" s="14">
        <v>166</v>
      </c>
      <c r="H315" s="14">
        <v>163</v>
      </c>
    </row>
    <row r="316" spans="1:8" x14ac:dyDescent="0.2">
      <c r="A316" s="13">
        <v>315</v>
      </c>
      <c r="B316" s="13" t="s">
        <v>337</v>
      </c>
      <c r="C316" s="14" t="s">
        <v>6</v>
      </c>
      <c r="D316" s="14" t="s">
        <v>7</v>
      </c>
      <c r="E316" s="14">
        <v>1870</v>
      </c>
      <c r="F316" s="14">
        <v>186</v>
      </c>
      <c r="G316" s="14">
        <v>131</v>
      </c>
      <c r="H316" s="14">
        <v>137</v>
      </c>
    </row>
    <row r="317" spans="1:8" x14ac:dyDescent="0.2">
      <c r="A317" s="13">
        <v>316</v>
      </c>
      <c r="B317" s="13" t="s">
        <v>338</v>
      </c>
      <c r="C317" s="14" t="s">
        <v>7</v>
      </c>
      <c r="D317" s="14"/>
      <c r="E317" s="14">
        <v>866</v>
      </c>
      <c r="F317" s="14">
        <v>80</v>
      </c>
      <c r="G317" s="14">
        <v>99</v>
      </c>
      <c r="H317" s="14">
        <v>172</v>
      </c>
    </row>
    <row r="318" spans="1:8" x14ac:dyDescent="0.2">
      <c r="A318" s="13">
        <v>317</v>
      </c>
      <c r="B318" s="13" t="s">
        <v>339</v>
      </c>
      <c r="C318" s="14" t="s">
        <v>7</v>
      </c>
      <c r="D318" s="14"/>
      <c r="E318" s="14">
        <v>1978</v>
      </c>
      <c r="F318" s="14">
        <v>140</v>
      </c>
      <c r="G318" s="14">
        <v>159</v>
      </c>
      <c r="H318" s="14">
        <v>225</v>
      </c>
    </row>
    <row r="319" spans="1:8" x14ac:dyDescent="0.2">
      <c r="A319" s="13">
        <v>318</v>
      </c>
      <c r="B319" s="13" t="s">
        <v>340</v>
      </c>
      <c r="C319" s="14" t="s">
        <v>16</v>
      </c>
      <c r="D319" s="14" t="s">
        <v>219</v>
      </c>
      <c r="E319" s="14">
        <v>1020</v>
      </c>
      <c r="F319" s="14">
        <v>171</v>
      </c>
      <c r="G319" s="14">
        <v>39</v>
      </c>
      <c r="H319" s="14">
        <v>128</v>
      </c>
    </row>
    <row r="320" spans="1:8" x14ac:dyDescent="0.2">
      <c r="A320" s="13">
        <v>319</v>
      </c>
      <c r="B320" s="13" t="s">
        <v>341</v>
      </c>
      <c r="C320" s="14" t="s">
        <v>16</v>
      </c>
      <c r="D320" s="14" t="s">
        <v>219</v>
      </c>
      <c r="E320" s="14">
        <v>2181</v>
      </c>
      <c r="F320" s="14">
        <v>243</v>
      </c>
      <c r="G320" s="14">
        <v>83</v>
      </c>
      <c r="H320" s="14">
        <v>172</v>
      </c>
    </row>
    <row r="321" spans="1:8" x14ac:dyDescent="0.2">
      <c r="A321" s="13">
        <v>320</v>
      </c>
      <c r="B321" s="13" t="s">
        <v>342</v>
      </c>
      <c r="C321" s="14" t="s">
        <v>16</v>
      </c>
      <c r="D321" s="14"/>
      <c r="E321" s="14">
        <v>1468</v>
      </c>
      <c r="F321" s="14">
        <v>136</v>
      </c>
      <c r="G321" s="14">
        <v>68</v>
      </c>
      <c r="H321" s="14">
        <v>277</v>
      </c>
    </row>
    <row r="322" spans="1:8" x14ac:dyDescent="0.2">
      <c r="A322" s="13">
        <v>321</v>
      </c>
      <c r="B322" s="13" t="s">
        <v>343</v>
      </c>
      <c r="C322" s="14" t="s">
        <v>16</v>
      </c>
      <c r="D322" s="14"/>
      <c r="E322" s="14">
        <v>2280</v>
      </c>
      <c r="F322" s="14">
        <v>175</v>
      </c>
      <c r="G322" s="14">
        <v>87</v>
      </c>
      <c r="H322" s="14">
        <v>347</v>
      </c>
    </row>
    <row r="323" spans="1:8" x14ac:dyDescent="0.2">
      <c r="A323" s="13">
        <v>322</v>
      </c>
      <c r="B323" s="13" t="s">
        <v>344</v>
      </c>
      <c r="C323" s="14" t="s">
        <v>11</v>
      </c>
      <c r="D323" s="14" t="s">
        <v>40</v>
      </c>
      <c r="E323" s="14">
        <v>1057</v>
      </c>
      <c r="F323" s="14">
        <v>119</v>
      </c>
      <c r="G323" s="14">
        <v>79</v>
      </c>
      <c r="H323" s="14">
        <v>155</v>
      </c>
    </row>
    <row r="324" spans="1:8" x14ac:dyDescent="0.2">
      <c r="A324" s="13">
        <v>323</v>
      </c>
      <c r="B324" s="13" t="s">
        <v>345</v>
      </c>
      <c r="C324" s="14" t="s">
        <v>11</v>
      </c>
      <c r="D324" s="14" t="s">
        <v>40</v>
      </c>
      <c r="E324" s="14">
        <v>2193</v>
      </c>
      <c r="F324" s="14">
        <v>194</v>
      </c>
      <c r="G324" s="14">
        <v>136</v>
      </c>
      <c r="H324" s="14">
        <v>172</v>
      </c>
    </row>
    <row r="325" spans="1:8" x14ac:dyDescent="0.2">
      <c r="A325" s="13">
        <v>324</v>
      </c>
      <c r="B325" s="13" t="s">
        <v>346</v>
      </c>
      <c r="C325" s="14" t="s">
        <v>11</v>
      </c>
      <c r="D325" s="14"/>
      <c r="E325" s="14">
        <v>2093</v>
      </c>
      <c r="F325" s="14">
        <v>151</v>
      </c>
      <c r="G325" s="14">
        <v>203</v>
      </c>
      <c r="H325" s="14">
        <v>172</v>
      </c>
    </row>
    <row r="326" spans="1:8" x14ac:dyDescent="0.2">
      <c r="A326" s="13">
        <v>325</v>
      </c>
      <c r="B326" s="13" t="s">
        <v>347</v>
      </c>
      <c r="C326" s="14" t="s">
        <v>79</v>
      </c>
      <c r="D326" s="14"/>
      <c r="E326" s="14">
        <v>1334</v>
      </c>
      <c r="F326" s="14">
        <v>125</v>
      </c>
      <c r="G326" s="14">
        <v>122</v>
      </c>
      <c r="H326" s="14">
        <v>155</v>
      </c>
    </row>
    <row r="327" spans="1:8" x14ac:dyDescent="0.2">
      <c r="A327" s="13">
        <v>326</v>
      </c>
      <c r="B327" s="13" t="s">
        <v>348</v>
      </c>
      <c r="C327" s="14" t="s">
        <v>79</v>
      </c>
      <c r="D327" s="14"/>
      <c r="E327" s="14">
        <v>2369</v>
      </c>
      <c r="F327" s="14">
        <v>171</v>
      </c>
      <c r="G327" s="14">
        <v>188</v>
      </c>
      <c r="H327" s="14">
        <v>190</v>
      </c>
    </row>
    <row r="328" spans="1:8" x14ac:dyDescent="0.2">
      <c r="A328" s="13">
        <v>327</v>
      </c>
      <c r="B328" s="13" t="s">
        <v>349</v>
      </c>
      <c r="C328" s="14" t="s">
        <v>27</v>
      </c>
      <c r="D328" s="14"/>
      <c r="E328" s="14">
        <v>1220</v>
      </c>
      <c r="F328" s="14">
        <v>116</v>
      </c>
      <c r="G328" s="14">
        <v>116</v>
      </c>
      <c r="H328" s="14">
        <v>155</v>
      </c>
    </row>
    <row r="329" spans="1:8" x14ac:dyDescent="0.2">
      <c r="A329" s="13">
        <v>328</v>
      </c>
      <c r="B329" s="13" t="s">
        <v>350</v>
      </c>
      <c r="C329" s="14" t="s">
        <v>40</v>
      </c>
      <c r="D329" s="14"/>
      <c r="E329" s="14">
        <v>1274</v>
      </c>
      <c r="F329" s="14">
        <v>162</v>
      </c>
      <c r="G329" s="14">
        <v>78</v>
      </c>
      <c r="H329" s="14">
        <v>128</v>
      </c>
    </row>
    <row r="330" spans="1:8" x14ac:dyDescent="0.2">
      <c r="A330" s="13">
        <v>329</v>
      </c>
      <c r="B330" s="13" t="s">
        <v>351</v>
      </c>
      <c r="C330" s="14" t="s">
        <v>40</v>
      </c>
      <c r="D330" s="14" t="s">
        <v>168</v>
      </c>
      <c r="E330" s="14">
        <v>1225</v>
      </c>
      <c r="F330" s="14">
        <v>134</v>
      </c>
      <c r="G330" s="14">
        <v>99</v>
      </c>
      <c r="H330" s="14">
        <v>137</v>
      </c>
    </row>
    <row r="331" spans="1:8" x14ac:dyDescent="0.2">
      <c r="A331" s="13">
        <v>330</v>
      </c>
      <c r="B331" s="13" t="s">
        <v>352</v>
      </c>
      <c r="C331" s="14" t="s">
        <v>40</v>
      </c>
      <c r="D331" s="14" t="s">
        <v>168</v>
      </c>
      <c r="E331" s="14">
        <v>2661</v>
      </c>
      <c r="F331" s="14">
        <v>205</v>
      </c>
      <c r="G331" s="14">
        <v>168</v>
      </c>
      <c r="H331" s="14">
        <v>190</v>
      </c>
    </row>
    <row r="332" spans="1:8" x14ac:dyDescent="0.2">
      <c r="A332" s="13">
        <v>331</v>
      </c>
      <c r="B332" s="13" t="s">
        <v>353</v>
      </c>
      <c r="C332" s="14" t="s">
        <v>6</v>
      </c>
      <c r="D332" s="14"/>
      <c r="E332" s="14">
        <v>1242</v>
      </c>
      <c r="F332" s="14">
        <v>156</v>
      </c>
      <c r="G332" s="14">
        <v>74</v>
      </c>
      <c r="H332" s="14">
        <v>137</v>
      </c>
    </row>
    <row r="333" spans="1:8" x14ac:dyDescent="0.2">
      <c r="A333" s="13">
        <v>332</v>
      </c>
      <c r="B333" s="13" t="s">
        <v>354</v>
      </c>
      <c r="C333" s="14" t="s">
        <v>6</v>
      </c>
      <c r="D333" s="14" t="s">
        <v>219</v>
      </c>
      <c r="E333" s="14">
        <v>2298</v>
      </c>
      <c r="F333" s="14">
        <v>221</v>
      </c>
      <c r="G333" s="14">
        <v>115</v>
      </c>
      <c r="H333" s="14">
        <v>172</v>
      </c>
    </row>
    <row r="334" spans="1:8" x14ac:dyDescent="0.2">
      <c r="A334" s="13">
        <v>333</v>
      </c>
      <c r="B334" s="13" t="s">
        <v>355</v>
      </c>
      <c r="C334" s="14" t="s">
        <v>27</v>
      </c>
      <c r="D334" s="14" t="s">
        <v>14</v>
      </c>
      <c r="E334" s="14">
        <v>824</v>
      </c>
      <c r="F334" s="14">
        <v>76</v>
      </c>
      <c r="G334" s="14">
        <v>132</v>
      </c>
      <c r="H334" s="14">
        <v>128</v>
      </c>
    </row>
    <row r="335" spans="1:8" x14ac:dyDescent="0.2">
      <c r="A335" s="13">
        <v>334</v>
      </c>
      <c r="B335" s="13" t="s">
        <v>356</v>
      </c>
      <c r="C335" s="14" t="s">
        <v>168</v>
      </c>
      <c r="D335" s="14" t="s">
        <v>14</v>
      </c>
      <c r="E335" s="14">
        <v>2004</v>
      </c>
      <c r="F335" s="14">
        <v>141</v>
      </c>
      <c r="G335" s="14">
        <v>201</v>
      </c>
      <c r="H335" s="14">
        <v>181</v>
      </c>
    </row>
    <row r="336" spans="1:8" x14ac:dyDescent="0.2">
      <c r="A336" s="13">
        <v>335</v>
      </c>
      <c r="B336" s="13" t="s">
        <v>357</v>
      </c>
      <c r="C336" s="14" t="s">
        <v>27</v>
      </c>
      <c r="D336" s="14"/>
      <c r="E336" s="14">
        <v>2418</v>
      </c>
      <c r="F336" s="14">
        <v>222</v>
      </c>
      <c r="G336" s="14">
        <v>124</v>
      </c>
      <c r="H336" s="14">
        <v>177</v>
      </c>
    </row>
    <row r="337" spans="1:8" x14ac:dyDescent="0.2">
      <c r="A337" s="13">
        <v>336</v>
      </c>
      <c r="B337" s="13" t="s">
        <v>358</v>
      </c>
      <c r="C337" s="14" t="s">
        <v>7</v>
      </c>
      <c r="D337" s="14"/>
      <c r="E337" s="14">
        <v>2105</v>
      </c>
      <c r="F337" s="14">
        <v>196</v>
      </c>
      <c r="G337" s="14">
        <v>118</v>
      </c>
      <c r="H337" s="14">
        <v>177</v>
      </c>
    </row>
    <row r="338" spans="1:8" x14ac:dyDescent="0.2">
      <c r="A338" s="13">
        <v>337</v>
      </c>
      <c r="B338" s="13" t="s">
        <v>359</v>
      </c>
      <c r="C338" s="14" t="s">
        <v>91</v>
      </c>
      <c r="D338" s="14" t="s">
        <v>79</v>
      </c>
      <c r="E338" s="14">
        <v>2327</v>
      </c>
      <c r="F338" s="14">
        <v>178</v>
      </c>
      <c r="G338" s="14">
        <v>153</v>
      </c>
      <c r="H338" s="14">
        <v>207</v>
      </c>
    </row>
    <row r="339" spans="1:8" x14ac:dyDescent="0.2">
      <c r="A339" s="13">
        <v>338</v>
      </c>
      <c r="B339" s="13" t="s">
        <v>360</v>
      </c>
      <c r="C339" s="14" t="s">
        <v>91</v>
      </c>
      <c r="D339" s="14" t="s">
        <v>79</v>
      </c>
      <c r="E339" s="14">
        <v>2327</v>
      </c>
      <c r="F339" s="14">
        <v>178</v>
      </c>
      <c r="G339" s="14">
        <v>153</v>
      </c>
      <c r="H339" s="14">
        <v>207</v>
      </c>
    </row>
    <row r="340" spans="1:8" x14ac:dyDescent="0.2">
      <c r="A340" s="13">
        <v>339</v>
      </c>
      <c r="B340" s="13" t="s">
        <v>361</v>
      </c>
      <c r="C340" s="14" t="s">
        <v>16</v>
      </c>
      <c r="D340" s="14" t="s">
        <v>40</v>
      </c>
      <c r="E340" s="14">
        <v>819</v>
      </c>
      <c r="F340" s="14">
        <v>93</v>
      </c>
      <c r="G340" s="14">
        <v>82</v>
      </c>
      <c r="H340" s="14">
        <v>137</v>
      </c>
    </row>
    <row r="341" spans="1:8" x14ac:dyDescent="0.2">
      <c r="A341" s="13">
        <v>340</v>
      </c>
      <c r="B341" s="13" t="s">
        <v>362</v>
      </c>
      <c r="C341" s="14" t="s">
        <v>16</v>
      </c>
      <c r="D341" s="14" t="s">
        <v>40</v>
      </c>
      <c r="E341" s="14">
        <v>2075</v>
      </c>
      <c r="F341" s="14">
        <v>151</v>
      </c>
      <c r="G341" s="14">
        <v>141</v>
      </c>
      <c r="H341" s="14">
        <v>242</v>
      </c>
    </row>
    <row r="342" spans="1:8" x14ac:dyDescent="0.2">
      <c r="A342" s="13">
        <v>341</v>
      </c>
      <c r="B342" s="13" t="s">
        <v>363</v>
      </c>
      <c r="C342" s="14" t="s">
        <v>16</v>
      </c>
      <c r="D342" s="14"/>
      <c r="E342" s="14">
        <v>1230</v>
      </c>
      <c r="F342" s="14">
        <v>141</v>
      </c>
      <c r="G342" s="14">
        <v>99</v>
      </c>
      <c r="H342" s="14">
        <v>125</v>
      </c>
    </row>
    <row r="343" spans="1:8" x14ac:dyDescent="0.2">
      <c r="A343" s="13">
        <v>342</v>
      </c>
      <c r="B343" s="13" t="s">
        <v>364</v>
      </c>
      <c r="C343" s="14" t="s">
        <v>16</v>
      </c>
      <c r="D343" s="14" t="s">
        <v>219</v>
      </c>
      <c r="E343" s="14">
        <v>2474</v>
      </c>
      <c r="F343" s="14">
        <v>224</v>
      </c>
      <c r="G343" s="14">
        <v>142</v>
      </c>
      <c r="H343" s="14">
        <v>160</v>
      </c>
    </row>
    <row r="344" spans="1:8" x14ac:dyDescent="0.2">
      <c r="A344" s="13">
        <v>343</v>
      </c>
      <c r="B344" s="13" t="s">
        <v>365</v>
      </c>
      <c r="C344" s="14" t="s">
        <v>40</v>
      </c>
      <c r="D344" s="14" t="s">
        <v>79</v>
      </c>
      <c r="E344" s="14">
        <v>787</v>
      </c>
      <c r="F344" s="14">
        <v>77</v>
      </c>
      <c r="G344" s="14">
        <v>124</v>
      </c>
      <c r="H344" s="14">
        <v>120</v>
      </c>
    </row>
    <row r="345" spans="1:8" x14ac:dyDescent="0.2">
      <c r="A345" s="13">
        <v>344</v>
      </c>
      <c r="B345" s="13" t="s">
        <v>366</v>
      </c>
      <c r="C345" s="14" t="s">
        <v>40</v>
      </c>
      <c r="D345" s="14" t="s">
        <v>79</v>
      </c>
      <c r="E345" s="14">
        <v>1971</v>
      </c>
      <c r="F345" s="14">
        <v>140</v>
      </c>
      <c r="G345" s="14">
        <v>229</v>
      </c>
      <c r="H345" s="14">
        <v>155</v>
      </c>
    </row>
    <row r="346" spans="1:8" x14ac:dyDescent="0.2">
      <c r="A346" s="13">
        <v>345</v>
      </c>
      <c r="B346" s="13" t="s">
        <v>367</v>
      </c>
      <c r="C346" s="14" t="s">
        <v>91</v>
      </c>
      <c r="D346" s="14" t="s">
        <v>6</v>
      </c>
      <c r="E346" s="14">
        <v>1291</v>
      </c>
      <c r="F346" s="14">
        <v>105</v>
      </c>
      <c r="G346" s="14">
        <v>150</v>
      </c>
      <c r="H346" s="14">
        <v>165</v>
      </c>
    </row>
    <row r="347" spans="1:8" x14ac:dyDescent="0.2">
      <c r="A347" s="13">
        <v>346</v>
      </c>
      <c r="B347" s="13" t="s">
        <v>368</v>
      </c>
      <c r="C347" s="14" t="s">
        <v>91</v>
      </c>
      <c r="D347" s="14" t="s">
        <v>6</v>
      </c>
      <c r="E347" s="14">
        <v>2211</v>
      </c>
      <c r="F347" s="14">
        <v>152</v>
      </c>
      <c r="G347" s="14">
        <v>194</v>
      </c>
      <c r="H347" s="14">
        <v>200</v>
      </c>
    </row>
    <row r="348" spans="1:8" x14ac:dyDescent="0.2">
      <c r="A348" s="13">
        <v>347</v>
      </c>
      <c r="B348" s="13" t="s">
        <v>369</v>
      </c>
      <c r="C348" s="14" t="s">
        <v>91</v>
      </c>
      <c r="D348" s="14" t="s">
        <v>20</v>
      </c>
      <c r="E348" s="14">
        <v>1529</v>
      </c>
      <c r="F348" s="14">
        <v>176</v>
      </c>
      <c r="G348" s="14">
        <v>100</v>
      </c>
      <c r="H348" s="14">
        <v>128</v>
      </c>
    </row>
    <row r="349" spans="1:8" x14ac:dyDescent="0.2">
      <c r="A349" s="13">
        <v>348</v>
      </c>
      <c r="B349" s="13" t="s">
        <v>370</v>
      </c>
      <c r="C349" s="14" t="s">
        <v>91</v>
      </c>
      <c r="D349" s="14" t="s">
        <v>20</v>
      </c>
      <c r="E349" s="14">
        <v>2848</v>
      </c>
      <c r="F349" s="14">
        <v>222</v>
      </c>
      <c r="G349" s="14">
        <v>174</v>
      </c>
      <c r="H349" s="14">
        <v>181</v>
      </c>
    </row>
    <row r="350" spans="1:8" x14ac:dyDescent="0.2">
      <c r="A350" s="13">
        <v>349</v>
      </c>
      <c r="B350" s="13" t="s">
        <v>371</v>
      </c>
      <c r="C350" s="14" t="s">
        <v>16</v>
      </c>
      <c r="D350" s="14"/>
      <c r="E350" s="14">
        <v>274</v>
      </c>
      <c r="F350" s="14">
        <v>29</v>
      </c>
      <c r="G350" s="14">
        <v>85</v>
      </c>
      <c r="H350" s="14">
        <v>85</v>
      </c>
    </row>
    <row r="351" spans="1:8" x14ac:dyDescent="0.2">
      <c r="A351" s="13">
        <v>350</v>
      </c>
      <c r="B351" s="13" t="s">
        <v>372</v>
      </c>
      <c r="C351" s="14" t="s">
        <v>16</v>
      </c>
      <c r="D351" s="14"/>
      <c r="E351" s="14">
        <v>3005</v>
      </c>
      <c r="F351" s="14">
        <v>192</v>
      </c>
      <c r="G351" s="14">
        <v>219</v>
      </c>
      <c r="H351" s="14">
        <v>216</v>
      </c>
    </row>
    <row r="352" spans="1:8" x14ac:dyDescent="0.2">
      <c r="A352" s="13">
        <v>351</v>
      </c>
      <c r="B352" s="13" t="s">
        <v>373</v>
      </c>
      <c r="C352" s="14" t="s">
        <v>27</v>
      </c>
      <c r="D352" s="14"/>
      <c r="E352" s="14">
        <v>1632</v>
      </c>
      <c r="F352" s="14">
        <v>139</v>
      </c>
      <c r="G352" s="14">
        <v>139</v>
      </c>
      <c r="H352" s="14">
        <v>172</v>
      </c>
    </row>
    <row r="353" spans="1:8" x14ac:dyDescent="0.2">
      <c r="A353" s="13">
        <v>352</v>
      </c>
      <c r="B353" s="13" t="s">
        <v>374</v>
      </c>
      <c r="C353" s="14" t="s">
        <v>27</v>
      </c>
      <c r="D353" s="14"/>
      <c r="E353" s="14">
        <v>2047</v>
      </c>
      <c r="F353" s="14">
        <v>161</v>
      </c>
      <c r="G353" s="14">
        <v>189</v>
      </c>
      <c r="H353" s="14">
        <v>155</v>
      </c>
    </row>
    <row r="354" spans="1:8" x14ac:dyDescent="0.2">
      <c r="A354" s="13">
        <v>353</v>
      </c>
      <c r="B354" s="13" t="s">
        <v>375</v>
      </c>
      <c r="C354" s="14" t="s">
        <v>112</v>
      </c>
      <c r="D354" s="14"/>
      <c r="E354" s="14">
        <v>1018</v>
      </c>
      <c r="F354" s="14">
        <v>138</v>
      </c>
      <c r="G354" s="14">
        <v>65</v>
      </c>
      <c r="H354" s="14">
        <v>127</v>
      </c>
    </row>
    <row r="355" spans="1:8" x14ac:dyDescent="0.2">
      <c r="A355" s="13">
        <v>354</v>
      </c>
      <c r="B355" s="13" t="s">
        <v>376</v>
      </c>
      <c r="C355" s="14" t="s">
        <v>112</v>
      </c>
      <c r="D355" s="14"/>
      <c r="E355" s="14">
        <v>2298</v>
      </c>
      <c r="F355" s="14">
        <v>218</v>
      </c>
      <c r="G355" s="14">
        <v>126</v>
      </c>
      <c r="H355" s="14">
        <v>162</v>
      </c>
    </row>
    <row r="356" spans="1:8" x14ac:dyDescent="0.2">
      <c r="A356" s="13">
        <v>355</v>
      </c>
      <c r="B356" s="13" t="s">
        <v>377</v>
      </c>
      <c r="C356" s="14" t="s">
        <v>112</v>
      </c>
      <c r="D356" s="14"/>
      <c r="E356" s="14">
        <v>706</v>
      </c>
      <c r="F356" s="14">
        <v>70</v>
      </c>
      <c r="G356" s="14">
        <v>162</v>
      </c>
      <c r="H356" s="14">
        <v>85</v>
      </c>
    </row>
    <row r="357" spans="1:8" x14ac:dyDescent="0.2">
      <c r="A357" s="13">
        <v>356</v>
      </c>
      <c r="B357" s="13" t="s">
        <v>378</v>
      </c>
      <c r="C357" s="14" t="s">
        <v>112</v>
      </c>
      <c r="D357" s="14"/>
      <c r="E357" s="14">
        <v>1591</v>
      </c>
      <c r="F357" s="14">
        <v>124</v>
      </c>
      <c r="G357" s="14">
        <v>234</v>
      </c>
      <c r="H357" s="14">
        <v>120</v>
      </c>
    </row>
    <row r="358" spans="1:8" x14ac:dyDescent="0.2">
      <c r="A358" s="13">
        <v>357</v>
      </c>
      <c r="B358" s="13" t="s">
        <v>379</v>
      </c>
      <c r="C358" s="14" t="s">
        <v>6</v>
      </c>
      <c r="D358" s="14" t="s">
        <v>14</v>
      </c>
      <c r="E358" s="14">
        <v>1941</v>
      </c>
      <c r="F358" s="14">
        <v>136</v>
      </c>
      <c r="G358" s="14">
        <v>163</v>
      </c>
      <c r="H358" s="14">
        <v>223</v>
      </c>
    </row>
    <row r="359" spans="1:8" x14ac:dyDescent="0.2">
      <c r="A359" s="13">
        <v>358</v>
      </c>
      <c r="B359" s="13" t="s">
        <v>380</v>
      </c>
      <c r="C359" s="14" t="s">
        <v>79</v>
      </c>
      <c r="D359" s="14"/>
      <c r="E359" s="14">
        <v>2259</v>
      </c>
      <c r="F359" s="14">
        <v>175</v>
      </c>
      <c r="G359" s="14">
        <v>170</v>
      </c>
      <c r="H359" s="14">
        <v>181</v>
      </c>
    </row>
    <row r="360" spans="1:8" x14ac:dyDescent="0.2">
      <c r="A360" s="13">
        <v>359</v>
      </c>
      <c r="B360" s="13" t="s">
        <v>381</v>
      </c>
      <c r="C360" s="14" t="s">
        <v>219</v>
      </c>
      <c r="D360" s="14"/>
      <c r="E360" s="14">
        <v>2526</v>
      </c>
      <c r="F360" s="14">
        <v>246</v>
      </c>
      <c r="G360" s="14">
        <v>120</v>
      </c>
      <c r="H360" s="14">
        <v>163</v>
      </c>
    </row>
    <row r="361" spans="1:8" x14ac:dyDescent="0.2">
      <c r="A361" s="13">
        <v>360</v>
      </c>
      <c r="B361" s="13" t="s">
        <v>382</v>
      </c>
      <c r="C361" s="14" t="s">
        <v>79</v>
      </c>
      <c r="D361" s="14"/>
      <c r="E361" s="14">
        <v>534</v>
      </c>
      <c r="F361" s="14">
        <v>41</v>
      </c>
      <c r="G361" s="14">
        <v>86</v>
      </c>
      <c r="H361" s="14">
        <v>216</v>
      </c>
    </row>
    <row r="362" spans="1:8" x14ac:dyDescent="0.2">
      <c r="A362" s="13">
        <v>361</v>
      </c>
      <c r="B362" s="13" t="s">
        <v>383</v>
      </c>
      <c r="C362" s="14" t="s">
        <v>106</v>
      </c>
      <c r="D362" s="14"/>
      <c r="E362" s="14">
        <v>888</v>
      </c>
      <c r="F362" s="14">
        <v>95</v>
      </c>
      <c r="G362" s="14">
        <v>95</v>
      </c>
      <c r="H362" s="14">
        <v>137</v>
      </c>
    </row>
    <row r="363" spans="1:8" x14ac:dyDescent="0.2">
      <c r="A363" s="13">
        <v>362</v>
      </c>
      <c r="B363" s="13" t="s">
        <v>384</v>
      </c>
      <c r="C363" s="14" t="s">
        <v>106</v>
      </c>
      <c r="D363" s="14"/>
      <c r="E363" s="14">
        <v>2105</v>
      </c>
      <c r="F363" s="14">
        <v>162</v>
      </c>
      <c r="G363" s="14">
        <v>162</v>
      </c>
      <c r="H363" s="14">
        <v>190</v>
      </c>
    </row>
    <row r="364" spans="1:8" x14ac:dyDescent="0.2">
      <c r="A364" s="13">
        <v>363</v>
      </c>
      <c r="B364" s="13" t="s">
        <v>385</v>
      </c>
      <c r="C364" s="14" t="s">
        <v>106</v>
      </c>
      <c r="D364" s="14" t="s">
        <v>16</v>
      </c>
      <c r="E364" s="14">
        <v>962</v>
      </c>
      <c r="F364" s="14">
        <v>95</v>
      </c>
      <c r="G364" s="14">
        <v>90</v>
      </c>
      <c r="H364" s="14">
        <v>172</v>
      </c>
    </row>
    <row r="365" spans="1:8" x14ac:dyDescent="0.2">
      <c r="A365" s="13">
        <v>364</v>
      </c>
      <c r="B365" s="13" t="s">
        <v>386</v>
      </c>
      <c r="C365" s="14" t="s">
        <v>106</v>
      </c>
      <c r="D365" s="14" t="s">
        <v>16</v>
      </c>
      <c r="E365" s="14">
        <v>1714</v>
      </c>
      <c r="F365" s="14">
        <v>137</v>
      </c>
      <c r="G365" s="14">
        <v>132</v>
      </c>
      <c r="H365" s="14">
        <v>207</v>
      </c>
    </row>
    <row r="366" spans="1:8" x14ac:dyDescent="0.2">
      <c r="A366" s="13">
        <v>365</v>
      </c>
      <c r="B366" s="13" t="s">
        <v>387</v>
      </c>
      <c r="C366" s="14" t="s">
        <v>106</v>
      </c>
      <c r="D366" s="14" t="s">
        <v>16</v>
      </c>
      <c r="E366" s="14">
        <v>2726</v>
      </c>
      <c r="F366" s="14">
        <v>182</v>
      </c>
      <c r="G366" s="14">
        <v>176</v>
      </c>
      <c r="H366" s="14">
        <v>242</v>
      </c>
    </row>
    <row r="367" spans="1:8" x14ac:dyDescent="0.2">
      <c r="A367" s="13">
        <v>366</v>
      </c>
      <c r="B367" s="13" t="s">
        <v>388</v>
      </c>
      <c r="C367" s="14" t="s">
        <v>16</v>
      </c>
      <c r="D367" s="14"/>
      <c r="E367" s="14">
        <v>1270</v>
      </c>
      <c r="F367" s="14">
        <v>133</v>
      </c>
      <c r="G367" s="14">
        <v>135</v>
      </c>
      <c r="H367" s="14">
        <v>111</v>
      </c>
    </row>
    <row r="368" spans="1:8" x14ac:dyDescent="0.2">
      <c r="A368" s="13">
        <v>367</v>
      </c>
      <c r="B368" s="13" t="s">
        <v>389</v>
      </c>
      <c r="C368" s="14" t="s">
        <v>16</v>
      </c>
      <c r="D368" s="14"/>
      <c r="E368" s="14">
        <v>2340</v>
      </c>
      <c r="F368" s="14">
        <v>197</v>
      </c>
      <c r="G368" s="14">
        <v>179</v>
      </c>
      <c r="H368" s="14">
        <v>146</v>
      </c>
    </row>
    <row r="369" spans="1:8" x14ac:dyDescent="0.2">
      <c r="A369" s="13">
        <v>368</v>
      </c>
      <c r="B369" s="13" t="s">
        <v>390</v>
      </c>
      <c r="C369" s="14" t="s">
        <v>16</v>
      </c>
      <c r="D369" s="14"/>
      <c r="E369" s="14">
        <v>2494</v>
      </c>
      <c r="F369" s="14">
        <v>211</v>
      </c>
      <c r="G369" s="14">
        <v>179</v>
      </c>
      <c r="H369" s="14">
        <v>146</v>
      </c>
    </row>
    <row r="370" spans="1:8" x14ac:dyDescent="0.2">
      <c r="A370" s="13">
        <v>369</v>
      </c>
      <c r="B370" s="13" t="s">
        <v>391</v>
      </c>
      <c r="C370" s="14" t="s">
        <v>16</v>
      </c>
      <c r="D370" s="14" t="s">
        <v>91</v>
      </c>
      <c r="E370" s="14">
        <v>2528</v>
      </c>
      <c r="F370" s="14">
        <v>162</v>
      </c>
      <c r="G370" s="14">
        <v>203</v>
      </c>
      <c r="H370" s="14">
        <v>225</v>
      </c>
    </row>
    <row r="371" spans="1:8" x14ac:dyDescent="0.2">
      <c r="A371" s="13">
        <v>370</v>
      </c>
      <c r="B371" s="13" t="s">
        <v>392</v>
      </c>
      <c r="C371" s="14" t="s">
        <v>16</v>
      </c>
      <c r="D371" s="14"/>
      <c r="E371" s="14">
        <v>848</v>
      </c>
      <c r="F371" s="14">
        <v>81</v>
      </c>
      <c r="G371" s="14">
        <v>128</v>
      </c>
      <c r="H371" s="14">
        <v>125</v>
      </c>
    </row>
    <row r="372" spans="1:8" x14ac:dyDescent="0.2">
      <c r="A372" s="13">
        <v>371</v>
      </c>
      <c r="B372" s="13" t="s">
        <v>393</v>
      </c>
      <c r="C372" s="14" t="s">
        <v>168</v>
      </c>
      <c r="D372" s="14"/>
      <c r="E372" s="14">
        <v>1156</v>
      </c>
      <c r="F372" s="14">
        <v>134</v>
      </c>
      <c r="G372" s="14">
        <v>93</v>
      </c>
      <c r="H372" s="14">
        <v>128</v>
      </c>
    </row>
    <row r="373" spans="1:8" x14ac:dyDescent="0.2">
      <c r="A373" s="13">
        <v>372</v>
      </c>
      <c r="B373" s="13" t="s">
        <v>394</v>
      </c>
      <c r="C373" s="14" t="s">
        <v>168</v>
      </c>
      <c r="D373" s="14"/>
      <c r="E373" s="14">
        <v>2031</v>
      </c>
      <c r="F373" s="14">
        <v>172</v>
      </c>
      <c r="G373" s="14">
        <v>155</v>
      </c>
      <c r="H373" s="14">
        <v>163</v>
      </c>
    </row>
    <row r="374" spans="1:8" x14ac:dyDescent="0.2">
      <c r="A374" s="13">
        <v>373</v>
      </c>
      <c r="B374" s="13" t="s">
        <v>395</v>
      </c>
      <c r="C374" s="14" t="s">
        <v>168</v>
      </c>
      <c r="D374" s="14" t="s">
        <v>14</v>
      </c>
      <c r="E374" s="14">
        <v>3749</v>
      </c>
      <c r="F374" s="14">
        <v>277</v>
      </c>
      <c r="G374" s="14">
        <v>168</v>
      </c>
      <c r="H374" s="14">
        <v>216</v>
      </c>
    </row>
    <row r="375" spans="1:8" x14ac:dyDescent="0.2">
      <c r="A375" s="13">
        <v>374</v>
      </c>
      <c r="B375" s="13" t="s">
        <v>396</v>
      </c>
      <c r="C375" s="14" t="s">
        <v>99</v>
      </c>
      <c r="D375" s="14" t="s">
        <v>79</v>
      </c>
      <c r="E375" s="14">
        <v>976</v>
      </c>
      <c r="F375" s="14">
        <v>96</v>
      </c>
      <c r="G375" s="14">
        <v>132</v>
      </c>
      <c r="H375" s="14">
        <v>120</v>
      </c>
    </row>
    <row r="376" spans="1:8" x14ac:dyDescent="0.2">
      <c r="A376" s="13">
        <v>375</v>
      </c>
      <c r="B376" s="13" t="s">
        <v>397</v>
      </c>
      <c r="C376" s="14" t="s">
        <v>99</v>
      </c>
      <c r="D376" s="14" t="s">
        <v>79</v>
      </c>
      <c r="E376" s="14">
        <v>1721</v>
      </c>
      <c r="F376" s="14">
        <v>138</v>
      </c>
      <c r="G376" s="14">
        <v>176</v>
      </c>
      <c r="H376" s="14">
        <v>155</v>
      </c>
    </row>
    <row r="377" spans="1:8" x14ac:dyDescent="0.2">
      <c r="A377" s="13">
        <v>376</v>
      </c>
      <c r="B377" s="13" t="s">
        <v>398</v>
      </c>
      <c r="C377" s="14" t="s">
        <v>99</v>
      </c>
      <c r="D377" s="14" t="s">
        <v>79</v>
      </c>
      <c r="E377" s="14">
        <v>3791</v>
      </c>
      <c r="F377" s="14">
        <v>257</v>
      </c>
      <c r="G377" s="14">
        <v>228</v>
      </c>
      <c r="H377" s="14">
        <v>190</v>
      </c>
    </row>
    <row r="378" spans="1:8" x14ac:dyDescent="0.2">
      <c r="A378" s="13">
        <v>377</v>
      </c>
      <c r="B378" s="13" t="s">
        <v>399</v>
      </c>
      <c r="C378" s="14" t="s">
        <v>91</v>
      </c>
      <c r="D378" s="14"/>
      <c r="E378" s="14">
        <v>3122</v>
      </c>
      <c r="F378" s="14">
        <v>179</v>
      </c>
      <c r="G378" s="14">
        <v>309</v>
      </c>
      <c r="H378" s="14">
        <v>190</v>
      </c>
    </row>
    <row r="379" spans="1:8" x14ac:dyDescent="0.2">
      <c r="A379" s="13">
        <v>378</v>
      </c>
      <c r="B379" s="13" t="s">
        <v>400</v>
      </c>
      <c r="C379" s="14" t="s">
        <v>106</v>
      </c>
      <c r="D379" s="14"/>
      <c r="E379" s="14">
        <v>3122</v>
      </c>
      <c r="F379" s="14">
        <v>179</v>
      </c>
      <c r="G379" s="14">
        <v>309</v>
      </c>
      <c r="H379" s="14">
        <v>190</v>
      </c>
    </row>
    <row r="380" spans="1:8" x14ac:dyDescent="0.2">
      <c r="A380" s="13">
        <v>379</v>
      </c>
      <c r="B380" s="13" t="s">
        <v>401</v>
      </c>
      <c r="C380" s="14" t="s">
        <v>99</v>
      </c>
      <c r="D380" s="14"/>
      <c r="E380" s="14">
        <v>2447</v>
      </c>
      <c r="F380" s="14">
        <v>143</v>
      </c>
      <c r="G380" s="14">
        <v>285</v>
      </c>
      <c r="H380" s="14">
        <v>190</v>
      </c>
    </row>
    <row r="381" spans="1:8" x14ac:dyDescent="0.2">
      <c r="A381" s="13">
        <v>380</v>
      </c>
      <c r="B381" s="13" t="s">
        <v>402</v>
      </c>
      <c r="C381" s="14" t="s">
        <v>168</v>
      </c>
      <c r="D381" s="14" t="s">
        <v>79</v>
      </c>
      <c r="E381" s="14">
        <v>3510</v>
      </c>
      <c r="F381" s="14">
        <v>228</v>
      </c>
      <c r="G381" s="14">
        <v>246</v>
      </c>
      <c r="H381" s="14">
        <v>190</v>
      </c>
    </row>
    <row r="382" spans="1:8" x14ac:dyDescent="0.2">
      <c r="A382" s="13">
        <v>381</v>
      </c>
      <c r="B382" s="13" t="s">
        <v>403</v>
      </c>
      <c r="C382" s="14" t="s">
        <v>168</v>
      </c>
      <c r="D382" s="14" t="s">
        <v>79</v>
      </c>
      <c r="E382" s="14">
        <v>3812</v>
      </c>
      <c r="F382" s="14">
        <v>268</v>
      </c>
      <c r="G382" s="14">
        <v>212</v>
      </c>
      <c r="H382" s="14">
        <v>190</v>
      </c>
    </row>
    <row r="383" spans="1:8" x14ac:dyDescent="0.2">
      <c r="A383" s="13">
        <v>382</v>
      </c>
      <c r="B383" s="13" t="s">
        <v>404</v>
      </c>
      <c r="C383" s="14" t="s">
        <v>16</v>
      </c>
      <c r="D383" s="14"/>
      <c r="E383" s="14">
        <v>4115</v>
      </c>
      <c r="F383" s="14">
        <v>270</v>
      </c>
      <c r="G383" s="14">
        <v>228</v>
      </c>
      <c r="H383" s="14">
        <v>205</v>
      </c>
    </row>
    <row r="384" spans="1:8" x14ac:dyDescent="0.2">
      <c r="A384" s="13">
        <v>383</v>
      </c>
      <c r="B384" s="13" t="s">
        <v>405</v>
      </c>
      <c r="C384" s="14" t="s">
        <v>40</v>
      </c>
      <c r="D384" s="14"/>
      <c r="E384" s="14">
        <v>4115</v>
      </c>
      <c r="F384" s="14">
        <v>270</v>
      </c>
      <c r="G384" s="14">
        <v>228</v>
      </c>
      <c r="H384" s="14">
        <v>205</v>
      </c>
    </row>
    <row r="385" spans="1:8" x14ac:dyDescent="0.2">
      <c r="A385" s="13">
        <v>384</v>
      </c>
      <c r="B385" s="13" t="s">
        <v>406</v>
      </c>
      <c r="C385" s="14" t="s">
        <v>168</v>
      </c>
      <c r="D385" s="14" t="s">
        <v>14</v>
      </c>
      <c r="E385" s="14">
        <v>3835</v>
      </c>
      <c r="F385" s="14">
        <v>284</v>
      </c>
      <c r="G385" s="14">
        <v>170</v>
      </c>
      <c r="H385" s="14">
        <v>213</v>
      </c>
    </row>
    <row r="386" spans="1:8" x14ac:dyDescent="0.2">
      <c r="A386" s="13">
        <v>385</v>
      </c>
      <c r="B386" s="13" t="s">
        <v>407</v>
      </c>
      <c r="C386" s="14" t="s">
        <v>99</v>
      </c>
      <c r="D386" s="14" t="s">
        <v>79</v>
      </c>
      <c r="E386" s="14">
        <v>3265</v>
      </c>
      <c r="F386" s="14">
        <v>210</v>
      </c>
      <c r="G386" s="14">
        <v>210</v>
      </c>
      <c r="H386" s="14">
        <v>225</v>
      </c>
    </row>
    <row r="387" spans="1:8" x14ac:dyDescent="0.2">
      <c r="A387" s="13">
        <v>386</v>
      </c>
      <c r="B387" s="13" t="s">
        <v>408</v>
      </c>
      <c r="C387" s="14" t="s">
        <v>79</v>
      </c>
      <c r="D387" s="14"/>
      <c r="E387" s="14">
        <v>3160</v>
      </c>
      <c r="F387" s="14">
        <v>345</v>
      </c>
      <c r="G387" s="14">
        <v>115</v>
      </c>
      <c r="H387" s="14">
        <v>137</v>
      </c>
    </row>
    <row r="388" spans="1:8" x14ac:dyDescent="0.2">
      <c r="A388" s="13">
        <v>386</v>
      </c>
      <c r="B388" s="13" t="s">
        <v>409</v>
      </c>
      <c r="C388" s="14" t="s">
        <v>79</v>
      </c>
      <c r="D388" s="14"/>
      <c r="E388" s="14">
        <v>2580</v>
      </c>
      <c r="F388" s="14">
        <v>414</v>
      </c>
      <c r="G388" s="14">
        <v>46</v>
      </c>
      <c r="H388" s="14">
        <v>137</v>
      </c>
    </row>
    <row r="389" spans="1:8" x14ac:dyDescent="0.2">
      <c r="A389" s="13">
        <v>386</v>
      </c>
      <c r="B389" s="13" t="s">
        <v>410</v>
      </c>
      <c r="C389" s="14" t="s">
        <v>79</v>
      </c>
      <c r="D389" s="14"/>
      <c r="E389" s="14">
        <v>2274</v>
      </c>
      <c r="F389" s="14">
        <v>144</v>
      </c>
      <c r="G389" s="14">
        <v>330</v>
      </c>
      <c r="H389" s="14">
        <v>137</v>
      </c>
    </row>
    <row r="390" spans="1:8" x14ac:dyDescent="0.2">
      <c r="A390" s="13">
        <v>386</v>
      </c>
      <c r="B390" s="13" t="s">
        <v>411</v>
      </c>
      <c r="C390" s="14" t="s">
        <v>79</v>
      </c>
      <c r="D390" s="14"/>
      <c r="E390" s="14">
        <v>2879</v>
      </c>
      <c r="F390" s="14">
        <v>230</v>
      </c>
      <c r="G390" s="14">
        <v>218</v>
      </c>
      <c r="H390" s="14">
        <v>137</v>
      </c>
    </row>
    <row r="391" spans="1:8" x14ac:dyDescent="0.2">
      <c r="A391" s="13">
        <v>387</v>
      </c>
      <c r="B391" s="13" t="s">
        <v>412</v>
      </c>
      <c r="C391" s="14" t="s">
        <v>6</v>
      </c>
      <c r="D391" s="14"/>
      <c r="E391" s="14">
        <v>1187</v>
      </c>
      <c r="F391" s="14">
        <v>119</v>
      </c>
      <c r="G391" s="14">
        <v>110</v>
      </c>
      <c r="H391" s="14">
        <v>146</v>
      </c>
    </row>
    <row r="392" spans="1:8" x14ac:dyDescent="0.2">
      <c r="A392" s="13">
        <v>388</v>
      </c>
      <c r="B392" s="13" t="s">
        <v>413</v>
      </c>
      <c r="C392" s="14" t="s">
        <v>6</v>
      </c>
      <c r="D392" s="14"/>
      <c r="E392" s="14">
        <v>1890</v>
      </c>
      <c r="F392" s="14">
        <v>157</v>
      </c>
      <c r="G392" s="14">
        <v>143</v>
      </c>
      <c r="H392" s="14">
        <v>181</v>
      </c>
    </row>
    <row r="393" spans="1:8" x14ac:dyDescent="0.2">
      <c r="A393" s="13">
        <v>389</v>
      </c>
      <c r="B393" s="13" t="s">
        <v>414</v>
      </c>
      <c r="C393" s="14" t="s">
        <v>6</v>
      </c>
      <c r="D393" s="14" t="s">
        <v>40</v>
      </c>
      <c r="E393" s="14">
        <v>2934</v>
      </c>
      <c r="F393" s="14">
        <v>202</v>
      </c>
      <c r="G393" s="14">
        <v>188</v>
      </c>
      <c r="H393" s="14">
        <v>216</v>
      </c>
    </row>
    <row r="394" spans="1:8" x14ac:dyDescent="0.2">
      <c r="A394" s="13">
        <v>390</v>
      </c>
      <c r="B394" s="13" t="s">
        <v>415</v>
      </c>
      <c r="C394" s="14" t="s">
        <v>11</v>
      </c>
      <c r="D394" s="14"/>
      <c r="E394" s="14">
        <v>957</v>
      </c>
      <c r="F394" s="14">
        <v>113</v>
      </c>
      <c r="G394" s="14">
        <v>86</v>
      </c>
      <c r="H394" s="14">
        <v>127</v>
      </c>
    </row>
    <row r="395" spans="1:8" x14ac:dyDescent="0.2">
      <c r="A395" s="13">
        <v>391</v>
      </c>
      <c r="B395" s="13" t="s">
        <v>416</v>
      </c>
      <c r="C395" s="14" t="s">
        <v>11</v>
      </c>
      <c r="D395" s="14" t="s">
        <v>71</v>
      </c>
      <c r="E395" s="14">
        <v>1574</v>
      </c>
      <c r="F395" s="14">
        <v>158</v>
      </c>
      <c r="G395" s="14">
        <v>105</v>
      </c>
      <c r="H395" s="14">
        <v>162</v>
      </c>
    </row>
    <row r="396" spans="1:8" x14ac:dyDescent="0.2">
      <c r="A396" s="13">
        <v>392</v>
      </c>
      <c r="B396" s="13" t="s">
        <v>417</v>
      </c>
      <c r="C396" s="14" t="s">
        <v>11</v>
      </c>
      <c r="D396" s="14" t="s">
        <v>71</v>
      </c>
      <c r="E396" s="14">
        <v>2683</v>
      </c>
      <c r="F396" s="14">
        <v>222</v>
      </c>
      <c r="G396" s="14">
        <v>151</v>
      </c>
      <c r="H396" s="14">
        <v>183</v>
      </c>
    </row>
    <row r="397" spans="1:8" x14ac:dyDescent="0.2">
      <c r="A397" s="13">
        <v>393</v>
      </c>
      <c r="B397" s="13" t="s">
        <v>418</v>
      </c>
      <c r="C397" s="14" t="s">
        <v>16</v>
      </c>
      <c r="D397" s="14"/>
      <c r="E397" s="14">
        <v>1075</v>
      </c>
      <c r="F397" s="14">
        <v>112</v>
      </c>
      <c r="G397" s="14">
        <v>102</v>
      </c>
      <c r="H397" s="14">
        <v>142</v>
      </c>
    </row>
    <row r="398" spans="1:8" x14ac:dyDescent="0.2">
      <c r="A398" s="13">
        <v>394</v>
      </c>
      <c r="B398" s="13" t="s">
        <v>419</v>
      </c>
      <c r="C398" s="14" t="s">
        <v>16</v>
      </c>
      <c r="D398" s="14"/>
      <c r="E398" s="14">
        <v>1701</v>
      </c>
      <c r="F398" s="14">
        <v>150</v>
      </c>
      <c r="G398" s="14">
        <v>139</v>
      </c>
      <c r="H398" s="14">
        <v>162</v>
      </c>
    </row>
    <row r="399" spans="1:8" x14ac:dyDescent="0.2">
      <c r="A399" s="13">
        <v>395</v>
      </c>
      <c r="B399" s="13" t="s">
        <v>420</v>
      </c>
      <c r="C399" s="14" t="s">
        <v>16</v>
      </c>
      <c r="D399" s="14" t="s">
        <v>99</v>
      </c>
      <c r="E399" s="14">
        <v>2900</v>
      </c>
      <c r="F399" s="14">
        <v>210</v>
      </c>
      <c r="G399" s="14">
        <v>186</v>
      </c>
      <c r="H399" s="14">
        <v>197</v>
      </c>
    </row>
    <row r="400" spans="1:8" x14ac:dyDescent="0.2">
      <c r="A400" s="13">
        <v>396</v>
      </c>
      <c r="B400" s="13" t="s">
        <v>421</v>
      </c>
      <c r="C400" s="14" t="s">
        <v>27</v>
      </c>
      <c r="D400" s="14" t="s">
        <v>14</v>
      </c>
      <c r="E400" s="14">
        <v>719</v>
      </c>
      <c r="F400" s="14">
        <v>101</v>
      </c>
      <c r="G400" s="14">
        <v>58</v>
      </c>
      <c r="H400" s="14">
        <v>120</v>
      </c>
    </row>
    <row r="401" spans="1:8" x14ac:dyDescent="0.2">
      <c r="A401" s="13">
        <v>397</v>
      </c>
      <c r="B401" s="13" t="s">
        <v>422</v>
      </c>
      <c r="C401" s="14" t="s">
        <v>27</v>
      </c>
      <c r="D401" s="14" t="s">
        <v>14</v>
      </c>
      <c r="E401" s="14">
        <v>1299</v>
      </c>
      <c r="F401" s="14">
        <v>142</v>
      </c>
      <c r="G401" s="14">
        <v>94</v>
      </c>
      <c r="H401" s="14">
        <v>146</v>
      </c>
    </row>
    <row r="402" spans="1:8" x14ac:dyDescent="0.2">
      <c r="A402" s="13">
        <v>398</v>
      </c>
      <c r="B402" s="13" t="s">
        <v>423</v>
      </c>
      <c r="C402" s="14" t="s">
        <v>27</v>
      </c>
      <c r="D402" s="14" t="s">
        <v>14</v>
      </c>
      <c r="E402" s="14">
        <v>2825</v>
      </c>
      <c r="F402" s="14">
        <v>234</v>
      </c>
      <c r="G402" s="14">
        <v>140</v>
      </c>
      <c r="H402" s="14">
        <v>198</v>
      </c>
    </row>
    <row r="403" spans="1:8" x14ac:dyDescent="0.2">
      <c r="A403" s="13">
        <v>399</v>
      </c>
      <c r="B403" s="13" t="s">
        <v>424</v>
      </c>
      <c r="C403" s="14" t="s">
        <v>27</v>
      </c>
      <c r="D403" s="14"/>
      <c r="E403" s="14">
        <v>721</v>
      </c>
      <c r="F403" s="14">
        <v>80</v>
      </c>
      <c r="G403" s="14">
        <v>73</v>
      </c>
      <c r="H403" s="14">
        <v>153</v>
      </c>
    </row>
    <row r="404" spans="1:8" x14ac:dyDescent="0.2">
      <c r="A404" s="13">
        <v>400</v>
      </c>
      <c r="B404" s="13" t="s">
        <v>425</v>
      </c>
      <c r="C404" s="14" t="s">
        <v>27</v>
      </c>
      <c r="D404" s="14" t="s">
        <v>16</v>
      </c>
      <c r="E404" s="14">
        <v>1823</v>
      </c>
      <c r="F404" s="14">
        <v>162</v>
      </c>
      <c r="G404" s="14">
        <v>119</v>
      </c>
      <c r="H404" s="14">
        <v>188</v>
      </c>
    </row>
    <row r="405" spans="1:8" x14ac:dyDescent="0.2">
      <c r="A405" s="13">
        <v>401</v>
      </c>
      <c r="B405" s="13" t="s">
        <v>426</v>
      </c>
      <c r="C405" s="14" t="s">
        <v>20</v>
      </c>
      <c r="D405" s="14"/>
      <c r="E405" s="14">
        <v>401</v>
      </c>
      <c r="F405" s="14">
        <v>45</v>
      </c>
      <c r="G405" s="14">
        <v>74</v>
      </c>
      <c r="H405" s="14">
        <v>114</v>
      </c>
    </row>
    <row r="406" spans="1:8" x14ac:dyDescent="0.2">
      <c r="A406" s="13">
        <v>402</v>
      </c>
      <c r="B406" s="13" t="s">
        <v>427</v>
      </c>
      <c r="C406" s="14" t="s">
        <v>20</v>
      </c>
      <c r="D406" s="14"/>
      <c r="E406" s="14">
        <v>1653</v>
      </c>
      <c r="F406" s="14">
        <v>160</v>
      </c>
      <c r="G406" s="14">
        <v>100</v>
      </c>
      <c r="H406" s="14">
        <v>184</v>
      </c>
    </row>
    <row r="407" spans="1:8" x14ac:dyDescent="0.2">
      <c r="A407" s="13">
        <v>403</v>
      </c>
      <c r="B407" s="13" t="s">
        <v>428</v>
      </c>
      <c r="C407" s="14" t="s">
        <v>37</v>
      </c>
      <c r="D407" s="14"/>
      <c r="E407" s="14">
        <v>876</v>
      </c>
      <c r="F407" s="14">
        <v>117</v>
      </c>
      <c r="G407" s="14">
        <v>64</v>
      </c>
      <c r="H407" s="14">
        <v>128</v>
      </c>
    </row>
    <row r="408" spans="1:8" x14ac:dyDescent="0.2">
      <c r="A408" s="13">
        <v>404</v>
      </c>
      <c r="B408" s="13" t="s">
        <v>429</v>
      </c>
      <c r="C408" s="14" t="s">
        <v>37</v>
      </c>
      <c r="D408" s="14"/>
      <c r="E408" s="14">
        <v>1486</v>
      </c>
      <c r="F408" s="14">
        <v>159</v>
      </c>
      <c r="G408" s="14">
        <v>95</v>
      </c>
      <c r="H408" s="14">
        <v>155</v>
      </c>
    </row>
    <row r="409" spans="1:8" x14ac:dyDescent="0.2">
      <c r="A409" s="13">
        <v>405</v>
      </c>
      <c r="B409" s="13" t="s">
        <v>430</v>
      </c>
      <c r="C409" s="14" t="s">
        <v>37</v>
      </c>
      <c r="D409" s="14"/>
      <c r="E409" s="14">
        <v>2888</v>
      </c>
      <c r="F409" s="14">
        <v>232</v>
      </c>
      <c r="G409" s="14">
        <v>156</v>
      </c>
      <c r="H409" s="14">
        <v>190</v>
      </c>
    </row>
    <row r="410" spans="1:8" x14ac:dyDescent="0.2">
      <c r="A410" s="13">
        <v>406</v>
      </c>
      <c r="B410" s="13" t="s">
        <v>431</v>
      </c>
      <c r="C410" s="14" t="s">
        <v>6</v>
      </c>
      <c r="D410" s="14" t="s">
        <v>7</v>
      </c>
      <c r="E410" s="14">
        <v>856</v>
      </c>
      <c r="F410" s="14">
        <v>91</v>
      </c>
      <c r="G410" s="14">
        <v>109</v>
      </c>
      <c r="H410" s="14">
        <v>120</v>
      </c>
    </row>
    <row r="411" spans="1:8" x14ac:dyDescent="0.2">
      <c r="A411" s="13">
        <v>407</v>
      </c>
      <c r="B411" s="13" t="s">
        <v>432</v>
      </c>
      <c r="C411" s="14" t="s">
        <v>6</v>
      </c>
      <c r="D411" s="14" t="s">
        <v>7</v>
      </c>
      <c r="E411" s="14">
        <v>2971</v>
      </c>
      <c r="F411" s="14">
        <v>243</v>
      </c>
      <c r="G411" s="14">
        <v>185</v>
      </c>
      <c r="H411" s="14">
        <v>155</v>
      </c>
    </row>
    <row r="412" spans="1:8" x14ac:dyDescent="0.2">
      <c r="A412" s="13">
        <v>408</v>
      </c>
      <c r="B412" s="13" t="s">
        <v>433</v>
      </c>
      <c r="C412" s="14" t="s">
        <v>91</v>
      </c>
      <c r="D412" s="14"/>
      <c r="E412" s="14">
        <v>1820</v>
      </c>
      <c r="F412" s="14">
        <v>218</v>
      </c>
      <c r="G412" s="14">
        <v>71</v>
      </c>
      <c r="H412" s="14">
        <v>167</v>
      </c>
    </row>
    <row r="413" spans="1:8" x14ac:dyDescent="0.2">
      <c r="A413" s="13">
        <v>409</v>
      </c>
      <c r="B413" s="13" t="s">
        <v>434</v>
      </c>
      <c r="C413" s="14" t="s">
        <v>91</v>
      </c>
      <c r="D413" s="14"/>
      <c r="E413" s="14">
        <v>3298</v>
      </c>
      <c r="F413" s="14">
        <v>295</v>
      </c>
      <c r="G413" s="14">
        <v>109</v>
      </c>
      <c r="H413" s="14">
        <v>219</v>
      </c>
    </row>
    <row r="414" spans="1:8" x14ac:dyDescent="0.2">
      <c r="A414" s="13">
        <v>410</v>
      </c>
      <c r="B414" s="13" t="s">
        <v>435</v>
      </c>
      <c r="C414" s="14" t="s">
        <v>91</v>
      </c>
      <c r="D414" s="14" t="s">
        <v>99</v>
      </c>
      <c r="E414" s="14">
        <v>890</v>
      </c>
      <c r="F414" s="14">
        <v>76</v>
      </c>
      <c r="G414" s="14">
        <v>195</v>
      </c>
      <c r="H414" s="14">
        <v>102</v>
      </c>
    </row>
    <row r="415" spans="1:8" x14ac:dyDescent="0.2">
      <c r="A415" s="13">
        <v>411</v>
      </c>
      <c r="B415" s="13" t="s">
        <v>436</v>
      </c>
      <c r="C415" s="14" t="s">
        <v>91</v>
      </c>
      <c r="D415" s="14" t="s">
        <v>99</v>
      </c>
      <c r="E415" s="14">
        <v>1539</v>
      </c>
      <c r="F415" s="14">
        <v>94</v>
      </c>
      <c r="G415" s="14">
        <v>286</v>
      </c>
      <c r="H415" s="14">
        <v>155</v>
      </c>
    </row>
    <row r="416" spans="1:8" x14ac:dyDescent="0.2">
      <c r="A416" s="13">
        <v>412</v>
      </c>
      <c r="B416" s="13" t="s">
        <v>437</v>
      </c>
      <c r="C416" s="14" t="s">
        <v>20</v>
      </c>
      <c r="D416" s="14"/>
      <c r="E416" s="14">
        <v>488</v>
      </c>
      <c r="F416" s="14">
        <v>53</v>
      </c>
      <c r="G416" s="14">
        <v>83</v>
      </c>
      <c r="H416" s="14">
        <v>120</v>
      </c>
    </row>
    <row r="417" spans="1:8" x14ac:dyDescent="0.2">
      <c r="A417" s="13">
        <v>412</v>
      </c>
      <c r="B417" s="13" t="s">
        <v>438</v>
      </c>
      <c r="C417" s="14" t="s">
        <v>20</v>
      </c>
      <c r="D417" s="14"/>
      <c r="E417" s="14">
        <v>488</v>
      </c>
      <c r="F417" s="14">
        <v>53</v>
      </c>
      <c r="G417" s="14">
        <v>83</v>
      </c>
      <c r="H417" s="14">
        <v>120</v>
      </c>
    </row>
    <row r="418" spans="1:8" x14ac:dyDescent="0.2">
      <c r="A418" s="13">
        <v>412</v>
      </c>
      <c r="B418" s="13" t="s">
        <v>439</v>
      </c>
      <c r="C418" s="14" t="s">
        <v>20</v>
      </c>
      <c r="D418" s="14"/>
      <c r="E418" s="14">
        <v>488</v>
      </c>
      <c r="F418" s="14">
        <v>53</v>
      </c>
      <c r="G418" s="14">
        <v>83</v>
      </c>
      <c r="H418" s="14">
        <v>120</v>
      </c>
    </row>
    <row r="419" spans="1:8" x14ac:dyDescent="0.2">
      <c r="A419" s="13">
        <v>413</v>
      </c>
      <c r="B419" s="13" t="s">
        <v>440</v>
      </c>
      <c r="C419" s="14" t="s">
        <v>20</v>
      </c>
      <c r="D419" s="14" t="s">
        <v>6</v>
      </c>
      <c r="E419" s="14">
        <v>1773</v>
      </c>
      <c r="F419" s="14">
        <v>141</v>
      </c>
      <c r="G419" s="14">
        <v>180</v>
      </c>
      <c r="H419" s="14">
        <v>155</v>
      </c>
    </row>
    <row r="420" spans="1:8" x14ac:dyDescent="0.2">
      <c r="A420" s="13">
        <v>413</v>
      </c>
      <c r="B420" s="13" t="s">
        <v>441</v>
      </c>
      <c r="C420" s="14" t="s">
        <v>20</v>
      </c>
      <c r="D420" s="14" t="s">
        <v>6</v>
      </c>
      <c r="E420" s="14">
        <v>1773</v>
      </c>
      <c r="F420" s="14">
        <v>141</v>
      </c>
      <c r="G420" s="14">
        <v>180</v>
      </c>
      <c r="H420" s="14">
        <v>155</v>
      </c>
    </row>
    <row r="421" spans="1:8" x14ac:dyDescent="0.2">
      <c r="A421" s="13">
        <v>413</v>
      </c>
      <c r="B421" s="13" t="s">
        <v>442</v>
      </c>
      <c r="C421" s="14" t="s">
        <v>20</v>
      </c>
      <c r="D421" s="14" t="s">
        <v>6</v>
      </c>
      <c r="E421" s="14">
        <v>1593</v>
      </c>
      <c r="F421" s="14">
        <v>127</v>
      </c>
      <c r="G421" s="14">
        <v>175</v>
      </c>
      <c r="H421" s="14">
        <v>155</v>
      </c>
    </row>
    <row r="422" spans="1:8" x14ac:dyDescent="0.2">
      <c r="A422" s="13">
        <v>414</v>
      </c>
      <c r="B422" s="13" t="s">
        <v>443</v>
      </c>
      <c r="C422" s="14" t="s">
        <v>20</v>
      </c>
      <c r="D422" s="14" t="s">
        <v>14</v>
      </c>
      <c r="E422" s="14">
        <v>1815</v>
      </c>
      <c r="F422" s="14">
        <v>185</v>
      </c>
      <c r="G422" s="14">
        <v>98</v>
      </c>
      <c r="H422" s="14">
        <v>172</v>
      </c>
    </row>
    <row r="423" spans="1:8" x14ac:dyDescent="0.2">
      <c r="A423" s="13">
        <v>415</v>
      </c>
      <c r="B423" s="13" t="s">
        <v>444</v>
      </c>
      <c r="C423" s="14" t="s">
        <v>20</v>
      </c>
      <c r="D423" s="14" t="s">
        <v>14</v>
      </c>
      <c r="E423" s="14">
        <v>494</v>
      </c>
      <c r="F423" s="14">
        <v>59</v>
      </c>
      <c r="G423" s="14">
        <v>83</v>
      </c>
      <c r="H423" s="14">
        <v>102</v>
      </c>
    </row>
    <row r="424" spans="1:8" x14ac:dyDescent="0.2">
      <c r="A424" s="13">
        <v>416</v>
      </c>
      <c r="B424" s="13" t="s">
        <v>445</v>
      </c>
      <c r="C424" s="14" t="s">
        <v>20</v>
      </c>
      <c r="D424" s="14" t="s">
        <v>14</v>
      </c>
      <c r="E424" s="14">
        <v>2005</v>
      </c>
      <c r="F424" s="14">
        <v>149</v>
      </c>
      <c r="G424" s="14">
        <v>190</v>
      </c>
      <c r="H424" s="14">
        <v>172</v>
      </c>
    </row>
    <row r="425" spans="1:8" x14ac:dyDescent="0.2">
      <c r="A425" s="13">
        <v>417</v>
      </c>
      <c r="B425" s="13" t="s">
        <v>446</v>
      </c>
      <c r="C425" s="14" t="s">
        <v>37</v>
      </c>
      <c r="D425" s="14"/>
      <c r="E425" s="14">
        <v>1213</v>
      </c>
      <c r="F425" s="14">
        <v>94</v>
      </c>
      <c r="G425" s="14">
        <v>172</v>
      </c>
      <c r="H425" s="14">
        <v>155</v>
      </c>
    </row>
    <row r="426" spans="1:8" x14ac:dyDescent="0.2">
      <c r="A426" s="13">
        <v>418</v>
      </c>
      <c r="B426" s="13" t="s">
        <v>447</v>
      </c>
      <c r="C426" s="14" t="s">
        <v>16</v>
      </c>
      <c r="D426" s="14"/>
      <c r="E426" s="14">
        <v>1054</v>
      </c>
      <c r="F426" s="14">
        <v>132</v>
      </c>
      <c r="G426" s="14">
        <v>67</v>
      </c>
      <c r="H426" s="14">
        <v>146</v>
      </c>
    </row>
    <row r="427" spans="1:8" x14ac:dyDescent="0.2">
      <c r="A427" s="13">
        <v>419</v>
      </c>
      <c r="B427" s="13" t="s">
        <v>448</v>
      </c>
      <c r="C427" s="14" t="s">
        <v>16</v>
      </c>
      <c r="D427" s="14"/>
      <c r="E427" s="14">
        <v>2443</v>
      </c>
      <c r="F427" s="14">
        <v>221</v>
      </c>
      <c r="G427" s="14">
        <v>114</v>
      </c>
      <c r="H427" s="14">
        <v>198</v>
      </c>
    </row>
    <row r="428" spans="1:8" x14ac:dyDescent="0.2">
      <c r="A428" s="13">
        <v>420</v>
      </c>
      <c r="B428" s="13" t="s">
        <v>449</v>
      </c>
      <c r="C428" s="14" t="s">
        <v>6</v>
      </c>
      <c r="D428" s="14"/>
      <c r="E428" s="14">
        <v>950</v>
      </c>
      <c r="F428" s="14">
        <v>108</v>
      </c>
      <c r="G428" s="14">
        <v>92</v>
      </c>
      <c r="H428" s="14">
        <v>128</v>
      </c>
    </row>
    <row r="429" spans="1:8" x14ac:dyDescent="0.2">
      <c r="A429" s="13">
        <v>421</v>
      </c>
      <c r="B429" s="13" t="s">
        <v>450</v>
      </c>
      <c r="C429" s="14" t="s">
        <v>6</v>
      </c>
      <c r="D429" s="14"/>
      <c r="E429" s="14">
        <v>2048</v>
      </c>
      <c r="F429" s="14">
        <v>170</v>
      </c>
      <c r="G429" s="14">
        <v>153</v>
      </c>
      <c r="H429" s="14">
        <v>172</v>
      </c>
    </row>
    <row r="430" spans="1:8" x14ac:dyDescent="0.2">
      <c r="A430" s="13">
        <v>422</v>
      </c>
      <c r="B430" s="13" t="s">
        <v>451</v>
      </c>
      <c r="C430" s="14" t="s">
        <v>16</v>
      </c>
      <c r="D430" s="14"/>
      <c r="E430" s="14">
        <v>1136</v>
      </c>
      <c r="F430" s="14">
        <v>103</v>
      </c>
      <c r="G430" s="14">
        <v>105</v>
      </c>
      <c r="H430" s="14">
        <v>183</v>
      </c>
    </row>
    <row r="431" spans="1:8" x14ac:dyDescent="0.2">
      <c r="A431" s="13">
        <v>423</v>
      </c>
      <c r="B431" s="13" t="s">
        <v>452</v>
      </c>
      <c r="C431" s="14" t="s">
        <v>16</v>
      </c>
      <c r="D431" s="14" t="s">
        <v>40</v>
      </c>
      <c r="E431" s="14">
        <v>2324</v>
      </c>
      <c r="F431" s="14">
        <v>169</v>
      </c>
      <c r="G431" s="14">
        <v>143</v>
      </c>
      <c r="H431" s="14">
        <v>244</v>
      </c>
    </row>
    <row r="432" spans="1:8" x14ac:dyDescent="0.2">
      <c r="A432" s="13">
        <v>424</v>
      </c>
      <c r="B432" s="13" t="s">
        <v>453</v>
      </c>
      <c r="C432" s="14" t="s">
        <v>27</v>
      </c>
      <c r="D432" s="14"/>
      <c r="E432" s="14">
        <v>2418</v>
      </c>
      <c r="F432" s="14">
        <v>205</v>
      </c>
      <c r="G432" s="14">
        <v>143</v>
      </c>
      <c r="H432" s="14">
        <v>181</v>
      </c>
    </row>
    <row r="433" spans="1:8" x14ac:dyDescent="0.2">
      <c r="A433" s="13">
        <v>425</v>
      </c>
      <c r="B433" s="13" t="s">
        <v>454</v>
      </c>
      <c r="C433" s="14" t="s">
        <v>112</v>
      </c>
      <c r="D433" s="14" t="s">
        <v>14</v>
      </c>
      <c r="E433" s="14">
        <v>1197</v>
      </c>
      <c r="F433" s="14">
        <v>117</v>
      </c>
      <c r="G433" s="14">
        <v>80</v>
      </c>
      <c r="H433" s="14">
        <v>207</v>
      </c>
    </row>
    <row r="434" spans="1:8" x14ac:dyDescent="0.2">
      <c r="A434" s="13">
        <v>426</v>
      </c>
      <c r="B434" s="13" t="s">
        <v>455</v>
      </c>
      <c r="C434" s="14" t="s">
        <v>112</v>
      </c>
      <c r="D434" s="14" t="s">
        <v>14</v>
      </c>
      <c r="E434" s="14">
        <v>2382</v>
      </c>
      <c r="F434" s="14">
        <v>180</v>
      </c>
      <c r="G434" s="14">
        <v>102</v>
      </c>
      <c r="H434" s="14">
        <v>312</v>
      </c>
    </row>
    <row r="435" spans="1:8" x14ac:dyDescent="0.2">
      <c r="A435" s="13">
        <v>427</v>
      </c>
      <c r="B435" s="13" t="s">
        <v>456</v>
      </c>
      <c r="C435" s="14" t="s">
        <v>27</v>
      </c>
      <c r="D435" s="14"/>
      <c r="E435" s="14">
        <v>1258</v>
      </c>
      <c r="F435" s="14">
        <v>130</v>
      </c>
      <c r="G435" s="14">
        <v>105</v>
      </c>
      <c r="H435" s="14">
        <v>146</v>
      </c>
    </row>
    <row r="436" spans="1:8" x14ac:dyDescent="0.2">
      <c r="A436" s="13">
        <v>428</v>
      </c>
      <c r="B436" s="13" t="s">
        <v>457</v>
      </c>
      <c r="C436" s="14" t="s">
        <v>27</v>
      </c>
      <c r="D436" s="14"/>
      <c r="E436" s="14">
        <v>2059</v>
      </c>
      <c r="F436" s="14">
        <v>156</v>
      </c>
      <c r="G436" s="14">
        <v>194</v>
      </c>
      <c r="H436" s="14">
        <v>163</v>
      </c>
    </row>
    <row r="437" spans="1:8" x14ac:dyDescent="0.2">
      <c r="A437" s="13">
        <v>429</v>
      </c>
      <c r="B437" s="13" t="s">
        <v>458</v>
      </c>
      <c r="C437" s="14" t="s">
        <v>112</v>
      </c>
      <c r="D437" s="14"/>
      <c r="E437" s="14">
        <v>2615</v>
      </c>
      <c r="F437" s="14">
        <v>211</v>
      </c>
      <c r="G437" s="14">
        <v>187</v>
      </c>
      <c r="H437" s="14">
        <v>155</v>
      </c>
    </row>
    <row r="438" spans="1:8" x14ac:dyDescent="0.2">
      <c r="A438" s="13">
        <v>430</v>
      </c>
      <c r="B438" s="13" t="s">
        <v>459</v>
      </c>
      <c r="C438" s="14" t="s">
        <v>219</v>
      </c>
      <c r="D438" s="14" t="s">
        <v>14</v>
      </c>
      <c r="E438" s="14">
        <v>2711</v>
      </c>
      <c r="F438" s="14">
        <v>243</v>
      </c>
      <c r="G438" s="14">
        <v>103</v>
      </c>
      <c r="H438" s="14">
        <v>225</v>
      </c>
    </row>
    <row r="439" spans="1:8" x14ac:dyDescent="0.2">
      <c r="A439" s="13">
        <v>431</v>
      </c>
      <c r="B439" s="13" t="s">
        <v>460</v>
      </c>
      <c r="C439" s="14" t="s">
        <v>27</v>
      </c>
      <c r="D439" s="14"/>
      <c r="E439" s="14">
        <v>934</v>
      </c>
      <c r="F439" s="14">
        <v>109</v>
      </c>
      <c r="G439" s="14">
        <v>82</v>
      </c>
      <c r="H439" s="14">
        <v>135</v>
      </c>
    </row>
    <row r="440" spans="1:8" x14ac:dyDescent="0.2">
      <c r="A440" s="13">
        <v>432</v>
      </c>
      <c r="B440" s="13" t="s">
        <v>461</v>
      </c>
      <c r="C440" s="14" t="s">
        <v>27</v>
      </c>
      <c r="D440" s="14"/>
      <c r="E440" s="14">
        <v>1953</v>
      </c>
      <c r="F440" s="14">
        <v>172</v>
      </c>
      <c r="G440" s="14">
        <v>133</v>
      </c>
      <c r="H440" s="14">
        <v>174</v>
      </c>
    </row>
    <row r="441" spans="1:8" x14ac:dyDescent="0.2">
      <c r="A441" s="13">
        <v>433</v>
      </c>
      <c r="B441" s="13" t="s">
        <v>462</v>
      </c>
      <c r="C441" s="14" t="s">
        <v>79</v>
      </c>
      <c r="D441" s="14"/>
      <c r="E441" s="14">
        <v>1005</v>
      </c>
      <c r="F441" s="14">
        <v>114</v>
      </c>
      <c r="G441" s="14">
        <v>94</v>
      </c>
      <c r="H441" s="14">
        <v>128</v>
      </c>
    </row>
    <row r="442" spans="1:8" x14ac:dyDescent="0.2">
      <c r="A442" s="13">
        <v>434</v>
      </c>
      <c r="B442" s="13" t="s">
        <v>463</v>
      </c>
      <c r="C442" s="14" t="s">
        <v>7</v>
      </c>
      <c r="D442" s="14" t="s">
        <v>219</v>
      </c>
      <c r="E442" s="14">
        <v>1151</v>
      </c>
      <c r="F442" s="14">
        <v>121</v>
      </c>
      <c r="G442" s="14">
        <v>90</v>
      </c>
      <c r="H442" s="14">
        <v>160</v>
      </c>
    </row>
    <row r="443" spans="1:8" x14ac:dyDescent="0.2">
      <c r="A443" s="13">
        <v>435</v>
      </c>
      <c r="B443" s="13" t="s">
        <v>464</v>
      </c>
      <c r="C443" s="14" t="s">
        <v>7</v>
      </c>
      <c r="D443" s="14" t="s">
        <v>219</v>
      </c>
      <c r="E443" s="14">
        <v>2358</v>
      </c>
      <c r="F443" s="14">
        <v>184</v>
      </c>
      <c r="G443" s="14">
        <v>132</v>
      </c>
      <c r="H443" s="14">
        <v>230</v>
      </c>
    </row>
    <row r="444" spans="1:8" x14ac:dyDescent="0.2">
      <c r="A444" s="13">
        <v>436</v>
      </c>
      <c r="B444" s="13" t="s">
        <v>465</v>
      </c>
      <c r="C444" s="14" t="s">
        <v>99</v>
      </c>
      <c r="D444" s="14" t="s">
        <v>79</v>
      </c>
      <c r="E444" s="14">
        <v>603</v>
      </c>
      <c r="F444" s="14">
        <v>43</v>
      </c>
      <c r="G444" s="14">
        <v>154</v>
      </c>
      <c r="H444" s="14">
        <v>149</v>
      </c>
    </row>
    <row r="445" spans="1:8" x14ac:dyDescent="0.2">
      <c r="A445" s="13">
        <v>437</v>
      </c>
      <c r="B445" s="13" t="s">
        <v>466</v>
      </c>
      <c r="C445" s="14" t="s">
        <v>99</v>
      </c>
      <c r="D445" s="14" t="s">
        <v>79</v>
      </c>
      <c r="E445" s="14">
        <v>2239</v>
      </c>
      <c r="F445" s="14">
        <v>161</v>
      </c>
      <c r="G445" s="14">
        <v>213</v>
      </c>
      <c r="H445" s="14">
        <v>167</v>
      </c>
    </row>
    <row r="446" spans="1:8" x14ac:dyDescent="0.2">
      <c r="A446" s="13">
        <v>438</v>
      </c>
      <c r="B446" s="13" t="s">
        <v>467</v>
      </c>
      <c r="C446" s="14" t="s">
        <v>91</v>
      </c>
      <c r="D446" s="14"/>
      <c r="E446" s="14">
        <v>1302</v>
      </c>
      <c r="F446" s="14">
        <v>124</v>
      </c>
      <c r="G446" s="14">
        <v>133</v>
      </c>
      <c r="H446" s="14">
        <v>137</v>
      </c>
    </row>
    <row r="447" spans="1:8" x14ac:dyDescent="0.2">
      <c r="A447" s="13">
        <v>439</v>
      </c>
      <c r="B447" s="13" t="s">
        <v>468</v>
      </c>
      <c r="C447" s="14" t="s">
        <v>79</v>
      </c>
      <c r="D447" s="14" t="s">
        <v>49</v>
      </c>
      <c r="E447" s="14">
        <v>1095</v>
      </c>
      <c r="F447" s="14">
        <v>125</v>
      </c>
      <c r="G447" s="14">
        <v>142</v>
      </c>
      <c r="H447" s="14">
        <v>85</v>
      </c>
    </row>
    <row r="448" spans="1:8" x14ac:dyDescent="0.2">
      <c r="A448" s="13">
        <v>440</v>
      </c>
      <c r="B448" s="13" t="s">
        <v>469</v>
      </c>
      <c r="C448" s="14" t="s">
        <v>27</v>
      </c>
      <c r="D448" s="14"/>
      <c r="E448" s="14">
        <v>371</v>
      </c>
      <c r="F448" s="14">
        <v>25</v>
      </c>
      <c r="G448" s="14">
        <v>77</v>
      </c>
      <c r="H448" s="14">
        <v>225</v>
      </c>
    </row>
    <row r="449" spans="1:8" x14ac:dyDescent="0.2">
      <c r="A449" s="13">
        <v>441</v>
      </c>
      <c r="B449" s="13" t="s">
        <v>470</v>
      </c>
      <c r="C449" s="14" t="s">
        <v>27</v>
      </c>
      <c r="D449" s="14" t="s">
        <v>14</v>
      </c>
      <c r="E449" s="14">
        <v>1791</v>
      </c>
      <c r="F449" s="14">
        <v>183</v>
      </c>
      <c r="G449" s="14">
        <v>91</v>
      </c>
      <c r="H449" s="14">
        <v>183</v>
      </c>
    </row>
    <row r="450" spans="1:8" x14ac:dyDescent="0.2">
      <c r="A450" s="13">
        <v>442</v>
      </c>
      <c r="B450" s="13" t="s">
        <v>471</v>
      </c>
      <c r="C450" s="14" t="s">
        <v>112</v>
      </c>
      <c r="D450" s="14" t="s">
        <v>219</v>
      </c>
      <c r="E450" s="14">
        <v>2072</v>
      </c>
      <c r="F450" s="14">
        <v>169</v>
      </c>
      <c r="G450" s="14">
        <v>199</v>
      </c>
      <c r="H450" s="14">
        <v>137</v>
      </c>
    </row>
    <row r="451" spans="1:8" x14ac:dyDescent="0.2">
      <c r="A451" s="13">
        <v>443</v>
      </c>
      <c r="B451" s="13" t="s">
        <v>472</v>
      </c>
      <c r="C451" s="14" t="s">
        <v>168</v>
      </c>
      <c r="D451" s="14" t="s">
        <v>40</v>
      </c>
      <c r="E451" s="14">
        <v>1112</v>
      </c>
      <c r="F451" s="14">
        <v>124</v>
      </c>
      <c r="G451" s="14">
        <v>84</v>
      </c>
      <c r="H451" s="14">
        <v>151</v>
      </c>
    </row>
    <row r="452" spans="1:8" x14ac:dyDescent="0.2">
      <c r="A452" s="13">
        <v>444</v>
      </c>
      <c r="B452" s="13" t="s">
        <v>473</v>
      </c>
      <c r="C452" s="14" t="s">
        <v>168</v>
      </c>
      <c r="D452" s="14" t="s">
        <v>40</v>
      </c>
      <c r="E452" s="14">
        <v>1874</v>
      </c>
      <c r="F452" s="14">
        <v>172</v>
      </c>
      <c r="G452" s="14">
        <v>125</v>
      </c>
      <c r="H452" s="14">
        <v>169</v>
      </c>
    </row>
    <row r="453" spans="1:8" x14ac:dyDescent="0.2">
      <c r="A453" s="13">
        <v>445</v>
      </c>
      <c r="B453" s="13" t="s">
        <v>474</v>
      </c>
      <c r="C453" s="14" t="s">
        <v>168</v>
      </c>
      <c r="D453" s="14" t="s">
        <v>40</v>
      </c>
      <c r="E453" s="14">
        <v>3962</v>
      </c>
      <c r="F453" s="14">
        <v>261</v>
      </c>
      <c r="G453" s="14">
        <v>193</v>
      </c>
      <c r="H453" s="14">
        <v>239</v>
      </c>
    </row>
    <row r="454" spans="1:8" x14ac:dyDescent="0.2">
      <c r="A454" s="13">
        <v>446</v>
      </c>
      <c r="B454" s="13" t="s">
        <v>475</v>
      </c>
      <c r="C454" s="14" t="s">
        <v>27</v>
      </c>
      <c r="D454" s="14"/>
      <c r="E454" s="14">
        <v>1892</v>
      </c>
      <c r="F454" s="14">
        <v>137</v>
      </c>
      <c r="G454" s="14">
        <v>117</v>
      </c>
      <c r="H454" s="14">
        <v>286</v>
      </c>
    </row>
    <row r="455" spans="1:8" x14ac:dyDescent="0.2">
      <c r="A455" s="13">
        <v>447</v>
      </c>
      <c r="B455" s="13" t="s">
        <v>476</v>
      </c>
      <c r="C455" s="14" t="s">
        <v>71</v>
      </c>
      <c r="D455" s="14"/>
      <c r="E455" s="14">
        <v>993</v>
      </c>
      <c r="F455" s="14">
        <v>127</v>
      </c>
      <c r="G455" s="14">
        <v>78</v>
      </c>
      <c r="H455" s="14">
        <v>120</v>
      </c>
    </row>
    <row r="456" spans="1:8" x14ac:dyDescent="0.2">
      <c r="A456" s="13">
        <v>448</v>
      </c>
      <c r="B456" s="13" t="s">
        <v>477</v>
      </c>
      <c r="C456" s="14" t="s">
        <v>71</v>
      </c>
      <c r="D456" s="14" t="s">
        <v>99</v>
      </c>
      <c r="E456" s="14">
        <v>2703</v>
      </c>
      <c r="F456" s="14">
        <v>236</v>
      </c>
      <c r="G456" s="14">
        <v>144</v>
      </c>
      <c r="H456" s="14">
        <v>172</v>
      </c>
    </row>
    <row r="457" spans="1:8" x14ac:dyDescent="0.2">
      <c r="A457" s="13">
        <v>449</v>
      </c>
      <c r="B457" s="13" t="s">
        <v>478</v>
      </c>
      <c r="C457" s="14" t="s">
        <v>40</v>
      </c>
      <c r="D457" s="14"/>
      <c r="E457" s="14">
        <v>1358</v>
      </c>
      <c r="F457" s="14">
        <v>124</v>
      </c>
      <c r="G457" s="14">
        <v>118</v>
      </c>
      <c r="H457" s="14">
        <v>169</v>
      </c>
    </row>
    <row r="458" spans="1:8" x14ac:dyDescent="0.2">
      <c r="A458" s="13">
        <v>450</v>
      </c>
      <c r="B458" s="13" t="s">
        <v>479</v>
      </c>
      <c r="C458" s="14" t="s">
        <v>40</v>
      </c>
      <c r="D458" s="14"/>
      <c r="E458" s="14">
        <v>3085</v>
      </c>
      <c r="F458" s="14">
        <v>201</v>
      </c>
      <c r="G458" s="14">
        <v>191</v>
      </c>
      <c r="H458" s="14">
        <v>239</v>
      </c>
    </row>
    <row r="459" spans="1:8" x14ac:dyDescent="0.2">
      <c r="A459" s="13">
        <v>451</v>
      </c>
      <c r="B459" s="13" t="s">
        <v>480</v>
      </c>
      <c r="C459" s="14" t="s">
        <v>7</v>
      </c>
      <c r="D459" s="14" t="s">
        <v>20</v>
      </c>
      <c r="E459" s="14">
        <v>1009</v>
      </c>
      <c r="F459" s="14">
        <v>93</v>
      </c>
      <c r="G459" s="14">
        <v>151</v>
      </c>
      <c r="H459" s="14">
        <v>120</v>
      </c>
    </row>
    <row r="460" spans="1:8" x14ac:dyDescent="0.2">
      <c r="A460" s="13">
        <v>452</v>
      </c>
      <c r="B460" s="13" t="s">
        <v>481</v>
      </c>
      <c r="C460" s="14" t="s">
        <v>7</v>
      </c>
      <c r="D460" s="14" t="s">
        <v>219</v>
      </c>
      <c r="E460" s="14">
        <v>2453</v>
      </c>
      <c r="F460" s="14">
        <v>180</v>
      </c>
      <c r="G460" s="14">
        <v>202</v>
      </c>
      <c r="H460" s="14">
        <v>172</v>
      </c>
    </row>
    <row r="461" spans="1:8" x14ac:dyDescent="0.2">
      <c r="A461" s="13">
        <v>453</v>
      </c>
      <c r="B461" s="13" t="s">
        <v>482</v>
      </c>
      <c r="C461" s="14" t="s">
        <v>7</v>
      </c>
      <c r="D461" s="14" t="s">
        <v>71</v>
      </c>
      <c r="E461" s="14">
        <v>952</v>
      </c>
      <c r="F461" s="14">
        <v>116</v>
      </c>
      <c r="G461" s="14">
        <v>76</v>
      </c>
      <c r="H461" s="14">
        <v>134</v>
      </c>
    </row>
    <row r="462" spans="1:8" x14ac:dyDescent="0.2">
      <c r="A462" s="13">
        <v>454</v>
      </c>
      <c r="B462" s="13" t="s">
        <v>483</v>
      </c>
      <c r="C462" s="14" t="s">
        <v>7</v>
      </c>
      <c r="D462" s="14" t="s">
        <v>71</v>
      </c>
      <c r="E462" s="14">
        <v>2488</v>
      </c>
      <c r="F462" s="14">
        <v>211</v>
      </c>
      <c r="G462" s="14">
        <v>133</v>
      </c>
      <c r="H462" s="14">
        <v>195</v>
      </c>
    </row>
    <row r="463" spans="1:8" x14ac:dyDescent="0.2">
      <c r="A463" s="13">
        <v>455</v>
      </c>
      <c r="B463" s="13" t="s">
        <v>484</v>
      </c>
      <c r="C463" s="14" t="s">
        <v>6</v>
      </c>
      <c r="D463" s="14"/>
      <c r="E463" s="14">
        <v>2159</v>
      </c>
      <c r="F463" s="14">
        <v>187</v>
      </c>
      <c r="G463" s="14">
        <v>136</v>
      </c>
      <c r="H463" s="14">
        <v>179</v>
      </c>
    </row>
    <row r="464" spans="1:8" x14ac:dyDescent="0.2">
      <c r="A464" s="13">
        <v>456</v>
      </c>
      <c r="B464" s="13" t="s">
        <v>485</v>
      </c>
      <c r="C464" s="14" t="s">
        <v>16</v>
      </c>
      <c r="D464" s="14"/>
      <c r="E464" s="14">
        <v>971</v>
      </c>
      <c r="F464" s="14">
        <v>96</v>
      </c>
      <c r="G464" s="14">
        <v>116</v>
      </c>
      <c r="H464" s="14">
        <v>135</v>
      </c>
    </row>
    <row r="465" spans="1:8" x14ac:dyDescent="0.2">
      <c r="A465" s="13">
        <v>457</v>
      </c>
      <c r="B465" s="13" t="s">
        <v>486</v>
      </c>
      <c r="C465" s="14" t="s">
        <v>16</v>
      </c>
      <c r="D465" s="14"/>
      <c r="E465" s="14">
        <v>1814</v>
      </c>
      <c r="F465" s="14">
        <v>142</v>
      </c>
      <c r="G465" s="14">
        <v>170</v>
      </c>
      <c r="H465" s="14">
        <v>170</v>
      </c>
    </row>
    <row r="466" spans="1:8" x14ac:dyDescent="0.2">
      <c r="A466" s="13">
        <v>458</v>
      </c>
      <c r="B466" s="13" t="s">
        <v>487</v>
      </c>
      <c r="C466" s="14" t="s">
        <v>16</v>
      </c>
      <c r="D466" s="14" t="s">
        <v>14</v>
      </c>
      <c r="E466" s="14">
        <v>1248</v>
      </c>
      <c r="F466" s="14">
        <v>105</v>
      </c>
      <c r="G466" s="14">
        <v>179</v>
      </c>
      <c r="H466" s="14">
        <v>128</v>
      </c>
    </row>
    <row r="467" spans="1:8" x14ac:dyDescent="0.2">
      <c r="A467" s="13">
        <v>459</v>
      </c>
      <c r="B467" s="13" t="s">
        <v>488</v>
      </c>
      <c r="C467" s="14" t="s">
        <v>6</v>
      </c>
      <c r="D467" s="14" t="s">
        <v>106</v>
      </c>
      <c r="E467" s="14">
        <v>1159</v>
      </c>
      <c r="F467" s="14">
        <v>115</v>
      </c>
      <c r="G467" s="14">
        <v>105</v>
      </c>
      <c r="H467" s="14">
        <v>155</v>
      </c>
    </row>
    <row r="468" spans="1:8" x14ac:dyDescent="0.2">
      <c r="A468" s="13">
        <v>460</v>
      </c>
      <c r="B468" s="13" t="s">
        <v>489</v>
      </c>
      <c r="C468" s="14" t="s">
        <v>6</v>
      </c>
      <c r="D468" s="14" t="s">
        <v>106</v>
      </c>
      <c r="E468" s="14">
        <v>2362</v>
      </c>
      <c r="F468" s="14">
        <v>178</v>
      </c>
      <c r="G468" s="14">
        <v>158</v>
      </c>
      <c r="H468" s="14">
        <v>207</v>
      </c>
    </row>
    <row r="469" spans="1:8" x14ac:dyDescent="0.2">
      <c r="A469" s="13">
        <v>461</v>
      </c>
      <c r="B469" s="13" t="s">
        <v>490</v>
      </c>
      <c r="C469" s="14" t="s">
        <v>219</v>
      </c>
      <c r="D469" s="14" t="s">
        <v>106</v>
      </c>
      <c r="E469" s="14">
        <v>3005</v>
      </c>
      <c r="F469" s="14">
        <v>243</v>
      </c>
      <c r="G469" s="14">
        <v>171</v>
      </c>
      <c r="H469" s="14">
        <v>172</v>
      </c>
    </row>
    <row r="470" spans="1:8" x14ac:dyDescent="0.2">
      <c r="A470" s="13">
        <v>462</v>
      </c>
      <c r="B470" s="13" t="s">
        <v>491</v>
      </c>
      <c r="C470" s="14" t="s">
        <v>37</v>
      </c>
      <c r="D470" s="14" t="s">
        <v>99</v>
      </c>
      <c r="E470" s="14">
        <v>3205</v>
      </c>
      <c r="F470" s="14">
        <v>238</v>
      </c>
      <c r="G470" s="14">
        <v>205</v>
      </c>
      <c r="H470" s="14">
        <v>172</v>
      </c>
    </row>
    <row r="471" spans="1:8" x14ac:dyDescent="0.2">
      <c r="A471" s="13">
        <v>463</v>
      </c>
      <c r="B471" s="13" t="s">
        <v>492</v>
      </c>
      <c r="C471" s="14" t="s">
        <v>27</v>
      </c>
      <c r="D471" s="14"/>
      <c r="E471" s="14">
        <v>2467</v>
      </c>
      <c r="F471" s="14">
        <v>161</v>
      </c>
      <c r="G471" s="14">
        <v>181</v>
      </c>
      <c r="H471" s="14">
        <v>242</v>
      </c>
    </row>
    <row r="472" spans="1:8" x14ac:dyDescent="0.2">
      <c r="A472" s="13">
        <v>464</v>
      </c>
      <c r="B472" s="13" t="s">
        <v>493</v>
      </c>
      <c r="C472" s="14" t="s">
        <v>40</v>
      </c>
      <c r="D472" s="14" t="s">
        <v>91</v>
      </c>
      <c r="E472" s="14">
        <v>3733</v>
      </c>
      <c r="F472" s="14">
        <v>241</v>
      </c>
      <c r="G472" s="14">
        <v>190</v>
      </c>
      <c r="H472" s="14">
        <v>251</v>
      </c>
    </row>
    <row r="473" spans="1:8" x14ac:dyDescent="0.2">
      <c r="A473" s="13">
        <v>465</v>
      </c>
      <c r="B473" s="13" t="s">
        <v>494</v>
      </c>
      <c r="C473" s="14" t="s">
        <v>6</v>
      </c>
      <c r="D473" s="14"/>
      <c r="E473" s="14">
        <v>3030</v>
      </c>
      <c r="F473" s="14">
        <v>207</v>
      </c>
      <c r="G473" s="14">
        <v>184</v>
      </c>
      <c r="H473" s="14">
        <v>225</v>
      </c>
    </row>
    <row r="474" spans="1:8" x14ac:dyDescent="0.2">
      <c r="A474" s="13">
        <v>466</v>
      </c>
      <c r="B474" s="13" t="s">
        <v>495</v>
      </c>
      <c r="C474" s="14" t="s">
        <v>37</v>
      </c>
      <c r="D474" s="14"/>
      <c r="E474" s="14">
        <v>3079</v>
      </c>
      <c r="F474" s="14">
        <v>249</v>
      </c>
      <c r="G474" s="14">
        <v>163</v>
      </c>
      <c r="H474" s="14">
        <v>181</v>
      </c>
    </row>
    <row r="475" spans="1:8" x14ac:dyDescent="0.2">
      <c r="A475" s="13">
        <v>467</v>
      </c>
      <c r="B475" s="13" t="s">
        <v>496</v>
      </c>
      <c r="C475" s="14" t="s">
        <v>11</v>
      </c>
      <c r="D475" s="14"/>
      <c r="E475" s="14">
        <v>3132</v>
      </c>
      <c r="F475" s="14">
        <v>247</v>
      </c>
      <c r="G475" s="14">
        <v>172</v>
      </c>
      <c r="H475" s="14">
        <v>181</v>
      </c>
    </row>
    <row r="476" spans="1:8" x14ac:dyDescent="0.2">
      <c r="A476" s="13">
        <v>468</v>
      </c>
      <c r="B476" s="13" t="s">
        <v>497</v>
      </c>
      <c r="C476" s="14" t="s">
        <v>49</v>
      </c>
      <c r="D476" s="14" t="s">
        <v>14</v>
      </c>
      <c r="E476" s="14">
        <v>3332</v>
      </c>
      <c r="F476" s="14">
        <v>225</v>
      </c>
      <c r="G476" s="14">
        <v>217</v>
      </c>
      <c r="H476" s="14">
        <v>198</v>
      </c>
    </row>
    <row r="477" spans="1:8" x14ac:dyDescent="0.2">
      <c r="A477" s="13">
        <v>469</v>
      </c>
      <c r="B477" s="13" t="s">
        <v>498</v>
      </c>
      <c r="C477" s="14" t="s">
        <v>20</v>
      </c>
      <c r="D477" s="14" t="s">
        <v>14</v>
      </c>
      <c r="E477" s="14">
        <v>2946</v>
      </c>
      <c r="F477" s="14">
        <v>231</v>
      </c>
      <c r="G477" s="14">
        <v>156</v>
      </c>
      <c r="H477" s="14">
        <v>200</v>
      </c>
    </row>
    <row r="478" spans="1:8" x14ac:dyDescent="0.2">
      <c r="A478" s="13">
        <v>470</v>
      </c>
      <c r="B478" s="13" t="s">
        <v>499</v>
      </c>
      <c r="C478" s="14" t="s">
        <v>6</v>
      </c>
      <c r="D478" s="14"/>
      <c r="E478" s="14">
        <v>2944</v>
      </c>
      <c r="F478" s="14">
        <v>216</v>
      </c>
      <c r="G478" s="14">
        <v>219</v>
      </c>
      <c r="H478" s="14">
        <v>163</v>
      </c>
    </row>
    <row r="479" spans="1:8" x14ac:dyDescent="0.2">
      <c r="A479" s="13">
        <v>471</v>
      </c>
      <c r="B479" s="13" t="s">
        <v>500</v>
      </c>
      <c r="C479" s="14" t="s">
        <v>106</v>
      </c>
      <c r="D479" s="14"/>
      <c r="E479" s="14">
        <v>3126</v>
      </c>
      <c r="F479" s="14">
        <v>238</v>
      </c>
      <c r="G479" s="14">
        <v>205</v>
      </c>
      <c r="H479" s="14">
        <v>163</v>
      </c>
    </row>
    <row r="480" spans="1:8" x14ac:dyDescent="0.2">
      <c r="A480" s="13">
        <v>472</v>
      </c>
      <c r="B480" s="13" t="s">
        <v>501</v>
      </c>
      <c r="C480" s="14" t="s">
        <v>40</v>
      </c>
      <c r="D480" s="14" t="s">
        <v>14</v>
      </c>
      <c r="E480" s="14">
        <v>2692</v>
      </c>
      <c r="F480" s="14">
        <v>185</v>
      </c>
      <c r="G480" s="14">
        <v>222</v>
      </c>
      <c r="H480" s="14">
        <v>181</v>
      </c>
    </row>
    <row r="481" spans="1:8" x14ac:dyDescent="0.2">
      <c r="A481" s="13">
        <v>473</v>
      </c>
      <c r="B481" s="13" t="s">
        <v>502</v>
      </c>
      <c r="C481" s="14" t="s">
        <v>106</v>
      </c>
      <c r="D481" s="14" t="s">
        <v>40</v>
      </c>
      <c r="E481" s="14">
        <v>3328</v>
      </c>
      <c r="F481" s="14">
        <v>247</v>
      </c>
      <c r="G481" s="14">
        <v>146</v>
      </c>
      <c r="H481" s="14">
        <v>242</v>
      </c>
    </row>
    <row r="482" spans="1:8" x14ac:dyDescent="0.2">
      <c r="A482" s="13">
        <v>474</v>
      </c>
      <c r="B482" s="13" t="s">
        <v>503</v>
      </c>
      <c r="C482" s="14" t="s">
        <v>27</v>
      </c>
      <c r="D482" s="14"/>
      <c r="E482" s="14">
        <v>3266</v>
      </c>
      <c r="F482" s="14">
        <v>264</v>
      </c>
      <c r="G482" s="14">
        <v>150</v>
      </c>
      <c r="H482" s="14">
        <v>198</v>
      </c>
    </row>
    <row r="483" spans="1:8" x14ac:dyDescent="0.2">
      <c r="A483" s="13">
        <v>475</v>
      </c>
      <c r="B483" s="13" t="s">
        <v>504</v>
      </c>
      <c r="C483" s="14" t="s">
        <v>79</v>
      </c>
      <c r="D483" s="14" t="s">
        <v>71</v>
      </c>
      <c r="E483" s="14">
        <v>3093</v>
      </c>
      <c r="F483" s="14">
        <v>237</v>
      </c>
      <c r="G483" s="14">
        <v>195</v>
      </c>
      <c r="H483" s="14">
        <v>169</v>
      </c>
    </row>
    <row r="484" spans="1:8" x14ac:dyDescent="0.2">
      <c r="A484" s="13">
        <v>476</v>
      </c>
      <c r="B484" s="13" t="s">
        <v>505</v>
      </c>
      <c r="C484" s="14" t="s">
        <v>91</v>
      </c>
      <c r="D484" s="14" t="s">
        <v>99</v>
      </c>
      <c r="E484" s="14">
        <v>2080</v>
      </c>
      <c r="F484" s="14">
        <v>135</v>
      </c>
      <c r="G484" s="14">
        <v>275</v>
      </c>
      <c r="H484" s="14">
        <v>155</v>
      </c>
    </row>
    <row r="485" spans="1:8" x14ac:dyDescent="0.2">
      <c r="A485" s="13">
        <v>477</v>
      </c>
      <c r="B485" s="13" t="s">
        <v>506</v>
      </c>
      <c r="C485" s="14" t="s">
        <v>112</v>
      </c>
      <c r="D485" s="14"/>
      <c r="E485" s="14">
        <v>2388</v>
      </c>
      <c r="F485" s="14">
        <v>180</v>
      </c>
      <c r="G485" s="14">
        <v>254</v>
      </c>
      <c r="H485" s="14">
        <v>128</v>
      </c>
    </row>
    <row r="486" spans="1:8" x14ac:dyDescent="0.2">
      <c r="A486" s="13">
        <v>478</v>
      </c>
      <c r="B486" s="13" t="s">
        <v>507</v>
      </c>
      <c r="C486" s="14" t="s">
        <v>106</v>
      </c>
      <c r="D486" s="14" t="s">
        <v>112</v>
      </c>
      <c r="E486" s="14">
        <v>2040</v>
      </c>
      <c r="F486" s="14">
        <v>171</v>
      </c>
      <c r="G486" s="14">
        <v>150</v>
      </c>
      <c r="H486" s="14">
        <v>172</v>
      </c>
    </row>
    <row r="487" spans="1:8" x14ac:dyDescent="0.2">
      <c r="A487" s="13">
        <v>479</v>
      </c>
      <c r="B487" s="13" t="s">
        <v>508</v>
      </c>
      <c r="C487" s="14" t="s">
        <v>37</v>
      </c>
      <c r="D487" s="14" t="s">
        <v>112</v>
      </c>
      <c r="E487" s="14">
        <v>2031</v>
      </c>
      <c r="F487" s="14">
        <v>185</v>
      </c>
      <c r="G487" s="14">
        <v>159</v>
      </c>
      <c r="H487" s="14">
        <v>137</v>
      </c>
    </row>
    <row r="488" spans="1:8" x14ac:dyDescent="0.2">
      <c r="A488" s="13">
        <v>479</v>
      </c>
      <c r="B488" s="13" t="s">
        <v>509</v>
      </c>
      <c r="C488" s="14" t="s">
        <v>37</v>
      </c>
      <c r="D488" s="14" t="s">
        <v>112</v>
      </c>
      <c r="E488" s="14">
        <v>2579</v>
      </c>
      <c r="F488" s="14">
        <v>204</v>
      </c>
      <c r="G488" s="14">
        <v>219</v>
      </c>
      <c r="H488" s="14">
        <v>137</v>
      </c>
    </row>
    <row r="489" spans="1:8" x14ac:dyDescent="0.2">
      <c r="A489" s="13">
        <v>479</v>
      </c>
      <c r="B489" s="13" t="s">
        <v>510</v>
      </c>
      <c r="C489" s="14" t="s">
        <v>37</v>
      </c>
      <c r="D489" s="14" t="s">
        <v>112</v>
      </c>
      <c r="E489" s="14">
        <v>2579</v>
      </c>
      <c r="F489" s="14">
        <v>204</v>
      </c>
      <c r="G489" s="14">
        <v>219</v>
      </c>
      <c r="H489" s="14">
        <v>137</v>
      </c>
    </row>
    <row r="490" spans="1:8" x14ac:dyDescent="0.2">
      <c r="A490" s="13">
        <v>479</v>
      </c>
      <c r="B490" s="13" t="s">
        <v>511</v>
      </c>
      <c r="C490" s="14" t="s">
        <v>37</v>
      </c>
      <c r="D490" s="14" t="s">
        <v>112</v>
      </c>
      <c r="E490" s="14">
        <v>2579</v>
      </c>
      <c r="F490" s="14">
        <v>204</v>
      </c>
      <c r="G490" s="14">
        <v>219</v>
      </c>
      <c r="H490" s="14">
        <v>137</v>
      </c>
    </row>
    <row r="491" spans="1:8" x14ac:dyDescent="0.2">
      <c r="A491" s="13">
        <v>479</v>
      </c>
      <c r="B491" s="13" t="s">
        <v>512</v>
      </c>
      <c r="C491" s="14" t="s">
        <v>37</v>
      </c>
      <c r="D491" s="14" t="s">
        <v>112</v>
      </c>
      <c r="E491" s="14">
        <v>2579</v>
      </c>
      <c r="F491" s="14">
        <v>204</v>
      </c>
      <c r="G491" s="14">
        <v>219</v>
      </c>
      <c r="H491" s="14">
        <v>137</v>
      </c>
    </row>
    <row r="492" spans="1:8" x14ac:dyDescent="0.2">
      <c r="A492" s="13">
        <v>479</v>
      </c>
      <c r="B492" s="13" t="s">
        <v>513</v>
      </c>
      <c r="C492" s="14" t="s">
        <v>37</v>
      </c>
      <c r="D492" s="14" t="s">
        <v>112</v>
      </c>
      <c r="E492" s="14">
        <v>2579</v>
      </c>
      <c r="F492" s="14">
        <v>204</v>
      </c>
      <c r="G492" s="14">
        <v>219</v>
      </c>
      <c r="H492" s="14">
        <v>137</v>
      </c>
    </row>
    <row r="493" spans="1:8" x14ac:dyDescent="0.2">
      <c r="A493" s="13">
        <v>480</v>
      </c>
      <c r="B493" s="13" t="s">
        <v>514</v>
      </c>
      <c r="C493" s="14" t="s">
        <v>79</v>
      </c>
      <c r="D493" s="14"/>
      <c r="E493" s="14">
        <v>2524</v>
      </c>
      <c r="F493" s="14">
        <v>156</v>
      </c>
      <c r="G493" s="14">
        <v>270</v>
      </c>
      <c r="H493" s="14">
        <v>181</v>
      </c>
    </row>
    <row r="494" spans="1:8" x14ac:dyDescent="0.2">
      <c r="A494" s="13">
        <v>481</v>
      </c>
      <c r="B494" s="13" t="s">
        <v>515</v>
      </c>
      <c r="C494" s="14" t="s">
        <v>79</v>
      </c>
      <c r="D494" s="14"/>
      <c r="E494" s="14">
        <v>3058</v>
      </c>
      <c r="F494" s="14">
        <v>212</v>
      </c>
      <c r="G494" s="14">
        <v>212</v>
      </c>
      <c r="H494" s="14">
        <v>190</v>
      </c>
    </row>
    <row r="495" spans="1:8" x14ac:dyDescent="0.2">
      <c r="A495" s="13">
        <v>482</v>
      </c>
      <c r="B495" s="13" t="s">
        <v>516</v>
      </c>
      <c r="C495" s="14" t="s">
        <v>79</v>
      </c>
      <c r="D495" s="14"/>
      <c r="E495" s="14">
        <v>3210</v>
      </c>
      <c r="F495" s="14">
        <v>270</v>
      </c>
      <c r="G495" s="14">
        <v>151</v>
      </c>
      <c r="H495" s="14">
        <v>181</v>
      </c>
    </row>
    <row r="496" spans="1:8" x14ac:dyDescent="0.2">
      <c r="A496" s="13">
        <v>483</v>
      </c>
      <c r="B496" s="13" t="s">
        <v>517</v>
      </c>
      <c r="C496" s="14" t="s">
        <v>99</v>
      </c>
      <c r="D496" s="14" t="s">
        <v>168</v>
      </c>
      <c r="E496" s="14">
        <v>4038</v>
      </c>
      <c r="F496" s="14">
        <v>275</v>
      </c>
      <c r="G496" s="14">
        <v>211</v>
      </c>
      <c r="H496" s="14">
        <v>205</v>
      </c>
    </row>
    <row r="497" spans="1:8" x14ac:dyDescent="0.2">
      <c r="A497" s="13">
        <v>484</v>
      </c>
      <c r="B497" s="13" t="s">
        <v>518</v>
      </c>
      <c r="C497" s="14" t="s">
        <v>16</v>
      </c>
      <c r="D497" s="14" t="s">
        <v>168</v>
      </c>
      <c r="E497" s="14">
        <v>3991</v>
      </c>
      <c r="F497" s="14">
        <v>280</v>
      </c>
      <c r="G497" s="14">
        <v>215</v>
      </c>
      <c r="H497" s="14">
        <v>189</v>
      </c>
    </row>
    <row r="498" spans="1:8" x14ac:dyDescent="0.2">
      <c r="A498" s="13">
        <v>485</v>
      </c>
      <c r="B498" s="13" t="s">
        <v>519</v>
      </c>
      <c r="C498" s="14" t="s">
        <v>11</v>
      </c>
      <c r="D498" s="14" t="s">
        <v>99</v>
      </c>
      <c r="E498" s="14">
        <v>3754</v>
      </c>
      <c r="F498" s="14">
        <v>251</v>
      </c>
      <c r="G498" s="14">
        <v>213</v>
      </c>
      <c r="H498" s="14">
        <v>209</v>
      </c>
    </row>
    <row r="499" spans="1:8" x14ac:dyDescent="0.2">
      <c r="A499" s="13">
        <v>486</v>
      </c>
      <c r="B499" s="13" t="s">
        <v>520</v>
      </c>
      <c r="C499" s="14" t="s">
        <v>27</v>
      </c>
      <c r="D499" s="14"/>
      <c r="E499" s="14">
        <v>4346</v>
      </c>
      <c r="F499" s="14">
        <v>287</v>
      </c>
      <c r="G499" s="14">
        <v>210</v>
      </c>
      <c r="H499" s="14">
        <v>221</v>
      </c>
    </row>
    <row r="500" spans="1:8" x14ac:dyDescent="0.2">
      <c r="A500" s="13">
        <v>487</v>
      </c>
      <c r="B500" s="13" t="s">
        <v>521</v>
      </c>
      <c r="C500" s="14" t="s">
        <v>112</v>
      </c>
      <c r="D500" s="14" t="s">
        <v>168</v>
      </c>
      <c r="E500" s="14">
        <v>3379</v>
      </c>
      <c r="F500" s="14">
        <v>187</v>
      </c>
      <c r="G500" s="14">
        <v>225</v>
      </c>
      <c r="H500" s="14">
        <v>284</v>
      </c>
    </row>
    <row r="501" spans="1:8" x14ac:dyDescent="0.2">
      <c r="A501" s="13">
        <v>487</v>
      </c>
      <c r="B501" s="13" t="s">
        <v>522</v>
      </c>
      <c r="C501" s="14" t="s">
        <v>112</v>
      </c>
      <c r="D501" s="14" t="s">
        <v>168</v>
      </c>
      <c r="E501" s="14">
        <v>3683</v>
      </c>
      <c r="F501" s="14">
        <v>225</v>
      </c>
      <c r="G501" s="14">
        <v>187</v>
      </c>
      <c r="H501" s="14">
        <v>284</v>
      </c>
    </row>
    <row r="502" spans="1:8" x14ac:dyDescent="0.2">
      <c r="A502" s="13">
        <v>488</v>
      </c>
      <c r="B502" s="13" t="s">
        <v>523</v>
      </c>
      <c r="C502" s="14" t="s">
        <v>79</v>
      </c>
      <c r="D502" s="14"/>
      <c r="E502" s="14">
        <v>2857</v>
      </c>
      <c r="F502" s="14">
        <v>152</v>
      </c>
      <c r="G502" s="14">
        <v>258</v>
      </c>
      <c r="H502" s="14">
        <v>260</v>
      </c>
    </row>
    <row r="503" spans="1:8" x14ac:dyDescent="0.2">
      <c r="A503" s="13">
        <v>489</v>
      </c>
      <c r="B503" s="13" t="s">
        <v>524</v>
      </c>
      <c r="C503" s="14" t="s">
        <v>16</v>
      </c>
      <c r="D503" s="14"/>
      <c r="E503" s="14">
        <v>2105</v>
      </c>
      <c r="F503" s="14">
        <v>162</v>
      </c>
      <c r="G503" s="14">
        <v>162</v>
      </c>
      <c r="H503" s="14">
        <v>190</v>
      </c>
    </row>
    <row r="504" spans="1:8" x14ac:dyDescent="0.2">
      <c r="A504" s="13">
        <v>490</v>
      </c>
      <c r="B504" s="13" t="s">
        <v>525</v>
      </c>
      <c r="C504" s="14" t="s">
        <v>16</v>
      </c>
      <c r="D504" s="14"/>
      <c r="E504" s="14">
        <v>3265</v>
      </c>
      <c r="F504" s="14">
        <v>210</v>
      </c>
      <c r="G504" s="14">
        <v>210</v>
      </c>
      <c r="H504" s="14">
        <v>225</v>
      </c>
    </row>
    <row r="505" spans="1:8" x14ac:dyDescent="0.2">
      <c r="A505" s="13">
        <v>491</v>
      </c>
      <c r="B505" s="13" t="s">
        <v>526</v>
      </c>
      <c r="C505" s="14" t="s">
        <v>219</v>
      </c>
      <c r="D505" s="14"/>
      <c r="E505" s="14">
        <v>3739</v>
      </c>
      <c r="F505" s="14">
        <v>285</v>
      </c>
      <c r="G505" s="14">
        <v>198</v>
      </c>
      <c r="H505" s="14">
        <v>172</v>
      </c>
    </row>
    <row r="506" spans="1:8" x14ac:dyDescent="0.2">
      <c r="A506" s="13">
        <v>492</v>
      </c>
      <c r="B506" s="13" t="s">
        <v>527</v>
      </c>
      <c r="C506" s="14" t="s">
        <v>6</v>
      </c>
      <c r="D506" s="14"/>
      <c r="E506" s="14">
        <v>3265</v>
      </c>
      <c r="F506" s="14">
        <v>210</v>
      </c>
      <c r="G506" s="14">
        <v>210</v>
      </c>
      <c r="H506" s="14">
        <v>225</v>
      </c>
    </row>
    <row r="507" spans="1:8" x14ac:dyDescent="0.2">
      <c r="A507" s="13">
        <v>492</v>
      </c>
      <c r="B507" s="13" t="s">
        <v>528</v>
      </c>
      <c r="C507" s="14" t="s">
        <v>6</v>
      </c>
      <c r="D507" s="14"/>
      <c r="E507" s="14">
        <v>3592</v>
      </c>
      <c r="F507" s="14">
        <v>261</v>
      </c>
      <c r="G507" s="14">
        <v>166</v>
      </c>
      <c r="H507" s="14">
        <v>225</v>
      </c>
    </row>
    <row r="508" spans="1:8" x14ac:dyDescent="0.2">
      <c r="A508" s="13">
        <v>493</v>
      </c>
      <c r="B508" s="13" t="s">
        <v>529</v>
      </c>
      <c r="C508" s="14" t="s">
        <v>27</v>
      </c>
      <c r="D508" s="14"/>
      <c r="E508" s="14">
        <v>3989</v>
      </c>
      <c r="F508" s="14">
        <v>238</v>
      </c>
      <c r="G508" s="14">
        <v>238</v>
      </c>
      <c r="H508" s="14">
        <v>237</v>
      </c>
    </row>
    <row r="509" spans="1:8" x14ac:dyDescent="0.2">
      <c r="A509" s="13">
        <v>722</v>
      </c>
      <c r="B509" s="13" t="s">
        <v>530</v>
      </c>
      <c r="C509" s="14" t="s">
        <v>6</v>
      </c>
      <c r="D509" s="14" t="s">
        <v>14</v>
      </c>
      <c r="E509" s="14">
        <v>1058</v>
      </c>
      <c r="F509" s="14">
        <v>102</v>
      </c>
      <c r="G509" s="14">
        <v>99</v>
      </c>
      <c r="H509" s="14">
        <v>169</v>
      </c>
    </row>
    <row r="510" spans="1:8" x14ac:dyDescent="0.2">
      <c r="A510" s="13">
        <v>723</v>
      </c>
      <c r="B510" s="13" t="s">
        <v>531</v>
      </c>
      <c r="C510" s="14" t="s">
        <v>6</v>
      </c>
      <c r="D510" s="14" t="s">
        <v>14</v>
      </c>
      <c r="E510" s="14">
        <v>1725</v>
      </c>
      <c r="F510" s="14">
        <v>142</v>
      </c>
      <c r="G510" s="14">
        <v>139</v>
      </c>
      <c r="H510" s="14">
        <v>186</v>
      </c>
    </row>
    <row r="511" spans="1:8" x14ac:dyDescent="0.2">
      <c r="A511" s="13">
        <v>724</v>
      </c>
      <c r="B511" s="13" t="s">
        <v>532</v>
      </c>
      <c r="C511" s="14" t="s">
        <v>6</v>
      </c>
      <c r="D511" s="14" t="s">
        <v>112</v>
      </c>
      <c r="E511" s="14">
        <v>2775</v>
      </c>
      <c r="F511" s="14">
        <v>210</v>
      </c>
      <c r="G511" s="14">
        <v>179</v>
      </c>
      <c r="H511" s="14">
        <v>186</v>
      </c>
    </row>
    <row r="512" spans="1:8" x14ac:dyDescent="0.2">
      <c r="A512" s="13">
        <v>725</v>
      </c>
      <c r="B512" s="13" t="s">
        <v>533</v>
      </c>
      <c r="C512" s="14" t="s">
        <v>11</v>
      </c>
      <c r="D512" s="14"/>
      <c r="E512" s="14">
        <v>1035</v>
      </c>
      <c r="F512" s="14">
        <v>128</v>
      </c>
      <c r="G512" s="14">
        <v>79</v>
      </c>
      <c r="H512" s="14">
        <v>128</v>
      </c>
    </row>
    <row r="513" spans="1:8" x14ac:dyDescent="0.2">
      <c r="A513" s="13">
        <v>726</v>
      </c>
      <c r="B513" s="13" t="s">
        <v>534</v>
      </c>
      <c r="C513" s="14" t="s">
        <v>11</v>
      </c>
      <c r="D513" s="14"/>
      <c r="E513" s="14">
        <v>1710</v>
      </c>
      <c r="F513" s="14">
        <v>174</v>
      </c>
      <c r="G513" s="14">
        <v>103</v>
      </c>
      <c r="H513" s="14">
        <v>163</v>
      </c>
    </row>
    <row r="514" spans="1:8" x14ac:dyDescent="0.2">
      <c r="A514" s="13">
        <v>727</v>
      </c>
      <c r="B514" s="13" t="s">
        <v>535</v>
      </c>
      <c r="C514" s="14" t="s">
        <v>11</v>
      </c>
      <c r="D514" s="14" t="s">
        <v>219</v>
      </c>
      <c r="E514" s="14">
        <v>2996</v>
      </c>
      <c r="F514" s="14">
        <v>214</v>
      </c>
      <c r="G514" s="14">
        <v>175</v>
      </c>
      <c r="H514" s="14">
        <v>216</v>
      </c>
    </row>
    <row r="515" spans="1:8" x14ac:dyDescent="0.2">
      <c r="A515" s="13">
        <v>728</v>
      </c>
      <c r="B515" s="13" t="s">
        <v>536</v>
      </c>
      <c r="C515" s="14" t="s">
        <v>16</v>
      </c>
      <c r="D515" s="14"/>
      <c r="E515" s="14">
        <v>1129</v>
      </c>
      <c r="F515" s="14">
        <v>120</v>
      </c>
      <c r="G515" s="14">
        <v>103</v>
      </c>
      <c r="H515" s="14">
        <v>137</v>
      </c>
    </row>
    <row r="516" spans="1:8" x14ac:dyDescent="0.2">
      <c r="A516" s="13">
        <v>729</v>
      </c>
      <c r="B516" s="13" t="s">
        <v>537</v>
      </c>
      <c r="C516" s="14" t="s">
        <v>16</v>
      </c>
      <c r="D516" s="14"/>
      <c r="E516" s="14">
        <v>1885</v>
      </c>
      <c r="F516" s="14">
        <v>168</v>
      </c>
      <c r="G516" s="14">
        <v>145</v>
      </c>
      <c r="H516" s="14">
        <v>155</v>
      </c>
    </row>
    <row r="517" spans="1:8" x14ac:dyDescent="0.2">
      <c r="A517" s="13">
        <v>730</v>
      </c>
      <c r="B517" s="13" t="s">
        <v>538</v>
      </c>
      <c r="C517" s="14" t="s">
        <v>16</v>
      </c>
      <c r="D517" s="14" t="s">
        <v>49</v>
      </c>
      <c r="E517" s="14">
        <v>3200</v>
      </c>
      <c r="F517" s="14">
        <v>232</v>
      </c>
      <c r="G517" s="14">
        <v>195</v>
      </c>
      <c r="H517" s="14">
        <v>190</v>
      </c>
    </row>
    <row r="518" spans="1:8" x14ac:dyDescent="0.2">
      <c r="A518" s="13">
        <v>731</v>
      </c>
      <c r="B518" s="13" t="s">
        <v>539</v>
      </c>
      <c r="C518" s="14" t="s">
        <v>27</v>
      </c>
      <c r="D518" s="14" t="s">
        <v>14</v>
      </c>
      <c r="E518" s="14">
        <v>910</v>
      </c>
      <c r="F518" s="14">
        <v>136</v>
      </c>
      <c r="G518" s="14">
        <v>59</v>
      </c>
      <c r="H518" s="14">
        <v>111</v>
      </c>
    </row>
    <row r="519" spans="1:8" x14ac:dyDescent="0.2">
      <c r="A519" s="13">
        <v>732</v>
      </c>
      <c r="B519" s="13" t="s">
        <v>540</v>
      </c>
      <c r="C519" s="14" t="s">
        <v>27</v>
      </c>
      <c r="D519" s="14" t="s">
        <v>14</v>
      </c>
      <c r="E519" s="14">
        <v>1478</v>
      </c>
      <c r="F519" s="14">
        <v>159</v>
      </c>
      <c r="G519" s="14">
        <v>100</v>
      </c>
      <c r="H519" s="14">
        <v>146</v>
      </c>
    </row>
    <row r="520" spans="1:8" x14ac:dyDescent="0.2">
      <c r="A520" s="13">
        <v>733</v>
      </c>
      <c r="B520" s="13" t="s">
        <v>541</v>
      </c>
      <c r="C520" s="14" t="s">
        <v>27</v>
      </c>
      <c r="D520" s="14" t="s">
        <v>14</v>
      </c>
      <c r="E520" s="14">
        <v>2689</v>
      </c>
      <c r="F520" s="14">
        <v>222</v>
      </c>
      <c r="G520" s="14">
        <v>146</v>
      </c>
      <c r="H520" s="14">
        <v>190</v>
      </c>
    </row>
    <row r="521" spans="1:8" x14ac:dyDescent="0.2">
      <c r="A521" s="13">
        <v>19</v>
      </c>
      <c r="B521" s="13" t="s">
        <v>542</v>
      </c>
      <c r="C521" s="14" t="s">
        <v>219</v>
      </c>
      <c r="D521" s="14" t="s">
        <v>27</v>
      </c>
      <c r="E521" s="14">
        <v>734</v>
      </c>
      <c r="F521" s="14">
        <v>103</v>
      </c>
      <c r="G521" s="14">
        <v>70</v>
      </c>
      <c r="H521" s="14">
        <v>102</v>
      </c>
    </row>
    <row r="522" spans="1:8" x14ac:dyDescent="0.2">
      <c r="A522" s="13">
        <v>20</v>
      </c>
      <c r="B522" s="13" t="s">
        <v>543</v>
      </c>
      <c r="C522" s="14" t="s">
        <v>219</v>
      </c>
      <c r="D522" s="14" t="s">
        <v>27</v>
      </c>
      <c r="E522" s="14">
        <v>1705</v>
      </c>
      <c r="F522" s="14">
        <v>135</v>
      </c>
      <c r="G522" s="14">
        <v>154</v>
      </c>
      <c r="H522" s="14">
        <v>181</v>
      </c>
    </row>
    <row r="523" spans="1:8" x14ac:dyDescent="0.2">
      <c r="A523" s="13">
        <v>26</v>
      </c>
      <c r="B523" s="13" t="s">
        <v>544</v>
      </c>
      <c r="C523" s="14" t="s">
        <v>37</v>
      </c>
      <c r="D523" s="14" t="s">
        <v>79</v>
      </c>
      <c r="E523" s="14">
        <v>2286</v>
      </c>
      <c r="F523" s="14">
        <v>201</v>
      </c>
      <c r="G523" s="14">
        <v>154</v>
      </c>
      <c r="H523" s="14">
        <v>155</v>
      </c>
    </row>
    <row r="524" spans="1:8" x14ac:dyDescent="0.2">
      <c r="A524" s="13">
        <v>27</v>
      </c>
      <c r="B524" s="13" t="s">
        <v>545</v>
      </c>
      <c r="C524" s="14" t="s">
        <v>106</v>
      </c>
      <c r="D524" s="14" t="s">
        <v>99</v>
      </c>
      <c r="E524" s="14">
        <v>1293</v>
      </c>
      <c r="F524" s="14">
        <v>125</v>
      </c>
      <c r="G524" s="14">
        <v>129</v>
      </c>
      <c r="H524" s="14">
        <v>137</v>
      </c>
    </row>
    <row r="525" spans="1:8" x14ac:dyDescent="0.2">
      <c r="A525" s="13">
        <v>28</v>
      </c>
      <c r="B525" s="13" t="s">
        <v>546</v>
      </c>
      <c r="C525" s="14" t="s">
        <v>106</v>
      </c>
      <c r="D525" s="14" t="s">
        <v>99</v>
      </c>
      <c r="E525" s="14">
        <v>2432</v>
      </c>
      <c r="F525" s="14">
        <v>177</v>
      </c>
      <c r="G525" s="14">
        <v>195</v>
      </c>
      <c r="H525" s="14">
        <v>181</v>
      </c>
    </row>
    <row r="526" spans="1:8" x14ac:dyDescent="0.2">
      <c r="A526" s="13">
        <v>37</v>
      </c>
      <c r="B526" s="13" t="s">
        <v>547</v>
      </c>
      <c r="C526" s="14" t="s">
        <v>106</v>
      </c>
      <c r="D526" s="14"/>
      <c r="E526" s="14">
        <v>883</v>
      </c>
      <c r="F526" s="14">
        <v>96</v>
      </c>
      <c r="G526" s="14">
        <v>109</v>
      </c>
      <c r="H526" s="14">
        <v>116</v>
      </c>
    </row>
    <row r="527" spans="1:8" x14ac:dyDescent="0.2">
      <c r="A527" s="13">
        <v>38</v>
      </c>
      <c r="B527" s="13" t="s">
        <v>548</v>
      </c>
      <c r="C527" s="14" t="s">
        <v>106</v>
      </c>
      <c r="D527" s="14" t="s">
        <v>49</v>
      </c>
      <c r="E527" s="14">
        <v>2309</v>
      </c>
      <c r="F527" s="14">
        <v>170</v>
      </c>
      <c r="G527" s="14">
        <v>193</v>
      </c>
      <c r="H527" s="14">
        <v>177</v>
      </c>
    </row>
    <row r="528" spans="1:8" x14ac:dyDescent="0.2">
      <c r="A528" s="13">
        <v>50</v>
      </c>
      <c r="B528" s="13" t="s">
        <v>549</v>
      </c>
      <c r="C528" s="14" t="s">
        <v>40</v>
      </c>
      <c r="D528" s="14" t="s">
        <v>99</v>
      </c>
      <c r="E528" s="14">
        <v>681</v>
      </c>
      <c r="F528" s="14">
        <v>108</v>
      </c>
      <c r="G528" s="14">
        <v>81</v>
      </c>
      <c r="H528" s="14">
        <v>67</v>
      </c>
    </row>
    <row r="529" spans="1:8" x14ac:dyDescent="0.2">
      <c r="A529" s="13">
        <v>51</v>
      </c>
      <c r="B529" s="13" t="s">
        <v>550</v>
      </c>
      <c r="C529" s="14" t="s">
        <v>40</v>
      </c>
      <c r="D529" s="14" t="s">
        <v>99</v>
      </c>
      <c r="E529" s="14">
        <v>1897</v>
      </c>
      <c r="F529" s="14">
        <v>201</v>
      </c>
      <c r="G529" s="14">
        <v>142</v>
      </c>
      <c r="H529" s="14">
        <v>111</v>
      </c>
    </row>
    <row r="530" spans="1:8" x14ac:dyDescent="0.2">
      <c r="A530" s="13">
        <v>52</v>
      </c>
      <c r="B530" s="13" t="s">
        <v>551</v>
      </c>
      <c r="C530" s="14" t="s">
        <v>219</v>
      </c>
      <c r="D530" s="14"/>
      <c r="E530" s="14">
        <v>797</v>
      </c>
      <c r="F530" s="14">
        <v>99</v>
      </c>
      <c r="G530" s="14">
        <v>78</v>
      </c>
      <c r="H530" s="14">
        <v>120</v>
      </c>
    </row>
    <row r="531" spans="1:8" x14ac:dyDescent="0.2">
      <c r="A531" s="13">
        <v>53</v>
      </c>
      <c r="B531" s="13" t="s">
        <v>552</v>
      </c>
      <c r="C531" s="14" t="s">
        <v>219</v>
      </c>
      <c r="D531" s="14"/>
      <c r="E531" s="14">
        <v>1771</v>
      </c>
      <c r="F531" s="14">
        <v>158</v>
      </c>
      <c r="G531" s="14">
        <v>136</v>
      </c>
      <c r="H531" s="14">
        <v>163</v>
      </c>
    </row>
    <row r="532" spans="1:8" x14ac:dyDescent="0.2">
      <c r="A532" s="13">
        <v>74</v>
      </c>
      <c r="B532" s="13" t="s">
        <v>553</v>
      </c>
      <c r="C532" s="14" t="s">
        <v>91</v>
      </c>
      <c r="D532" s="14" t="s">
        <v>37</v>
      </c>
      <c r="E532" s="14">
        <v>1293</v>
      </c>
      <c r="F532" s="14">
        <v>132</v>
      </c>
      <c r="G532" s="14">
        <v>132</v>
      </c>
      <c r="H532" s="14">
        <v>120</v>
      </c>
    </row>
    <row r="533" spans="1:8" x14ac:dyDescent="0.2">
      <c r="A533" s="13">
        <v>75</v>
      </c>
      <c r="B533" s="13" t="s">
        <v>554</v>
      </c>
      <c r="C533" s="14" t="s">
        <v>91</v>
      </c>
      <c r="D533" s="14" t="s">
        <v>37</v>
      </c>
      <c r="E533" s="14">
        <v>1897</v>
      </c>
      <c r="F533" s="14">
        <v>164</v>
      </c>
      <c r="G533" s="14">
        <v>164</v>
      </c>
      <c r="H533" s="14">
        <v>146</v>
      </c>
    </row>
    <row r="534" spans="1:8" x14ac:dyDescent="0.2">
      <c r="A534" s="13">
        <v>76</v>
      </c>
      <c r="B534" s="13" t="s">
        <v>555</v>
      </c>
      <c r="C534" s="14" t="s">
        <v>91</v>
      </c>
      <c r="D534" s="14" t="s">
        <v>37</v>
      </c>
      <c r="E534" s="14">
        <v>2949</v>
      </c>
      <c r="F534" s="14">
        <v>211</v>
      </c>
      <c r="G534" s="14">
        <v>198</v>
      </c>
      <c r="H534" s="14">
        <v>190</v>
      </c>
    </row>
    <row r="535" spans="1:8" x14ac:dyDescent="0.2">
      <c r="A535" s="13">
        <v>88</v>
      </c>
      <c r="B535" s="13" t="s">
        <v>556</v>
      </c>
      <c r="C535" s="14" t="s">
        <v>7</v>
      </c>
      <c r="D535" s="14" t="s">
        <v>219</v>
      </c>
      <c r="E535" s="14">
        <v>1374</v>
      </c>
      <c r="F535" s="14">
        <v>135</v>
      </c>
      <c r="G535" s="14">
        <v>90</v>
      </c>
      <c r="H535" s="14">
        <v>190</v>
      </c>
    </row>
    <row r="536" spans="1:8" x14ac:dyDescent="0.2">
      <c r="A536" s="13">
        <v>89</v>
      </c>
      <c r="B536" s="13" t="s">
        <v>557</v>
      </c>
      <c r="C536" s="14" t="s">
        <v>7</v>
      </c>
      <c r="D536" s="14" t="s">
        <v>219</v>
      </c>
      <c r="E536" s="14">
        <v>2757</v>
      </c>
      <c r="F536" s="14">
        <v>190</v>
      </c>
      <c r="G536" s="14">
        <v>172</v>
      </c>
      <c r="H536" s="14">
        <v>233</v>
      </c>
    </row>
    <row r="537" spans="1:8" x14ac:dyDescent="0.2">
      <c r="A537" s="13">
        <v>103</v>
      </c>
      <c r="B537" s="13" t="s">
        <v>558</v>
      </c>
      <c r="C537" s="14" t="s">
        <v>6</v>
      </c>
      <c r="D537" s="14" t="s">
        <v>168</v>
      </c>
      <c r="E537" s="14">
        <v>3014</v>
      </c>
      <c r="F537" s="14">
        <v>230</v>
      </c>
      <c r="G537" s="14">
        <v>153</v>
      </c>
      <c r="H537" s="14">
        <v>216</v>
      </c>
    </row>
    <row r="538" spans="1:8" x14ac:dyDescent="0.2">
      <c r="A538" s="13">
        <v>105</v>
      </c>
      <c r="B538" s="13" t="s">
        <v>559</v>
      </c>
      <c r="C538" s="14" t="s">
        <v>11</v>
      </c>
      <c r="D538" s="14" t="s">
        <v>112</v>
      </c>
      <c r="E538" s="14">
        <v>1835</v>
      </c>
      <c r="F538" s="14">
        <v>144</v>
      </c>
      <c r="G538" s="14">
        <v>186</v>
      </c>
      <c r="H538" s="14">
        <v>155</v>
      </c>
    </row>
    <row r="539" spans="1:8" x14ac:dyDescent="0.2">
      <c r="A539" s="13">
        <v>734</v>
      </c>
      <c r="B539" s="13" t="s">
        <v>560</v>
      </c>
      <c r="C539" s="14" t="s">
        <v>27</v>
      </c>
      <c r="D539" s="14"/>
      <c r="E539" s="14">
        <v>880</v>
      </c>
      <c r="F539" s="14">
        <v>122</v>
      </c>
      <c r="G539" s="14">
        <v>56</v>
      </c>
      <c r="H539" s="14">
        <v>134</v>
      </c>
    </row>
    <row r="540" spans="1:8" x14ac:dyDescent="0.2">
      <c r="A540" s="13">
        <v>735</v>
      </c>
      <c r="B540" s="13" t="s">
        <v>561</v>
      </c>
      <c r="C540" s="14" t="s">
        <v>27</v>
      </c>
      <c r="D540" s="14"/>
      <c r="E540" s="14">
        <v>2185</v>
      </c>
      <c r="F540" s="14">
        <v>194</v>
      </c>
      <c r="G540" s="14">
        <v>113</v>
      </c>
      <c r="H540" s="14">
        <v>204</v>
      </c>
    </row>
    <row r="541" spans="1:8" x14ac:dyDescent="0.2">
      <c r="A541" s="13">
        <v>736</v>
      </c>
      <c r="B541" s="13" t="s">
        <v>562</v>
      </c>
      <c r="C541" s="14" t="s">
        <v>20</v>
      </c>
      <c r="D541" s="14"/>
      <c r="E541" s="14">
        <v>984</v>
      </c>
      <c r="F541" s="14">
        <v>115</v>
      </c>
      <c r="G541" s="14">
        <v>85</v>
      </c>
      <c r="H541" s="14">
        <v>132</v>
      </c>
    </row>
    <row r="542" spans="1:8" x14ac:dyDescent="0.2">
      <c r="A542" s="13">
        <v>737</v>
      </c>
      <c r="B542" s="13" t="s">
        <v>563</v>
      </c>
      <c r="C542" s="14" t="s">
        <v>20</v>
      </c>
      <c r="D542" s="14" t="s">
        <v>37</v>
      </c>
      <c r="E542" s="14">
        <v>1697</v>
      </c>
      <c r="F542" s="14">
        <v>145</v>
      </c>
      <c r="G542" s="14">
        <v>161</v>
      </c>
      <c r="H542" s="14">
        <v>149</v>
      </c>
    </row>
    <row r="543" spans="1:8" x14ac:dyDescent="0.2">
      <c r="A543" s="13">
        <v>738</v>
      </c>
      <c r="B543" s="13" t="s">
        <v>564</v>
      </c>
      <c r="C543" s="14" t="s">
        <v>20</v>
      </c>
      <c r="D543" s="14" t="s">
        <v>37</v>
      </c>
      <c r="E543" s="14">
        <v>3117</v>
      </c>
      <c r="F543" s="14">
        <v>254</v>
      </c>
      <c r="G543" s="14">
        <v>158</v>
      </c>
      <c r="H543" s="14">
        <v>184</v>
      </c>
    </row>
    <row r="544" spans="1:8" x14ac:dyDescent="0.2">
      <c r="A544" s="13">
        <v>739</v>
      </c>
      <c r="B544" s="13" t="s">
        <v>565</v>
      </c>
      <c r="C544" s="14" t="s">
        <v>71</v>
      </c>
      <c r="D544" s="14"/>
      <c r="E544" s="14">
        <v>1363</v>
      </c>
      <c r="F544" s="14">
        <v>150</v>
      </c>
      <c r="G544" s="14">
        <v>104</v>
      </c>
      <c r="H544" s="14">
        <v>132</v>
      </c>
    </row>
    <row r="545" spans="1:8" x14ac:dyDescent="0.2">
      <c r="A545" s="13">
        <v>740</v>
      </c>
      <c r="B545" s="13" t="s">
        <v>566</v>
      </c>
      <c r="C545" s="14" t="s">
        <v>71</v>
      </c>
      <c r="D545" s="14" t="s">
        <v>106</v>
      </c>
      <c r="E545" s="14">
        <v>2907</v>
      </c>
      <c r="F545" s="14">
        <v>231</v>
      </c>
      <c r="G545" s="14">
        <v>138</v>
      </c>
      <c r="H545" s="14">
        <v>219</v>
      </c>
    </row>
    <row r="546" spans="1:8" x14ac:dyDescent="0.2">
      <c r="A546" s="13">
        <v>741</v>
      </c>
      <c r="B546" s="13" t="s">
        <v>567</v>
      </c>
      <c r="C546" s="14" t="s">
        <v>11</v>
      </c>
      <c r="D546" s="14" t="s">
        <v>14</v>
      </c>
      <c r="E546" s="14">
        <v>2333</v>
      </c>
      <c r="F546" s="14">
        <v>196</v>
      </c>
      <c r="G546" s="14">
        <v>145</v>
      </c>
      <c r="H546" s="14">
        <v>181</v>
      </c>
    </row>
    <row r="547" spans="1:8" x14ac:dyDescent="0.2">
      <c r="A547" s="13">
        <v>742</v>
      </c>
      <c r="B547" s="13" t="s">
        <v>568</v>
      </c>
      <c r="C547" s="14" t="s">
        <v>20</v>
      </c>
      <c r="D547" s="14" t="s">
        <v>49</v>
      </c>
      <c r="E547" s="14">
        <v>888</v>
      </c>
      <c r="F547" s="14">
        <v>110</v>
      </c>
      <c r="G547" s="14">
        <v>81</v>
      </c>
      <c r="H547" s="14">
        <v>120</v>
      </c>
    </row>
    <row r="548" spans="1:8" x14ac:dyDescent="0.2">
      <c r="A548" s="13">
        <v>743</v>
      </c>
      <c r="B548" s="13" t="s">
        <v>569</v>
      </c>
      <c r="C548" s="14" t="s">
        <v>20</v>
      </c>
      <c r="D548" s="14" t="s">
        <v>49</v>
      </c>
      <c r="E548" s="14">
        <v>2200</v>
      </c>
      <c r="F548" s="14">
        <v>198</v>
      </c>
      <c r="G548" s="14">
        <v>146</v>
      </c>
      <c r="H548" s="14">
        <v>155</v>
      </c>
    </row>
    <row r="549" spans="1:8" x14ac:dyDescent="0.2">
      <c r="A549" s="13">
        <v>744</v>
      </c>
      <c r="B549" s="13" t="s">
        <v>570</v>
      </c>
      <c r="C549" s="14" t="s">
        <v>91</v>
      </c>
      <c r="D549" s="14"/>
      <c r="E549" s="14">
        <v>950</v>
      </c>
      <c r="F549" s="14">
        <v>117</v>
      </c>
      <c r="G549" s="14">
        <v>78</v>
      </c>
      <c r="H549" s="14">
        <v>128</v>
      </c>
    </row>
    <row r="550" spans="1:8" x14ac:dyDescent="0.2">
      <c r="A550" s="13">
        <v>745</v>
      </c>
      <c r="B550" s="13" t="s">
        <v>571</v>
      </c>
      <c r="C550" s="14" t="s">
        <v>91</v>
      </c>
      <c r="D550" s="14"/>
      <c r="E550" s="14">
        <v>2701</v>
      </c>
      <c r="F550" s="14">
        <v>234</v>
      </c>
      <c r="G550" s="14">
        <v>139</v>
      </c>
      <c r="H550" s="14">
        <v>181</v>
      </c>
    </row>
    <row r="551" spans="1:8" x14ac:dyDescent="0.2">
      <c r="A551" s="13">
        <v>746</v>
      </c>
      <c r="B551" s="13" t="s">
        <v>572</v>
      </c>
      <c r="C551" s="14" t="s">
        <v>16</v>
      </c>
      <c r="D551" s="14"/>
      <c r="E551" s="14">
        <v>346</v>
      </c>
      <c r="F551" s="14">
        <v>46</v>
      </c>
      <c r="G551" s="14">
        <v>43</v>
      </c>
      <c r="H551" s="14">
        <v>128</v>
      </c>
    </row>
    <row r="552" spans="1:8" x14ac:dyDescent="0.2">
      <c r="A552" s="13">
        <v>747</v>
      </c>
      <c r="B552" s="13" t="s">
        <v>573</v>
      </c>
      <c r="C552" s="14" t="s">
        <v>7</v>
      </c>
      <c r="D552" s="14" t="s">
        <v>16</v>
      </c>
      <c r="E552" s="14">
        <v>972</v>
      </c>
      <c r="F552" s="14">
        <v>98</v>
      </c>
      <c r="G552" s="14">
        <v>110</v>
      </c>
      <c r="H552" s="14">
        <v>137</v>
      </c>
    </row>
    <row r="553" spans="1:8" x14ac:dyDescent="0.2">
      <c r="A553" s="13">
        <v>748</v>
      </c>
      <c r="B553" s="13" t="s">
        <v>574</v>
      </c>
      <c r="C553" s="14" t="s">
        <v>7</v>
      </c>
      <c r="D553" s="14" t="s">
        <v>16</v>
      </c>
      <c r="E553" s="14">
        <v>1685</v>
      </c>
      <c r="F553" s="14">
        <v>114</v>
      </c>
      <c r="G553" s="14">
        <v>273</v>
      </c>
      <c r="H553" s="14">
        <v>137</v>
      </c>
    </row>
    <row r="554" spans="1:8" x14ac:dyDescent="0.2">
      <c r="A554" s="13">
        <v>749</v>
      </c>
      <c r="B554" s="13" t="s">
        <v>575</v>
      </c>
      <c r="C554" s="14" t="s">
        <v>40</v>
      </c>
      <c r="D554" s="14"/>
      <c r="E554" s="14">
        <v>1892</v>
      </c>
      <c r="F554" s="14">
        <v>175</v>
      </c>
      <c r="G554" s="14">
        <v>121</v>
      </c>
      <c r="H554" s="14">
        <v>172</v>
      </c>
    </row>
    <row r="555" spans="1:8" x14ac:dyDescent="0.2">
      <c r="A555" s="13">
        <v>750</v>
      </c>
      <c r="B555" s="13" t="s">
        <v>576</v>
      </c>
      <c r="C555" s="14" t="s">
        <v>40</v>
      </c>
      <c r="D555" s="14"/>
      <c r="E555" s="14">
        <v>3046</v>
      </c>
      <c r="F555" s="14">
        <v>214</v>
      </c>
      <c r="G555" s="14">
        <v>174</v>
      </c>
      <c r="H555" s="14">
        <v>225</v>
      </c>
    </row>
    <row r="556" spans="1:8" x14ac:dyDescent="0.2">
      <c r="A556" s="13">
        <v>751</v>
      </c>
      <c r="B556" s="13" t="s">
        <v>577</v>
      </c>
      <c r="C556" s="14" t="s">
        <v>16</v>
      </c>
      <c r="D556" s="14" t="s">
        <v>20</v>
      </c>
      <c r="E556" s="14">
        <v>714</v>
      </c>
      <c r="F556" s="14">
        <v>72</v>
      </c>
      <c r="G556" s="14">
        <v>117</v>
      </c>
      <c r="H556" s="14">
        <v>116</v>
      </c>
    </row>
    <row r="557" spans="1:8" x14ac:dyDescent="0.2">
      <c r="A557" s="13">
        <v>752</v>
      </c>
      <c r="B557" s="13" t="s">
        <v>578</v>
      </c>
      <c r="C557" s="14" t="s">
        <v>16</v>
      </c>
      <c r="D557" s="14" t="s">
        <v>20</v>
      </c>
      <c r="E557" s="14">
        <v>1827</v>
      </c>
      <c r="F557" s="14">
        <v>126</v>
      </c>
      <c r="G557" s="14">
        <v>219</v>
      </c>
      <c r="H557" s="14">
        <v>169</v>
      </c>
    </row>
    <row r="558" spans="1:8" x14ac:dyDescent="0.2">
      <c r="A558" s="13">
        <v>753</v>
      </c>
      <c r="B558" s="13" t="s">
        <v>579</v>
      </c>
      <c r="C558" s="14" t="s">
        <v>6</v>
      </c>
      <c r="D558" s="14"/>
      <c r="E558" s="14">
        <v>741</v>
      </c>
      <c r="F558" s="14">
        <v>100</v>
      </c>
      <c r="G558" s="14">
        <v>64</v>
      </c>
      <c r="H558" s="14">
        <v>120</v>
      </c>
    </row>
    <row r="559" spans="1:8" x14ac:dyDescent="0.2">
      <c r="A559" s="13">
        <v>754</v>
      </c>
      <c r="B559" s="13" t="s">
        <v>580</v>
      </c>
      <c r="C559" s="14" t="s">
        <v>6</v>
      </c>
      <c r="D559" s="14"/>
      <c r="E559" s="14">
        <v>2398</v>
      </c>
      <c r="F559" s="14">
        <v>192</v>
      </c>
      <c r="G559" s="14">
        <v>169</v>
      </c>
      <c r="H559" s="14">
        <v>172</v>
      </c>
    </row>
    <row r="560" spans="1:8" x14ac:dyDescent="0.2">
      <c r="A560" s="13">
        <v>755</v>
      </c>
      <c r="B560" s="13" t="s">
        <v>581</v>
      </c>
      <c r="C560" s="14" t="s">
        <v>6</v>
      </c>
      <c r="D560" s="14" t="s">
        <v>49</v>
      </c>
      <c r="E560" s="14">
        <v>1033</v>
      </c>
      <c r="F560" s="14">
        <v>108</v>
      </c>
      <c r="G560" s="14">
        <v>119</v>
      </c>
      <c r="H560" s="14">
        <v>120</v>
      </c>
    </row>
    <row r="561" spans="1:8" x14ac:dyDescent="0.2">
      <c r="A561" s="13">
        <v>756</v>
      </c>
      <c r="B561" s="13" t="s">
        <v>582</v>
      </c>
      <c r="C561" s="14" t="s">
        <v>6</v>
      </c>
      <c r="D561" s="14" t="s">
        <v>49</v>
      </c>
      <c r="E561" s="14">
        <v>1861</v>
      </c>
      <c r="F561" s="14">
        <v>154</v>
      </c>
      <c r="G561" s="14">
        <v>168</v>
      </c>
      <c r="H561" s="14">
        <v>155</v>
      </c>
    </row>
    <row r="562" spans="1:8" x14ac:dyDescent="0.2">
      <c r="A562" s="13">
        <v>757</v>
      </c>
      <c r="B562" s="13" t="s">
        <v>583</v>
      </c>
      <c r="C562" s="14" t="s">
        <v>7</v>
      </c>
      <c r="D562" s="14" t="s">
        <v>11</v>
      </c>
      <c r="E562" s="14">
        <v>1122</v>
      </c>
      <c r="F562" s="14">
        <v>136</v>
      </c>
      <c r="G562" s="14">
        <v>80</v>
      </c>
      <c r="H562" s="14">
        <v>134</v>
      </c>
    </row>
    <row r="563" spans="1:8" x14ac:dyDescent="0.2">
      <c r="A563" s="13">
        <v>758</v>
      </c>
      <c r="B563" s="13" t="s">
        <v>584</v>
      </c>
      <c r="C563" s="14" t="s">
        <v>7</v>
      </c>
      <c r="D563" s="14" t="s">
        <v>11</v>
      </c>
      <c r="E563" s="14">
        <v>2479</v>
      </c>
      <c r="F563" s="14">
        <v>228</v>
      </c>
      <c r="G563" s="14">
        <v>130</v>
      </c>
      <c r="H563" s="14">
        <v>169</v>
      </c>
    </row>
    <row r="564" spans="1:8" x14ac:dyDescent="0.2">
      <c r="A564" s="13">
        <v>759</v>
      </c>
      <c r="B564" s="13" t="s">
        <v>585</v>
      </c>
      <c r="C564" s="14" t="s">
        <v>27</v>
      </c>
      <c r="D564" s="14" t="s">
        <v>71</v>
      </c>
      <c r="E564" s="14">
        <v>1352</v>
      </c>
      <c r="F564" s="14">
        <v>136</v>
      </c>
      <c r="G564" s="14">
        <v>95</v>
      </c>
      <c r="H564" s="14">
        <v>172</v>
      </c>
    </row>
    <row r="565" spans="1:8" x14ac:dyDescent="0.2">
      <c r="A565" s="13">
        <v>760</v>
      </c>
      <c r="B565" s="13" t="s">
        <v>586</v>
      </c>
      <c r="C565" s="14" t="s">
        <v>27</v>
      </c>
      <c r="D565" s="14" t="s">
        <v>71</v>
      </c>
      <c r="E565" s="14">
        <v>3117</v>
      </c>
      <c r="F565" s="14">
        <v>226</v>
      </c>
      <c r="G565" s="14">
        <v>141</v>
      </c>
      <c r="H565" s="14">
        <v>260</v>
      </c>
    </row>
    <row r="566" spans="1:8" x14ac:dyDescent="0.2">
      <c r="A566" s="13">
        <v>761</v>
      </c>
      <c r="B566" s="13" t="s">
        <v>587</v>
      </c>
      <c r="C566" s="14" t="s">
        <v>6</v>
      </c>
      <c r="D566" s="14"/>
      <c r="E566" s="14">
        <v>470</v>
      </c>
      <c r="F566" s="14">
        <v>55</v>
      </c>
      <c r="G566" s="14">
        <v>69</v>
      </c>
      <c r="H566" s="14">
        <v>123</v>
      </c>
    </row>
    <row r="567" spans="1:8" x14ac:dyDescent="0.2">
      <c r="A567" s="13">
        <v>762</v>
      </c>
      <c r="B567" s="13" t="s">
        <v>588</v>
      </c>
      <c r="C567" s="14" t="s">
        <v>6</v>
      </c>
      <c r="D567" s="14"/>
      <c r="E567" s="14">
        <v>757</v>
      </c>
      <c r="F567" s="14">
        <v>78</v>
      </c>
      <c r="G567" s="14">
        <v>94</v>
      </c>
      <c r="H567" s="14">
        <v>141</v>
      </c>
    </row>
    <row r="568" spans="1:8" x14ac:dyDescent="0.2">
      <c r="A568" s="13">
        <v>763</v>
      </c>
      <c r="B568" s="13" t="s">
        <v>589</v>
      </c>
      <c r="C568" s="14" t="s">
        <v>6</v>
      </c>
      <c r="D568" s="14"/>
      <c r="E568" s="14">
        <v>2964</v>
      </c>
      <c r="F568" s="14">
        <v>222</v>
      </c>
      <c r="G568" s="14">
        <v>195</v>
      </c>
      <c r="H568" s="14">
        <v>176</v>
      </c>
    </row>
    <row r="569" spans="1:8" x14ac:dyDescent="0.2">
      <c r="A569" s="13">
        <v>764</v>
      </c>
      <c r="B569" s="13" t="s">
        <v>590</v>
      </c>
      <c r="C569" s="14" t="s">
        <v>49</v>
      </c>
      <c r="D569" s="14"/>
      <c r="E569" s="14">
        <v>2115</v>
      </c>
      <c r="F569" s="14">
        <v>165</v>
      </c>
      <c r="G569" s="14">
        <v>215</v>
      </c>
      <c r="H569" s="14">
        <v>139</v>
      </c>
    </row>
    <row r="570" spans="1:8" x14ac:dyDescent="0.2">
      <c r="A570" s="13">
        <v>765</v>
      </c>
      <c r="B570" s="13" t="s">
        <v>591</v>
      </c>
      <c r="C570" s="14" t="s">
        <v>27</v>
      </c>
      <c r="D570" s="14" t="s">
        <v>79</v>
      </c>
      <c r="E570" s="14">
        <v>2450</v>
      </c>
      <c r="F570" s="14">
        <v>168</v>
      </c>
      <c r="G570" s="14">
        <v>192</v>
      </c>
      <c r="H570" s="14">
        <v>207</v>
      </c>
    </row>
    <row r="571" spans="1:8" x14ac:dyDescent="0.2">
      <c r="A571" s="13">
        <v>766</v>
      </c>
      <c r="B571" s="13" t="s">
        <v>592</v>
      </c>
      <c r="C571" s="14" t="s">
        <v>71</v>
      </c>
      <c r="D571" s="14"/>
      <c r="E571" s="14">
        <v>3033</v>
      </c>
      <c r="F571" s="14">
        <v>222</v>
      </c>
      <c r="G571" s="14">
        <v>160</v>
      </c>
      <c r="H571" s="14">
        <v>225</v>
      </c>
    </row>
    <row r="572" spans="1:8" x14ac:dyDescent="0.2">
      <c r="A572" s="13">
        <v>767</v>
      </c>
      <c r="B572" s="13" t="s">
        <v>593</v>
      </c>
      <c r="C572" s="14" t="s">
        <v>20</v>
      </c>
      <c r="D572" s="14" t="s">
        <v>16</v>
      </c>
      <c r="E572" s="14">
        <v>502</v>
      </c>
      <c r="F572" s="14">
        <v>67</v>
      </c>
      <c r="G572" s="14">
        <v>74</v>
      </c>
      <c r="H572" s="14">
        <v>93</v>
      </c>
    </row>
    <row r="573" spans="1:8" x14ac:dyDescent="0.2">
      <c r="A573" s="13">
        <v>768</v>
      </c>
      <c r="B573" s="13" t="s">
        <v>594</v>
      </c>
      <c r="C573" s="14" t="s">
        <v>20</v>
      </c>
      <c r="D573" s="14" t="s">
        <v>16</v>
      </c>
      <c r="E573" s="14">
        <v>3162</v>
      </c>
      <c r="F573" s="14">
        <v>218</v>
      </c>
      <c r="G573" s="14">
        <v>226</v>
      </c>
      <c r="H573" s="14">
        <v>181</v>
      </c>
    </row>
    <row r="574" spans="1:8" x14ac:dyDescent="0.2">
      <c r="A574" s="13">
        <v>769</v>
      </c>
      <c r="B574" s="13" t="s">
        <v>595</v>
      </c>
      <c r="C574" s="14" t="s">
        <v>112</v>
      </c>
      <c r="D574" s="14" t="s">
        <v>40</v>
      </c>
      <c r="E574" s="14">
        <v>1233</v>
      </c>
      <c r="F574" s="14">
        <v>120</v>
      </c>
      <c r="G574" s="14">
        <v>118</v>
      </c>
      <c r="H574" s="14">
        <v>146</v>
      </c>
    </row>
    <row r="575" spans="1:8" x14ac:dyDescent="0.2">
      <c r="A575" s="13">
        <v>770</v>
      </c>
      <c r="B575" s="13" t="s">
        <v>596</v>
      </c>
      <c r="C575" s="14" t="s">
        <v>112</v>
      </c>
      <c r="D575" s="14" t="s">
        <v>40</v>
      </c>
      <c r="E575" s="14">
        <v>2444</v>
      </c>
      <c r="F575" s="14">
        <v>178</v>
      </c>
      <c r="G575" s="14">
        <v>178</v>
      </c>
      <c r="H575" s="14">
        <v>198</v>
      </c>
    </row>
    <row r="576" spans="1:8" x14ac:dyDescent="0.2">
      <c r="A576" s="13">
        <v>771</v>
      </c>
      <c r="B576" s="13" t="s">
        <v>597</v>
      </c>
      <c r="C576" s="14" t="s">
        <v>16</v>
      </c>
      <c r="D576" s="14"/>
      <c r="E576" s="14">
        <v>1372</v>
      </c>
      <c r="F576" s="14">
        <v>97</v>
      </c>
      <c r="G576" s="14">
        <v>224</v>
      </c>
      <c r="H576" s="14">
        <v>146</v>
      </c>
    </row>
    <row r="577" spans="1:8" x14ac:dyDescent="0.2">
      <c r="A577" s="13">
        <v>772</v>
      </c>
      <c r="B577" s="13" t="s">
        <v>598</v>
      </c>
      <c r="C577" s="14" t="s">
        <v>27</v>
      </c>
      <c r="D577" s="14"/>
      <c r="E577" s="14">
        <v>2664</v>
      </c>
      <c r="F577" s="14">
        <v>184</v>
      </c>
      <c r="G577" s="14">
        <v>184</v>
      </c>
      <c r="H577" s="14">
        <v>216</v>
      </c>
    </row>
    <row r="578" spans="1:8" x14ac:dyDescent="0.2">
      <c r="A578" s="13">
        <v>773</v>
      </c>
      <c r="B578" s="13" t="s">
        <v>599</v>
      </c>
      <c r="C578" s="14" t="s">
        <v>27</v>
      </c>
      <c r="D578" s="14"/>
      <c r="E578" s="14">
        <v>2950</v>
      </c>
      <c r="F578" s="14">
        <v>198</v>
      </c>
      <c r="G578" s="14">
        <v>198</v>
      </c>
      <c r="H578" s="14">
        <v>216</v>
      </c>
    </row>
    <row r="579" spans="1:8" x14ac:dyDescent="0.2">
      <c r="A579" s="13">
        <v>774</v>
      </c>
      <c r="B579" s="13" t="s">
        <v>600</v>
      </c>
      <c r="C579" s="14" t="s">
        <v>91</v>
      </c>
      <c r="D579" s="14" t="s">
        <v>14</v>
      </c>
      <c r="E579" s="14">
        <v>2292</v>
      </c>
      <c r="F579" s="14">
        <v>218</v>
      </c>
      <c r="G579" s="14">
        <v>131</v>
      </c>
      <c r="H579" s="14">
        <v>155</v>
      </c>
    </row>
    <row r="580" spans="1:8" x14ac:dyDescent="0.2">
      <c r="A580" s="13">
        <v>775</v>
      </c>
      <c r="B580" s="13" t="s">
        <v>601</v>
      </c>
      <c r="C580" s="14" t="s">
        <v>27</v>
      </c>
      <c r="D580" s="14"/>
      <c r="E580" s="14">
        <v>2582</v>
      </c>
      <c r="F580" s="14">
        <v>216</v>
      </c>
      <c r="G580" s="14">
        <v>165</v>
      </c>
      <c r="H580" s="14">
        <v>163</v>
      </c>
    </row>
    <row r="581" spans="1:8" x14ac:dyDescent="0.2">
      <c r="A581" s="13">
        <v>776</v>
      </c>
      <c r="B581" s="13" t="s">
        <v>602</v>
      </c>
      <c r="C581" s="14" t="s">
        <v>11</v>
      </c>
      <c r="D581" s="14" t="s">
        <v>168</v>
      </c>
      <c r="E581" s="14">
        <v>2223</v>
      </c>
      <c r="F581" s="14">
        <v>165</v>
      </c>
      <c r="G581" s="14">
        <v>215</v>
      </c>
      <c r="H581" s="14">
        <v>155</v>
      </c>
    </row>
    <row r="582" spans="1:8" x14ac:dyDescent="0.2">
      <c r="A582" s="13">
        <v>777</v>
      </c>
      <c r="B582" s="13" t="s">
        <v>603</v>
      </c>
      <c r="C582" s="14" t="s">
        <v>37</v>
      </c>
      <c r="D582" s="14" t="s">
        <v>99</v>
      </c>
      <c r="E582" s="14">
        <v>2160</v>
      </c>
      <c r="F582" s="14">
        <v>190</v>
      </c>
      <c r="G582" s="14">
        <v>145</v>
      </c>
      <c r="H582" s="14">
        <v>163</v>
      </c>
    </row>
    <row r="583" spans="1:8" x14ac:dyDescent="0.2">
      <c r="A583" s="13">
        <v>778</v>
      </c>
      <c r="B583" s="13" t="s">
        <v>604</v>
      </c>
      <c r="C583" s="14" t="s">
        <v>112</v>
      </c>
      <c r="D583" s="14" t="s">
        <v>49</v>
      </c>
      <c r="E583" s="14">
        <v>2225</v>
      </c>
      <c r="F583" s="14">
        <v>177</v>
      </c>
      <c r="G583" s="14">
        <v>199</v>
      </c>
      <c r="H583" s="14">
        <v>146</v>
      </c>
    </row>
    <row r="584" spans="1:8" x14ac:dyDescent="0.2">
      <c r="A584" s="13">
        <v>779</v>
      </c>
      <c r="B584" s="13" t="s">
        <v>605</v>
      </c>
      <c r="C584" s="14" t="s">
        <v>16</v>
      </c>
      <c r="D584" s="14" t="s">
        <v>79</v>
      </c>
      <c r="E584" s="14">
        <v>2389</v>
      </c>
      <c r="F584" s="14">
        <v>208</v>
      </c>
      <c r="G584" s="14">
        <v>145</v>
      </c>
      <c r="H584" s="14">
        <v>169</v>
      </c>
    </row>
    <row r="585" spans="1:8" x14ac:dyDescent="0.2">
      <c r="A585" s="13">
        <v>780</v>
      </c>
      <c r="B585" s="13" t="s">
        <v>606</v>
      </c>
      <c r="C585" s="14" t="s">
        <v>27</v>
      </c>
      <c r="D585" s="14" t="s">
        <v>168</v>
      </c>
      <c r="E585" s="14">
        <v>2914</v>
      </c>
      <c r="F585" s="14">
        <v>231</v>
      </c>
      <c r="G585" s="14">
        <v>164</v>
      </c>
      <c r="H585" s="14">
        <v>186</v>
      </c>
    </row>
    <row r="586" spans="1:8" x14ac:dyDescent="0.2">
      <c r="A586" s="13">
        <v>781</v>
      </c>
      <c r="B586" s="13" t="s">
        <v>607</v>
      </c>
      <c r="C586" s="14" t="s">
        <v>112</v>
      </c>
      <c r="D586" s="14" t="s">
        <v>6</v>
      </c>
      <c r="E586" s="14">
        <v>2950</v>
      </c>
      <c r="F586" s="14">
        <v>233</v>
      </c>
      <c r="G586" s="14">
        <v>179</v>
      </c>
      <c r="H586" s="14">
        <v>172</v>
      </c>
    </row>
    <row r="587" spans="1:8" x14ac:dyDescent="0.2">
      <c r="A587" s="13">
        <v>782</v>
      </c>
      <c r="B587" s="13" t="s">
        <v>608</v>
      </c>
      <c r="C587" s="14" t="s">
        <v>168</v>
      </c>
      <c r="D587" s="14"/>
      <c r="E587" s="14">
        <v>969</v>
      </c>
      <c r="F587" s="14">
        <v>102</v>
      </c>
      <c r="G587" s="14">
        <v>108</v>
      </c>
      <c r="H587" s="14">
        <v>128</v>
      </c>
    </row>
    <row r="588" spans="1:8" x14ac:dyDescent="0.2">
      <c r="A588" s="13">
        <v>783</v>
      </c>
      <c r="B588" s="13" t="s">
        <v>609</v>
      </c>
      <c r="C588" s="14" t="s">
        <v>168</v>
      </c>
      <c r="D588" s="14" t="s">
        <v>71</v>
      </c>
      <c r="E588" s="14">
        <v>1686</v>
      </c>
      <c r="F588" s="14">
        <v>145</v>
      </c>
      <c r="G588" s="14">
        <v>162</v>
      </c>
      <c r="H588" s="14">
        <v>146</v>
      </c>
    </row>
    <row r="589" spans="1:8" x14ac:dyDescent="0.2">
      <c r="A589" s="13">
        <v>784</v>
      </c>
      <c r="B589" s="13" t="s">
        <v>610</v>
      </c>
      <c r="C589" s="14" t="s">
        <v>168</v>
      </c>
      <c r="D589" s="14" t="s">
        <v>71</v>
      </c>
      <c r="E589" s="14">
        <v>3309</v>
      </c>
      <c r="F589" s="14">
        <v>222</v>
      </c>
      <c r="G589" s="14">
        <v>240</v>
      </c>
      <c r="H589" s="14">
        <v>181</v>
      </c>
    </row>
    <row r="590" spans="1:8" x14ac:dyDescent="0.2">
      <c r="A590" s="13">
        <v>785</v>
      </c>
      <c r="B590" s="13" t="s">
        <v>611</v>
      </c>
      <c r="C590" s="14" t="s">
        <v>37</v>
      </c>
      <c r="D590" s="14" t="s">
        <v>49</v>
      </c>
      <c r="E590" s="14">
        <v>3168</v>
      </c>
      <c r="F590" s="14">
        <v>250</v>
      </c>
      <c r="G590" s="14">
        <v>181</v>
      </c>
      <c r="H590" s="14">
        <v>172</v>
      </c>
    </row>
    <row r="591" spans="1:8" x14ac:dyDescent="0.2">
      <c r="A591" s="13">
        <v>786</v>
      </c>
      <c r="B591" s="13" t="s">
        <v>612</v>
      </c>
      <c r="C591" s="14" t="s">
        <v>79</v>
      </c>
      <c r="D591" s="14" t="s">
        <v>49</v>
      </c>
      <c r="E591" s="14">
        <v>3494</v>
      </c>
      <c r="F591" s="14">
        <v>259</v>
      </c>
      <c r="G591" s="14">
        <v>208</v>
      </c>
      <c r="H591" s="14">
        <v>172</v>
      </c>
    </row>
    <row r="592" spans="1:8" x14ac:dyDescent="0.2">
      <c r="A592" s="13">
        <v>787</v>
      </c>
      <c r="B592" s="13" t="s">
        <v>613</v>
      </c>
      <c r="C592" s="14" t="s">
        <v>6</v>
      </c>
      <c r="D592" s="14" t="s">
        <v>49</v>
      </c>
      <c r="E592" s="14">
        <v>3419</v>
      </c>
      <c r="F592" s="14">
        <v>249</v>
      </c>
      <c r="G592" s="14">
        <v>215</v>
      </c>
      <c r="H592" s="14">
        <v>172</v>
      </c>
    </row>
    <row r="593" spans="1:8" x14ac:dyDescent="0.2">
      <c r="A593" s="13">
        <v>788</v>
      </c>
      <c r="B593" s="13" t="s">
        <v>614</v>
      </c>
      <c r="C593" s="14" t="s">
        <v>16</v>
      </c>
      <c r="D593" s="14" t="s">
        <v>49</v>
      </c>
      <c r="E593" s="14">
        <v>2857</v>
      </c>
      <c r="F593" s="14">
        <v>189</v>
      </c>
      <c r="G593" s="14">
        <v>254</v>
      </c>
      <c r="H593" s="14">
        <v>172</v>
      </c>
    </row>
    <row r="594" spans="1:8" x14ac:dyDescent="0.2">
      <c r="A594" s="13">
        <v>789</v>
      </c>
      <c r="B594" s="13" t="s">
        <v>615</v>
      </c>
      <c r="C594" s="14" t="s">
        <v>79</v>
      </c>
      <c r="D594" s="14"/>
      <c r="E594" s="14">
        <v>432</v>
      </c>
      <c r="F594" s="14">
        <v>54</v>
      </c>
      <c r="G594" s="14">
        <v>57</v>
      </c>
      <c r="H594" s="14">
        <v>125</v>
      </c>
    </row>
    <row r="595" spans="1:8" x14ac:dyDescent="0.2">
      <c r="A595" s="13">
        <v>790</v>
      </c>
      <c r="B595" s="13" t="s">
        <v>616</v>
      </c>
      <c r="C595" s="14" t="s">
        <v>79</v>
      </c>
      <c r="D595" s="14"/>
      <c r="E595" s="14">
        <v>817</v>
      </c>
      <c r="F595" s="14">
        <v>54</v>
      </c>
      <c r="G595" s="14">
        <v>242</v>
      </c>
      <c r="H595" s="14">
        <v>125</v>
      </c>
    </row>
    <row r="596" spans="1:8" x14ac:dyDescent="0.2">
      <c r="A596" s="13">
        <v>791</v>
      </c>
      <c r="B596" s="13" t="s">
        <v>617</v>
      </c>
      <c r="C596" s="14" t="s">
        <v>79</v>
      </c>
      <c r="D596" s="14" t="s">
        <v>99</v>
      </c>
      <c r="E596" s="14">
        <v>4035</v>
      </c>
      <c r="F596" s="14">
        <v>255</v>
      </c>
      <c r="G596" s="14">
        <v>191</v>
      </c>
      <c r="H596" s="14">
        <v>263</v>
      </c>
    </row>
    <row r="597" spans="1:8" x14ac:dyDescent="0.2">
      <c r="A597" s="13">
        <v>792</v>
      </c>
      <c r="B597" s="13" t="s">
        <v>618</v>
      </c>
      <c r="C597" s="14" t="s">
        <v>79</v>
      </c>
      <c r="D597" s="14" t="s">
        <v>112</v>
      </c>
      <c r="E597" s="14">
        <v>4035</v>
      </c>
      <c r="F597" s="14">
        <v>255</v>
      </c>
      <c r="G597" s="14">
        <v>191</v>
      </c>
      <c r="H597" s="14">
        <v>263</v>
      </c>
    </row>
    <row r="598" spans="1:8" x14ac:dyDescent="0.2">
      <c r="A598" s="13">
        <v>793</v>
      </c>
      <c r="B598" s="13" t="s">
        <v>619</v>
      </c>
      <c r="C598" s="14" t="s">
        <v>91</v>
      </c>
      <c r="D598" s="14" t="s">
        <v>7</v>
      </c>
      <c r="E598" s="14">
        <v>3949</v>
      </c>
      <c r="F598" s="14">
        <v>249</v>
      </c>
      <c r="G598" s="14">
        <v>210</v>
      </c>
      <c r="H598" s="14">
        <v>240</v>
      </c>
    </row>
    <row r="599" spans="1:8" x14ac:dyDescent="0.2">
      <c r="A599" s="13">
        <v>794</v>
      </c>
      <c r="B599" s="13" t="s">
        <v>620</v>
      </c>
      <c r="C599" s="14" t="s">
        <v>20</v>
      </c>
      <c r="D599" s="14" t="s">
        <v>71</v>
      </c>
      <c r="E599" s="14">
        <v>3461</v>
      </c>
      <c r="F599" s="14">
        <v>236</v>
      </c>
      <c r="G599" s="14">
        <v>196</v>
      </c>
      <c r="H599" s="14">
        <v>216</v>
      </c>
    </row>
    <row r="600" spans="1:8" x14ac:dyDescent="0.2">
      <c r="A600" s="13">
        <v>795</v>
      </c>
      <c r="B600" s="13" t="s">
        <v>621</v>
      </c>
      <c r="C600" s="14" t="s">
        <v>20</v>
      </c>
      <c r="D600" s="14" t="s">
        <v>71</v>
      </c>
      <c r="E600" s="14">
        <v>2842</v>
      </c>
      <c r="F600" s="14">
        <v>316</v>
      </c>
      <c r="G600" s="14">
        <v>85</v>
      </c>
      <c r="H600" s="14">
        <v>174</v>
      </c>
    </row>
    <row r="601" spans="1:8" x14ac:dyDescent="0.2">
      <c r="A601" s="13">
        <v>796</v>
      </c>
      <c r="B601" s="13" t="s">
        <v>622</v>
      </c>
      <c r="C601" s="14" t="s">
        <v>37</v>
      </c>
      <c r="D601" s="14"/>
      <c r="E601" s="14">
        <v>3937</v>
      </c>
      <c r="F601" s="14">
        <v>330</v>
      </c>
      <c r="G601" s="14">
        <v>144</v>
      </c>
      <c r="H601" s="14">
        <v>195</v>
      </c>
    </row>
    <row r="602" spans="1:8" x14ac:dyDescent="0.2">
      <c r="A602" s="13">
        <v>797</v>
      </c>
      <c r="B602" s="13" t="s">
        <v>623</v>
      </c>
      <c r="C602" s="14" t="s">
        <v>99</v>
      </c>
      <c r="D602" s="14" t="s">
        <v>14</v>
      </c>
      <c r="E602" s="14">
        <v>3102</v>
      </c>
      <c r="F602" s="14">
        <v>207</v>
      </c>
      <c r="G602" s="14">
        <v>199</v>
      </c>
      <c r="H602" s="14">
        <v>219</v>
      </c>
    </row>
    <row r="603" spans="1:8" x14ac:dyDescent="0.2">
      <c r="A603" s="13">
        <v>798</v>
      </c>
      <c r="B603" s="13" t="s">
        <v>624</v>
      </c>
      <c r="C603" s="14" t="s">
        <v>6</v>
      </c>
      <c r="D603" s="14" t="s">
        <v>99</v>
      </c>
      <c r="E603" s="14">
        <v>3677</v>
      </c>
      <c r="F603" s="14">
        <v>323</v>
      </c>
      <c r="G603" s="14">
        <v>182</v>
      </c>
      <c r="H603" s="14">
        <v>139</v>
      </c>
    </row>
    <row r="604" spans="1:8" x14ac:dyDescent="0.2">
      <c r="A604" s="13">
        <v>799</v>
      </c>
      <c r="B604" s="13" t="s">
        <v>625</v>
      </c>
      <c r="C604" s="14" t="s">
        <v>219</v>
      </c>
      <c r="D604" s="14" t="s">
        <v>168</v>
      </c>
      <c r="E604" s="14">
        <v>2887</v>
      </c>
      <c r="F604" s="14">
        <v>188</v>
      </c>
      <c r="G604" s="14">
        <v>99</v>
      </c>
      <c r="H604" s="14">
        <v>440</v>
      </c>
    </row>
    <row r="605" spans="1:8" x14ac:dyDescent="0.2">
      <c r="A605" s="13">
        <v>800</v>
      </c>
      <c r="B605" s="13" t="s">
        <v>626</v>
      </c>
      <c r="C605" s="14" t="s">
        <v>79</v>
      </c>
      <c r="D605" s="14"/>
      <c r="E605" s="14">
        <v>3682</v>
      </c>
      <c r="F605" s="14">
        <v>251</v>
      </c>
      <c r="G605" s="14">
        <v>195</v>
      </c>
      <c r="H605" s="14">
        <v>219</v>
      </c>
    </row>
    <row r="606" spans="1:8" x14ac:dyDescent="0.2">
      <c r="A606" s="13">
        <v>801</v>
      </c>
      <c r="B606" s="13" t="s">
        <v>627</v>
      </c>
      <c r="C606" s="14" t="s">
        <v>99</v>
      </c>
      <c r="D606" s="14" t="s">
        <v>49</v>
      </c>
      <c r="E606" s="14">
        <v>3615</v>
      </c>
      <c r="F606" s="14">
        <v>246</v>
      </c>
      <c r="G606" s="14">
        <v>225</v>
      </c>
      <c r="H606" s="14">
        <v>190</v>
      </c>
    </row>
    <row r="607" spans="1:8" x14ac:dyDescent="0.2">
      <c r="A607" s="13">
        <v>802</v>
      </c>
      <c r="B607" s="13" t="s">
        <v>628</v>
      </c>
      <c r="C607" s="14" t="s">
        <v>71</v>
      </c>
      <c r="D607" s="14" t="s">
        <v>112</v>
      </c>
      <c r="E607" s="14">
        <v>3730</v>
      </c>
      <c r="F607" s="14">
        <v>265</v>
      </c>
      <c r="G607" s="14">
        <v>190</v>
      </c>
      <c r="H607" s="14">
        <v>207</v>
      </c>
    </row>
    <row r="608" spans="1:8" x14ac:dyDescent="0.2">
      <c r="A608" s="13">
        <v>803</v>
      </c>
      <c r="B608" s="13" t="s">
        <v>629</v>
      </c>
      <c r="C608" s="14" t="s">
        <v>7</v>
      </c>
      <c r="D608" s="14"/>
      <c r="E608" s="14">
        <v>1640</v>
      </c>
      <c r="F608" s="14">
        <v>145</v>
      </c>
      <c r="G608" s="14">
        <v>133</v>
      </c>
      <c r="H608" s="14">
        <v>167</v>
      </c>
    </row>
    <row r="609" spans="1:8" x14ac:dyDescent="0.2">
      <c r="A609" s="13">
        <v>804</v>
      </c>
      <c r="B609" s="13" t="s">
        <v>630</v>
      </c>
      <c r="C609" s="14" t="s">
        <v>7</v>
      </c>
      <c r="D609" s="14" t="s">
        <v>168</v>
      </c>
      <c r="E609" s="14">
        <v>3173</v>
      </c>
      <c r="F609" s="14">
        <v>263</v>
      </c>
      <c r="G609" s="14">
        <v>159</v>
      </c>
      <c r="H609" s="14">
        <v>177</v>
      </c>
    </row>
    <row r="610" spans="1:8" x14ac:dyDescent="0.2">
      <c r="A610" s="13">
        <v>805</v>
      </c>
      <c r="B610" s="13" t="s">
        <v>631</v>
      </c>
      <c r="C610" s="14" t="s">
        <v>91</v>
      </c>
      <c r="D610" s="14" t="s">
        <v>99</v>
      </c>
      <c r="E610" s="14">
        <v>3289</v>
      </c>
      <c r="F610" s="14">
        <v>213</v>
      </c>
      <c r="G610" s="14">
        <v>297</v>
      </c>
      <c r="H610" s="14">
        <v>156</v>
      </c>
    </row>
    <row r="611" spans="1:8" x14ac:dyDescent="0.2">
      <c r="A611" s="13">
        <v>806</v>
      </c>
      <c r="B611" s="13" t="s">
        <v>632</v>
      </c>
      <c r="C611" s="14" t="s">
        <v>11</v>
      </c>
      <c r="D611" s="14" t="s">
        <v>112</v>
      </c>
      <c r="E611" s="14">
        <v>3287</v>
      </c>
      <c r="F611" s="14">
        <v>315</v>
      </c>
      <c r="G611" s="14">
        <v>147</v>
      </c>
      <c r="H611" s="14">
        <v>142</v>
      </c>
    </row>
    <row r="612" spans="1:8" x14ac:dyDescent="0.2">
      <c r="A612" s="13">
        <v>807</v>
      </c>
      <c r="B612" s="13" t="s">
        <v>633</v>
      </c>
      <c r="C612" s="14" t="s">
        <v>37</v>
      </c>
      <c r="D612" s="14"/>
      <c r="E612" s="14">
        <v>3419</v>
      </c>
      <c r="F612" s="14">
        <v>252</v>
      </c>
      <c r="G612" s="14">
        <v>177</v>
      </c>
      <c r="H612" s="14">
        <v>204</v>
      </c>
    </row>
    <row r="613" spans="1:8" x14ac:dyDescent="0.2">
      <c r="A613" s="13">
        <v>808</v>
      </c>
      <c r="B613" s="13" t="s">
        <v>634</v>
      </c>
      <c r="C613" s="14" t="s">
        <v>99</v>
      </c>
      <c r="D613" s="14"/>
      <c r="E613" s="14">
        <v>1068</v>
      </c>
      <c r="F613" s="14">
        <v>118</v>
      </c>
      <c r="G613" s="14">
        <v>99</v>
      </c>
      <c r="H613" s="14">
        <v>130</v>
      </c>
    </row>
    <row r="614" spans="1:8" x14ac:dyDescent="0.2">
      <c r="A614" s="13">
        <v>809</v>
      </c>
      <c r="B614" s="13" t="s">
        <v>635</v>
      </c>
      <c r="C614" s="14" t="s">
        <v>99</v>
      </c>
      <c r="D614" s="14"/>
      <c r="E614" s="14">
        <v>3599</v>
      </c>
      <c r="F614" s="14">
        <v>226</v>
      </c>
      <c r="G614" s="14">
        <v>190</v>
      </c>
      <c r="H614" s="14">
        <v>264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0"/>
  <sheetViews>
    <sheetView workbookViewId="0">
      <selection activeCell="N16" sqref="N16"/>
    </sheetView>
  </sheetViews>
  <sheetFormatPr baseColWidth="10" defaultRowHeight="16" x14ac:dyDescent="0.2"/>
  <cols>
    <col min="1" max="1" width="5.33203125" style="8" bestFit="1" customWidth="1"/>
    <col min="2" max="2" width="12.1640625" style="8" bestFit="1" customWidth="1"/>
    <col min="3" max="3" width="6.33203125" style="8" bestFit="1" customWidth="1"/>
    <col min="4" max="4" width="21" style="8" bestFit="1" customWidth="1"/>
    <col min="5" max="5" width="19.1640625" style="8" bestFit="1" customWidth="1"/>
    <col min="6" max="6" width="18.1640625" style="8" bestFit="1" customWidth="1"/>
    <col min="7" max="7" width="16.33203125" style="8" bestFit="1" customWidth="1"/>
  </cols>
  <sheetData>
    <row r="1" spans="1:7" x14ac:dyDescent="0.2">
      <c r="A1" s="5" t="s">
        <v>645</v>
      </c>
      <c r="B1" s="5" t="s">
        <v>647</v>
      </c>
      <c r="C1" s="5" t="s">
        <v>648</v>
      </c>
      <c r="D1" s="5" t="s">
        <v>649</v>
      </c>
      <c r="E1" s="5" t="s">
        <v>650</v>
      </c>
      <c r="F1" s="5" t="s">
        <v>651</v>
      </c>
      <c r="G1" s="5" t="s">
        <v>652</v>
      </c>
    </row>
    <row r="2" spans="1:7" x14ac:dyDescent="0.2">
      <c r="A2" s="1">
        <v>1</v>
      </c>
      <c r="B2" s="1">
        <v>9.4E-2</v>
      </c>
      <c r="C2" s="1">
        <v>11.9</v>
      </c>
      <c r="D2" s="1">
        <v>0</v>
      </c>
      <c r="E2" s="1">
        <v>0</v>
      </c>
      <c r="F2" s="1">
        <v>0</v>
      </c>
      <c r="G2" s="1">
        <v>0</v>
      </c>
    </row>
    <row r="3" spans="1:7" x14ac:dyDescent="0.2">
      <c r="A3" s="1">
        <v>1.5</v>
      </c>
      <c r="B3" s="1">
        <v>0.135137432</v>
      </c>
      <c r="C3" s="1">
        <v>17.100000000000001</v>
      </c>
      <c r="D3" s="1">
        <v>200</v>
      </c>
      <c r="E3" s="1">
        <v>1</v>
      </c>
      <c r="F3" s="1">
        <v>200</v>
      </c>
      <c r="G3" s="1">
        <v>1</v>
      </c>
    </row>
    <row r="4" spans="1:7" x14ac:dyDescent="0.2">
      <c r="A4" s="1">
        <v>2</v>
      </c>
      <c r="B4" s="1">
        <v>0.16639787</v>
      </c>
      <c r="C4" s="1">
        <v>21.1</v>
      </c>
      <c r="D4" s="1">
        <v>200</v>
      </c>
      <c r="E4" s="1">
        <v>1</v>
      </c>
      <c r="F4" s="1">
        <v>400</v>
      </c>
      <c r="G4" s="1">
        <v>2</v>
      </c>
    </row>
    <row r="5" spans="1:7" x14ac:dyDescent="0.2">
      <c r="A5" s="1">
        <v>2.5</v>
      </c>
      <c r="B5" s="1">
        <v>0.192650919</v>
      </c>
      <c r="C5" s="1">
        <v>24.4</v>
      </c>
      <c r="D5" s="1">
        <v>200</v>
      </c>
      <c r="E5" s="1">
        <v>1</v>
      </c>
      <c r="F5" s="1">
        <v>600</v>
      </c>
      <c r="G5" s="1">
        <v>3</v>
      </c>
    </row>
    <row r="6" spans="1:7" x14ac:dyDescent="0.2">
      <c r="A6" s="1">
        <v>3</v>
      </c>
      <c r="B6" s="1">
        <v>0.21573247000000001</v>
      </c>
      <c r="C6" s="1">
        <v>27.3</v>
      </c>
      <c r="D6" s="1">
        <v>200</v>
      </c>
      <c r="E6" s="1">
        <v>1</v>
      </c>
      <c r="F6" s="1">
        <v>800</v>
      </c>
      <c r="G6" s="1">
        <v>4</v>
      </c>
    </row>
    <row r="7" spans="1:7" x14ac:dyDescent="0.2">
      <c r="A7" s="1">
        <v>3.5</v>
      </c>
      <c r="B7" s="1">
        <v>0.23657266099999999</v>
      </c>
      <c r="C7" s="1">
        <v>29.9</v>
      </c>
      <c r="D7" s="1">
        <v>400</v>
      </c>
      <c r="E7" s="1">
        <v>1</v>
      </c>
      <c r="F7" s="1">
        <v>1200</v>
      </c>
      <c r="G7" s="1">
        <v>5</v>
      </c>
    </row>
    <row r="8" spans="1:7" x14ac:dyDescent="0.2">
      <c r="A8" s="1">
        <v>4</v>
      </c>
      <c r="B8" s="1">
        <v>0.25572004999999998</v>
      </c>
      <c r="C8" s="1">
        <v>32.4</v>
      </c>
      <c r="D8" s="1">
        <v>400</v>
      </c>
      <c r="E8" s="1">
        <v>1</v>
      </c>
      <c r="F8" s="1">
        <v>1600</v>
      </c>
      <c r="G8" s="1">
        <v>6</v>
      </c>
    </row>
    <row r="9" spans="1:7" x14ac:dyDescent="0.2">
      <c r="A9" s="1">
        <v>4.5</v>
      </c>
      <c r="B9" s="1">
        <v>0.27353038099999999</v>
      </c>
      <c r="C9" s="1">
        <v>34.6</v>
      </c>
      <c r="D9" s="1">
        <v>400</v>
      </c>
      <c r="E9" s="1">
        <v>1</v>
      </c>
      <c r="F9" s="1">
        <v>2000</v>
      </c>
      <c r="G9" s="1">
        <v>7</v>
      </c>
    </row>
    <row r="10" spans="1:7" x14ac:dyDescent="0.2">
      <c r="A10" s="1">
        <v>5</v>
      </c>
      <c r="B10" s="1">
        <v>0.29024988000000002</v>
      </c>
      <c r="C10" s="1">
        <v>36.700000000000003</v>
      </c>
      <c r="D10" s="1">
        <v>400</v>
      </c>
      <c r="E10" s="1">
        <v>1</v>
      </c>
      <c r="F10" s="1">
        <v>2400</v>
      </c>
      <c r="G10" s="1">
        <v>8</v>
      </c>
    </row>
    <row r="11" spans="1:7" x14ac:dyDescent="0.2">
      <c r="A11" s="1">
        <v>5.5</v>
      </c>
      <c r="B11" s="1">
        <v>0.30605737700000002</v>
      </c>
      <c r="C11" s="1">
        <v>38.700000000000003</v>
      </c>
      <c r="D11" s="1">
        <v>600</v>
      </c>
      <c r="E11" s="1">
        <v>1</v>
      </c>
      <c r="F11" s="1">
        <v>3000</v>
      </c>
      <c r="G11" s="1">
        <v>9</v>
      </c>
    </row>
    <row r="12" spans="1:7" x14ac:dyDescent="0.2">
      <c r="A12" s="1">
        <v>6</v>
      </c>
      <c r="B12" s="1">
        <v>0.32108759999999997</v>
      </c>
      <c r="C12" s="1">
        <v>40.6</v>
      </c>
      <c r="D12" s="1">
        <v>600</v>
      </c>
      <c r="E12" s="1">
        <v>1</v>
      </c>
      <c r="F12" s="1">
        <v>3600</v>
      </c>
      <c r="G12" s="1">
        <v>10</v>
      </c>
    </row>
    <row r="13" spans="1:7" x14ac:dyDescent="0.2">
      <c r="A13" s="1">
        <v>6.5</v>
      </c>
      <c r="B13" s="1">
        <v>0.33544503599999997</v>
      </c>
      <c r="C13" s="1">
        <v>42.4</v>
      </c>
      <c r="D13" s="1">
        <v>600</v>
      </c>
      <c r="E13" s="1">
        <v>1</v>
      </c>
      <c r="F13" s="1">
        <v>4200</v>
      </c>
      <c r="G13" s="1">
        <v>11</v>
      </c>
    </row>
    <row r="14" spans="1:7" x14ac:dyDescent="0.2">
      <c r="A14" s="1">
        <v>7</v>
      </c>
      <c r="B14" s="1">
        <v>0.34921268</v>
      </c>
      <c r="C14" s="1">
        <v>44.2</v>
      </c>
      <c r="D14" s="1">
        <v>600</v>
      </c>
      <c r="E14" s="1">
        <v>1</v>
      </c>
      <c r="F14" s="1">
        <v>4800</v>
      </c>
      <c r="G14" s="1">
        <v>12</v>
      </c>
    </row>
    <row r="15" spans="1:7" x14ac:dyDescent="0.2">
      <c r="A15" s="1">
        <v>7.5</v>
      </c>
      <c r="B15" s="1">
        <v>0.36245775099999999</v>
      </c>
      <c r="C15" s="1">
        <v>45.9</v>
      </c>
      <c r="D15" s="1">
        <v>800</v>
      </c>
      <c r="E15" s="1">
        <v>1</v>
      </c>
      <c r="F15" s="1">
        <v>5600</v>
      </c>
      <c r="G15" s="1">
        <v>13</v>
      </c>
    </row>
    <row r="16" spans="1:7" x14ac:dyDescent="0.2">
      <c r="A16" s="1">
        <v>8</v>
      </c>
      <c r="B16" s="1">
        <v>0.37523559000000001</v>
      </c>
      <c r="C16" s="1">
        <v>47.5</v>
      </c>
      <c r="D16" s="1">
        <v>800</v>
      </c>
      <c r="E16" s="1">
        <v>1</v>
      </c>
      <c r="F16" s="1">
        <v>6400</v>
      </c>
      <c r="G16" s="1">
        <v>14</v>
      </c>
    </row>
    <row r="17" spans="1:7" x14ac:dyDescent="0.2">
      <c r="A17" s="1">
        <v>8.5</v>
      </c>
      <c r="B17" s="1">
        <v>0.387592406</v>
      </c>
      <c r="C17" s="1">
        <v>49</v>
      </c>
      <c r="D17" s="1">
        <v>800</v>
      </c>
      <c r="E17" s="1">
        <v>1</v>
      </c>
      <c r="F17" s="1">
        <v>7200</v>
      </c>
      <c r="G17" s="1">
        <v>15</v>
      </c>
    </row>
    <row r="18" spans="1:7" x14ac:dyDescent="0.2">
      <c r="A18" s="1">
        <v>9</v>
      </c>
      <c r="B18" s="1">
        <v>0.39956728000000002</v>
      </c>
      <c r="C18" s="1">
        <v>50.6</v>
      </c>
      <c r="D18" s="1">
        <v>800</v>
      </c>
      <c r="E18" s="1">
        <v>1</v>
      </c>
      <c r="F18" s="1">
        <v>8000</v>
      </c>
      <c r="G18" s="1">
        <v>16</v>
      </c>
    </row>
    <row r="19" spans="1:7" x14ac:dyDescent="0.2">
      <c r="A19" s="1">
        <v>9.5</v>
      </c>
      <c r="B19" s="1">
        <v>0.41119355099999999</v>
      </c>
      <c r="C19" s="1">
        <v>52</v>
      </c>
      <c r="D19" s="1">
        <v>1000</v>
      </c>
      <c r="E19" s="1">
        <v>1</v>
      </c>
      <c r="F19" s="1">
        <v>9000</v>
      </c>
      <c r="G19" s="1">
        <v>17</v>
      </c>
    </row>
    <row r="20" spans="1:7" x14ac:dyDescent="0.2">
      <c r="A20" s="1">
        <v>10</v>
      </c>
      <c r="B20" s="1">
        <v>0.42250000999999998</v>
      </c>
      <c r="C20" s="1">
        <v>53.5</v>
      </c>
      <c r="D20" s="1">
        <v>1000</v>
      </c>
      <c r="E20" s="1">
        <v>1</v>
      </c>
      <c r="F20" s="1">
        <v>10000</v>
      </c>
      <c r="G20" s="1">
        <v>18</v>
      </c>
    </row>
    <row r="21" spans="1:7" x14ac:dyDescent="0.2">
      <c r="A21" s="1">
        <v>10.5</v>
      </c>
      <c r="B21" s="1">
        <v>0.43292641900000001</v>
      </c>
      <c r="C21" s="1">
        <v>54.8</v>
      </c>
      <c r="D21" s="1">
        <v>1000</v>
      </c>
      <c r="E21" s="1">
        <v>1</v>
      </c>
      <c r="F21" s="1">
        <v>11000</v>
      </c>
      <c r="G21" s="1">
        <v>19</v>
      </c>
    </row>
    <row r="22" spans="1:7" x14ac:dyDescent="0.2">
      <c r="A22" s="1">
        <v>11</v>
      </c>
      <c r="B22" s="1">
        <v>0.44310755000000002</v>
      </c>
      <c r="C22" s="1">
        <v>56.1</v>
      </c>
      <c r="D22" s="1">
        <v>1000</v>
      </c>
      <c r="E22" s="1">
        <v>1</v>
      </c>
      <c r="F22" s="1">
        <v>12000</v>
      </c>
      <c r="G22" s="1">
        <v>20</v>
      </c>
    </row>
    <row r="23" spans="1:7" x14ac:dyDescent="0.2">
      <c r="A23" s="1">
        <v>11.5</v>
      </c>
      <c r="B23" s="1">
        <v>0.45305995799999998</v>
      </c>
      <c r="C23" s="1">
        <v>57.3</v>
      </c>
      <c r="D23" s="1">
        <v>1300</v>
      </c>
      <c r="E23" s="1">
        <v>2</v>
      </c>
      <c r="F23" s="1">
        <v>13300</v>
      </c>
      <c r="G23" s="1">
        <v>22</v>
      </c>
    </row>
    <row r="24" spans="1:7" x14ac:dyDescent="0.2">
      <c r="A24" s="1">
        <v>12</v>
      </c>
      <c r="B24" s="1">
        <v>0.46279839</v>
      </c>
      <c r="C24" s="1">
        <v>58.6</v>
      </c>
      <c r="D24" s="1">
        <v>1300</v>
      </c>
      <c r="E24" s="1">
        <v>2</v>
      </c>
      <c r="F24" s="1">
        <v>14600</v>
      </c>
      <c r="G24" s="1">
        <v>24</v>
      </c>
    </row>
    <row r="25" spans="1:7" x14ac:dyDescent="0.2">
      <c r="A25" s="1">
        <v>12.5</v>
      </c>
      <c r="B25" s="1">
        <v>0.47233608300000002</v>
      </c>
      <c r="C25" s="1">
        <v>59.8</v>
      </c>
      <c r="D25" s="1">
        <v>1300</v>
      </c>
      <c r="E25" s="1">
        <v>2</v>
      </c>
      <c r="F25" s="1">
        <v>15900</v>
      </c>
      <c r="G25" s="1">
        <v>26</v>
      </c>
    </row>
    <row r="26" spans="1:7" x14ac:dyDescent="0.2">
      <c r="A26" s="1">
        <v>13</v>
      </c>
      <c r="B26" s="1">
        <v>0.48168495</v>
      </c>
      <c r="C26" s="1">
        <v>60.9</v>
      </c>
      <c r="D26" s="1">
        <v>1300</v>
      </c>
      <c r="E26" s="1">
        <v>2</v>
      </c>
      <c r="F26" s="1">
        <v>17200</v>
      </c>
      <c r="G26" s="1">
        <v>28</v>
      </c>
    </row>
    <row r="27" spans="1:7" x14ac:dyDescent="0.2">
      <c r="A27" s="1">
        <v>13.5</v>
      </c>
      <c r="B27" s="1">
        <v>0.49085580000000001</v>
      </c>
      <c r="C27" s="1">
        <v>62.1</v>
      </c>
      <c r="D27" s="1">
        <v>1600</v>
      </c>
      <c r="E27" s="1">
        <v>2</v>
      </c>
      <c r="F27" s="1">
        <v>18800</v>
      </c>
      <c r="G27" s="1">
        <v>30</v>
      </c>
    </row>
    <row r="28" spans="1:7" x14ac:dyDescent="0.2">
      <c r="A28" s="1">
        <v>14</v>
      </c>
      <c r="B28" s="1">
        <v>0.49985844000000001</v>
      </c>
      <c r="C28" s="1">
        <v>63.2</v>
      </c>
      <c r="D28" s="1">
        <v>1600</v>
      </c>
      <c r="E28" s="1">
        <v>2</v>
      </c>
      <c r="F28" s="1">
        <v>20400</v>
      </c>
      <c r="G28" s="1">
        <v>32</v>
      </c>
    </row>
    <row r="29" spans="1:7" x14ac:dyDescent="0.2">
      <c r="A29" s="1">
        <v>14.5</v>
      </c>
      <c r="B29" s="1">
        <v>0.50870176499999997</v>
      </c>
      <c r="C29" s="1">
        <v>64.400000000000006</v>
      </c>
      <c r="D29" s="1">
        <v>1600</v>
      </c>
      <c r="E29" s="1">
        <v>2</v>
      </c>
      <c r="F29" s="1">
        <v>22000</v>
      </c>
      <c r="G29" s="1">
        <v>34</v>
      </c>
    </row>
    <row r="30" spans="1:7" x14ac:dyDescent="0.2">
      <c r="A30" s="1">
        <v>15</v>
      </c>
      <c r="B30" s="1">
        <v>0.51739394999999999</v>
      </c>
      <c r="C30" s="1">
        <v>65.5</v>
      </c>
      <c r="D30" s="1">
        <v>1600</v>
      </c>
      <c r="E30" s="1">
        <v>2</v>
      </c>
      <c r="F30" s="1">
        <v>23600</v>
      </c>
      <c r="G30" s="1">
        <v>36</v>
      </c>
    </row>
    <row r="31" spans="1:7" x14ac:dyDescent="0.2">
      <c r="A31" s="1">
        <v>15.5</v>
      </c>
      <c r="B31" s="1">
        <v>0.525942511</v>
      </c>
      <c r="C31" s="1">
        <v>66.5</v>
      </c>
      <c r="D31" s="1">
        <v>1900</v>
      </c>
      <c r="E31" s="1">
        <v>2</v>
      </c>
      <c r="F31" s="1">
        <v>25500</v>
      </c>
      <c r="G31" s="1">
        <v>38</v>
      </c>
    </row>
    <row r="32" spans="1:7" x14ac:dyDescent="0.2">
      <c r="A32" s="1">
        <v>16</v>
      </c>
      <c r="B32" s="1">
        <v>0.53435432999999999</v>
      </c>
      <c r="C32" s="1">
        <v>67.599999999999994</v>
      </c>
      <c r="D32" s="1">
        <v>1900</v>
      </c>
      <c r="E32" s="1">
        <v>2</v>
      </c>
      <c r="F32" s="1">
        <v>27400</v>
      </c>
      <c r="G32" s="1">
        <v>40</v>
      </c>
    </row>
    <row r="33" spans="1:7" x14ac:dyDescent="0.2">
      <c r="A33" s="1">
        <v>16.5</v>
      </c>
      <c r="B33" s="1">
        <v>0.54263576700000005</v>
      </c>
      <c r="C33" s="1">
        <v>68.7</v>
      </c>
      <c r="D33" s="1">
        <v>1900</v>
      </c>
      <c r="E33" s="1">
        <v>2</v>
      </c>
      <c r="F33" s="1">
        <v>29300</v>
      </c>
      <c r="G33" s="1">
        <v>42</v>
      </c>
    </row>
    <row r="34" spans="1:7" x14ac:dyDescent="0.2">
      <c r="A34" s="1">
        <v>17</v>
      </c>
      <c r="B34" s="1">
        <v>0.55079268999999997</v>
      </c>
      <c r="C34" s="1">
        <v>69.7</v>
      </c>
      <c r="D34" s="1">
        <v>1900</v>
      </c>
      <c r="E34" s="1">
        <v>2</v>
      </c>
      <c r="F34" s="1">
        <v>31200</v>
      </c>
      <c r="G34" s="1">
        <v>44</v>
      </c>
    </row>
    <row r="35" spans="1:7" x14ac:dyDescent="0.2">
      <c r="A35" s="1">
        <v>17.5</v>
      </c>
      <c r="B35" s="1">
        <v>0.55883057599999997</v>
      </c>
      <c r="C35" s="1">
        <v>70.7</v>
      </c>
      <c r="D35" s="1">
        <v>2200</v>
      </c>
      <c r="E35" s="1">
        <v>2</v>
      </c>
      <c r="F35" s="1">
        <v>33400</v>
      </c>
      <c r="G35" s="1">
        <v>46</v>
      </c>
    </row>
    <row r="36" spans="1:7" x14ac:dyDescent="0.2">
      <c r="A36" s="1">
        <v>18</v>
      </c>
      <c r="B36" s="1">
        <v>0.56675452000000004</v>
      </c>
      <c r="C36" s="1">
        <v>71.7</v>
      </c>
      <c r="D36" s="1">
        <v>2200</v>
      </c>
      <c r="E36" s="1">
        <v>2</v>
      </c>
      <c r="F36" s="1">
        <v>35600</v>
      </c>
      <c r="G36" s="1">
        <v>48</v>
      </c>
    </row>
    <row r="37" spans="1:7" x14ac:dyDescent="0.2">
      <c r="A37" s="1">
        <v>18.5</v>
      </c>
      <c r="B37" s="1">
        <v>0.574569153</v>
      </c>
      <c r="C37" s="1">
        <v>72.7</v>
      </c>
      <c r="D37" s="1">
        <v>2200</v>
      </c>
      <c r="E37" s="1">
        <v>2</v>
      </c>
      <c r="F37" s="1">
        <v>37800</v>
      </c>
      <c r="G37" s="1">
        <v>50</v>
      </c>
    </row>
    <row r="38" spans="1:7" x14ac:dyDescent="0.2">
      <c r="A38" s="1">
        <v>19</v>
      </c>
      <c r="B38" s="1">
        <v>0.58227890999999998</v>
      </c>
      <c r="C38" s="1">
        <v>73.7</v>
      </c>
      <c r="D38" s="1">
        <v>2200</v>
      </c>
      <c r="E38" s="1">
        <v>2</v>
      </c>
      <c r="F38" s="1">
        <v>40000</v>
      </c>
      <c r="G38" s="1">
        <v>52</v>
      </c>
    </row>
    <row r="39" spans="1:7" x14ac:dyDescent="0.2">
      <c r="A39" s="1">
        <v>19.5</v>
      </c>
      <c r="B39" s="1">
        <v>0.58988791699999998</v>
      </c>
      <c r="C39" s="1">
        <v>74.599999999999994</v>
      </c>
      <c r="D39" s="1">
        <v>2500</v>
      </c>
      <c r="E39" s="1">
        <v>2</v>
      </c>
      <c r="F39" s="1">
        <v>42500</v>
      </c>
      <c r="G39" s="1">
        <v>54</v>
      </c>
    </row>
    <row r="40" spans="1:7" x14ac:dyDescent="0.2">
      <c r="A40" s="1">
        <v>20</v>
      </c>
      <c r="B40" s="1">
        <v>0.59740000999999998</v>
      </c>
      <c r="C40" s="1">
        <v>75.599999999999994</v>
      </c>
      <c r="D40" s="1">
        <v>2500</v>
      </c>
      <c r="E40" s="1">
        <v>2</v>
      </c>
      <c r="F40" s="1">
        <v>45000</v>
      </c>
      <c r="G40" s="1">
        <v>56</v>
      </c>
    </row>
    <row r="41" spans="1:7" x14ac:dyDescent="0.2">
      <c r="A41" s="1">
        <v>20.5</v>
      </c>
      <c r="B41" s="1">
        <v>0.60481881400000004</v>
      </c>
      <c r="C41" s="1">
        <v>76.5</v>
      </c>
      <c r="D41" s="1">
        <v>2500</v>
      </c>
      <c r="E41" s="1">
        <v>2</v>
      </c>
      <c r="F41" s="1">
        <v>47500</v>
      </c>
      <c r="G41" s="1">
        <v>58</v>
      </c>
    </row>
    <row r="42" spans="1:7" x14ac:dyDescent="0.2">
      <c r="A42" s="1">
        <v>21</v>
      </c>
      <c r="B42" s="1">
        <v>0.61215728999999997</v>
      </c>
      <c r="C42" s="1">
        <v>77.5</v>
      </c>
      <c r="D42" s="1">
        <v>2500</v>
      </c>
      <c r="E42" s="1">
        <v>2</v>
      </c>
      <c r="F42" s="1">
        <v>50000</v>
      </c>
      <c r="G42" s="1">
        <v>60</v>
      </c>
    </row>
    <row r="43" spans="1:7" x14ac:dyDescent="0.2">
      <c r="A43" s="1">
        <v>21.5</v>
      </c>
      <c r="B43" s="1">
        <v>0.61939936500000004</v>
      </c>
      <c r="C43" s="1">
        <v>78.400000000000006</v>
      </c>
      <c r="D43" s="1">
        <v>3000</v>
      </c>
      <c r="E43" s="1">
        <v>3</v>
      </c>
      <c r="F43" s="1">
        <v>53000</v>
      </c>
      <c r="G43" s="1">
        <v>63</v>
      </c>
    </row>
    <row r="44" spans="1:7" x14ac:dyDescent="0.2">
      <c r="A44" s="1">
        <v>22</v>
      </c>
      <c r="B44" s="1">
        <v>0.62656712999999997</v>
      </c>
      <c r="C44" s="1">
        <v>79.3</v>
      </c>
      <c r="D44" s="1">
        <v>3000</v>
      </c>
      <c r="E44" s="1">
        <v>3</v>
      </c>
      <c r="F44" s="1">
        <v>56000</v>
      </c>
      <c r="G44" s="1">
        <v>66</v>
      </c>
    </row>
    <row r="45" spans="1:7" x14ac:dyDescent="0.2">
      <c r="A45" s="1">
        <v>22.5</v>
      </c>
      <c r="B45" s="1">
        <v>0.63364453300000001</v>
      </c>
      <c r="C45" s="1">
        <v>80.2</v>
      </c>
      <c r="D45" s="1">
        <v>3000</v>
      </c>
      <c r="E45" s="1">
        <v>3</v>
      </c>
      <c r="F45" s="1">
        <v>59000</v>
      </c>
      <c r="G45" s="1">
        <v>69</v>
      </c>
    </row>
    <row r="46" spans="1:7" x14ac:dyDescent="0.2">
      <c r="A46" s="1">
        <v>23</v>
      </c>
      <c r="B46" s="1">
        <v>0.64065295</v>
      </c>
      <c r="C46" s="1">
        <v>81.099999999999994</v>
      </c>
      <c r="D46" s="1">
        <v>3000</v>
      </c>
      <c r="E46" s="1">
        <v>3</v>
      </c>
      <c r="F46" s="1">
        <v>62000</v>
      </c>
      <c r="G46" s="1">
        <v>72</v>
      </c>
    </row>
    <row r="47" spans="1:7" x14ac:dyDescent="0.2">
      <c r="A47" s="1">
        <v>23.5</v>
      </c>
      <c r="B47" s="1">
        <v>0.64757642599999998</v>
      </c>
      <c r="C47" s="1">
        <v>81.900000000000006</v>
      </c>
      <c r="D47" s="1">
        <v>3500</v>
      </c>
      <c r="E47" s="1">
        <v>3</v>
      </c>
      <c r="F47" s="1">
        <v>65500</v>
      </c>
      <c r="G47" s="1">
        <v>75</v>
      </c>
    </row>
    <row r="48" spans="1:7" x14ac:dyDescent="0.2">
      <c r="A48" s="1">
        <v>24</v>
      </c>
      <c r="B48" s="1">
        <v>0.65443563000000005</v>
      </c>
      <c r="C48" s="1">
        <v>82.8</v>
      </c>
      <c r="D48" s="1">
        <v>3500</v>
      </c>
      <c r="E48" s="1">
        <v>3</v>
      </c>
      <c r="F48" s="1">
        <v>69000</v>
      </c>
      <c r="G48" s="1">
        <v>78</v>
      </c>
    </row>
    <row r="49" spans="1:7" x14ac:dyDescent="0.2">
      <c r="A49" s="1">
        <v>24.5</v>
      </c>
      <c r="B49" s="1">
        <v>0.66121480600000004</v>
      </c>
      <c r="C49" s="1">
        <v>83.7</v>
      </c>
      <c r="D49" s="1">
        <v>3500</v>
      </c>
      <c r="E49" s="1">
        <v>3</v>
      </c>
      <c r="F49" s="1">
        <v>72500</v>
      </c>
      <c r="G49" s="1">
        <v>81</v>
      </c>
    </row>
    <row r="50" spans="1:7" x14ac:dyDescent="0.2">
      <c r="A50" s="1">
        <v>25</v>
      </c>
      <c r="B50" s="1">
        <v>0.66793400000000003</v>
      </c>
      <c r="C50" s="1">
        <v>84.5</v>
      </c>
      <c r="D50" s="1">
        <v>3500</v>
      </c>
      <c r="E50" s="1">
        <v>3</v>
      </c>
      <c r="F50" s="1">
        <v>76000</v>
      </c>
      <c r="G50" s="1">
        <v>84</v>
      </c>
    </row>
    <row r="51" spans="1:7" x14ac:dyDescent="0.2">
      <c r="A51" s="1">
        <v>25.5</v>
      </c>
      <c r="B51" s="1">
        <v>0.674577537</v>
      </c>
      <c r="C51" s="1">
        <v>85.4</v>
      </c>
      <c r="D51" s="1">
        <v>4000</v>
      </c>
      <c r="E51" s="1">
        <v>3</v>
      </c>
      <c r="F51" s="1">
        <v>80000</v>
      </c>
      <c r="G51" s="1">
        <v>87</v>
      </c>
    </row>
    <row r="52" spans="1:7" x14ac:dyDescent="0.2">
      <c r="A52" s="1">
        <v>26</v>
      </c>
      <c r="B52" s="1">
        <v>0.68116491999999995</v>
      </c>
      <c r="C52" s="1">
        <v>86.2</v>
      </c>
      <c r="D52" s="1">
        <v>4000</v>
      </c>
      <c r="E52" s="1">
        <v>3</v>
      </c>
      <c r="F52" s="1">
        <v>84000</v>
      </c>
      <c r="G52" s="1">
        <v>90</v>
      </c>
    </row>
    <row r="53" spans="1:7" x14ac:dyDescent="0.2">
      <c r="A53" s="1">
        <v>26.5</v>
      </c>
      <c r="B53" s="1">
        <v>0.68768064799999995</v>
      </c>
      <c r="C53" s="1">
        <v>87</v>
      </c>
      <c r="D53" s="1">
        <v>4000</v>
      </c>
      <c r="E53" s="1">
        <v>4</v>
      </c>
      <c r="F53" s="1">
        <v>88000</v>
      </c>
      <c r="G53" s="1">
        <v>94</v>
      </c>
    </row>
    <row r="54" spans="1:7" x14ac:dyDescent="0.2">
      <c r="A54" s="1">
        <v>27</v>
      </c>
      <c r="B54" s="1">
        <v>0.69414365</v>
      </c>
      <c r="C54" s="1">
        <v>87.8</v>
      </c>
      <c r="D54" s="1">
        <v>4000</v>
      </c>
      <c r="E54" s="1">
        <v>4</v>
      </c>
      <c r="F54" s="1">
        <v>92000</v>
      </c>
      <c r="G54" s="1">
        <v>98</v>
      </c>
    </row>
    <row r="55" spans="1:7" x14ac:dyDescent="0.2">
      <c r="A55" s="1">
        <v>27.5</v>
      </c>
      <c r="B55" s="1">
        <v>0.70053867299999995</v>
      </c>
      <c r="C55" s="1">
        <v>88.6</v>
      </c>
      <c r="D55" s="1">
        <v>4500</v>
      </c>
      <c r="E55" s="1">
        <v>4</v>
      </c>
      <c r="F55" s="1">
        <v>96500</v>
      </c>
      <c r="G55" s="1">
        <v>102</v>
      </c>
    </row>
    <row r="56" spans="1:7" x14ac:dyDescent="0.2">
      <c r="A56" s="1">
        <v>28</v>
      </c>
      <c r="B56" s="1">
        <v>0.70688421000000001</v>
      </c>
      <c r="C56" s="1">
        <v>89.4</v>
      </c>
      <c r="D56" s="1">
        <v>4500</v>
      </c>
      <c r="E56" s="1">
        <v>4</v>
      </c>
      <c r="F56" s="1">
        <v>101000</v>
      </c>
      <c r="G56" s="1">
        <v>106</v>
      </c>
    </row>
    <row r="57" spans="1:7" x14ac:dyDescent="0.2">
      <c r="A57" s="1">
        <v>28.5</v>
      </c>
      <c r="B57" s="1">
        <v>0.71316499600000005</v>
      </c>
      <c r="C57" s="1">
        <v>90.2</v>
      </c>
      <c r="D57" s="1">
        <v>4500</v>
      </c>
      <c r="E57" s="1">
        <v>4</v>
      </c>
      <c r="F57" s="1">
        <v>105500</v>
      </c>
      <c r="G57" s="1">
        <v>110</v>
      </c>
    </row>
    <row r="58" spans="1:7" x14ac:dyDescent="0.2">
      <c r="A58" s="1">
        <v>29</v>
      </c>
      <c r="B58" s="1">
        <v>0.71939909000000002</v>
      </c>
      <c r="C58" s="1">
        <v>91</v>
      </c>
      <c r="D58" s="1">
        <v>4500</v>
      </c>
      <c r="E58" s="1">
        <v>4</v>
      </c>
      <c r="F58" s="1">
        <v>110000</v>
      </c>
      <c r="G58" s="1">
        <v>114</v>
      </c>
    </row>
    <row r="59" spans="1:7" x14ac:dyDescent="0.2">
      <c r="A59" s="1">
        <v>29.5</v>
      </c>
      <c r="B59" s="1">
        <v>0.72557155200000001</v>
      </c>
      <c r="C59" s="1">
        <v>91.8</v>
      </c>
      <c r="D59" s="1">
        <v>5000</v>
      </c>
      <c r="E59" s="1">
        <v>4</v>
      </c>
      <c r="F59" s="1">
        <v>115000</v>
      </c>
      <c r="G59" s="1">
        <v>118</v>
      </c>
    </row>
    <row r="60" spans="1:7" x14ac:dyDescent="0.2">
      <c r="A60" s="1">
        <v>30</v>
      </c>
      <c r="B60" s="1">
        <v>0.73170000000000002</v>
      </c>
      <c r="C60" s="1">
        <v>92.6</v>
      </c>
      <c r="D60" s="1">
        <v>5000</v>
      </c>
      <c r="E60" s="1">
        <v>4</v>
      </c>
      <c r="F60" s="1">
        <v>120000</v>
      </c>
      <c r="G60" s="1">
        <v>122</v>
      </c>
    </row>
    <row r="61" spans="1:7" x14ac:dyDescent="0.2">
      <c r="A61" s="1">
        <v>30.5</v>
      </c>
      <c r="B61" s="1">
        <v>0.73474100899999994</v>
      </c>
      <c r="C61" s="1">
        <v>93</v>
      </c>
      <c r="D61" s="1">
        <v>5000</v>
      </c>
      <c r="E61" s="1">
        <v>4</v>
      </c>
      <c r="F61" s="1">
        <v>125000</v>
      </c>
      <c r="G61" s="1">
        <v>126</v>
      </c>
    </row>
    <row r="62" spans="1:7" x14ac:dyDescent="0.2">
      <c r="A62" s="1">
        <v>31</v>
      </c>
      <c r="B62" s="1">
        <v>0.73776947999999998</v>
      </c>
      <c r="C62" s="1">
        <v>93.4</v>
      </c>
      <c r="D62" s="1">
        <v>5000</v>
      </c>
      <c r="E62" s="1">
        <v>4</v>
      </c>
      <c r="F62" s="1">
        <v>130000</v>
      </c>
      <c r="G62" s="1">
        <v>130</v>
      </c>
    </row>
    <row r="63" spans="1:7" x14ac:dyDescent="0.2">
      <c r="A63" s="1">
        <v>31.5</v>
      </c>
      <c r="B63" s="1">
        <v>0.740785574</v>
      </c>
      <c r="C63" s="1">
        <v>93.7</v>
      </c>
      <c r="D63" s="1">
        <v>6000</v>
      </c>
      <c r="E63" s="1">
        <v>6</v>
      </c>
      <c r="F63" s="1">
        <v>136000</v>
      </c>
      <c r="G63" s="1">
        <v>136</v>
      </c>
    </row>
    <row r="64" spans="1:7" x14ac:dyDescent="0.2">
      <c r="A64" s="1">
        <v>32</v>
      </c>
      <c r="B64" s="1">
        <v>0.74378942999999997</v>
      </c>
      <c r="C64" s="1">
        <v>94.1</v>
      </c>
      <c r="D64" s="1">
        <v>6000</v>
      </c>
      <c r="E64" s="1">
        <v>6</v>
      </c>
      <c r="F64" s="1">
        <v>142000</v>
      </c>
      <c r="G64" s="1">
        <v>142</v>
      </c>
    </row>
    <row r="65" spans="1:7" x14ac:dyDescent="0.2">
      <c r="A65" s="1">
        <v>32.5</v>
      </c>
      <c r="B65" s="1">
        <v>0.74678121099999994</v>
      </c>
      <c r="C65" s="1">
        <v>94.5</v>
      </c>
      <c r="D65" s="1">
        <v>6000</v>
      </c>
      <c r="E65" s="1">
        <v>6</v>
      </c>
      <c r="F65" s="1">
        <v>148000</v>
      </c>
      <c r="G65" s="1">
        <v>148</v>
      </c>
    </row>
    <row r="66" spans="1:7" x14ac:dyDescent="0.2">
      <c r="A66" s="1">
        <v>33</v>
      </c>
      <c r="B66" s="1">
        <v>0.74976103999999999</v>
      </c>
      <c r="C66" s="1">
        <v>94.9</v>
      </c>
      <c r="D66" s="1">
        <v>6000</v>
      </c>
      <c r="E66" s="1">
        <v>6</v>
      </c>
      <c r="F66" s="1">
        <v>154000</v>
      </c>
      <c r="G66" s="1">
        <v>154</v>
      </c>
    </row>
    <row r="67" spans="1:7" x14ac:dyDescent="0.2">
      <c r="A67" s="1">
        <v>33.5</v>
      </c>
      <c r="B67" s="1">
        <v>0.75272908699999996</v>
      </c>
      <c r="C67" s="1">
        <v>95.2</v>
      </c>
      <c r="D67" s="1">
        <v>7000</v>
      </c>
      <c r="E67" s="1">
        <v>8</v>
      </c>
      <c r="F67" s="1">
        <v>161000</v>
      </c>
      <c r="G67" s="1">
        <v>162</v>
      </c>
    </row>
    <row r="68" spans="1:7" x14ac:dyDescent="0.2">
      <c r="A68" s="1">
        <v>34</v>
      </c>
      <c r="B68" s="1">
        <v>0.75568550999999995</v>
      </c>
      <c r="C68" s="1">
        <v>95.6</v>
      </c>
      <c r="D68" s="1">
        <v>7000</v>
      </c>
      <c r="E68" s="1">
        <v>8</v>
      </c>
      <c r="F68" s="1">
        <v>168000</v>
      </c>
      <c r="G68" s="1">
        <v>170</v>
      </c>
    </row>
    <row r="69" spans="1:7" x14ac:dyDescent="0.2">
      <c r="A69" s="1">
        <v>34.5</v>
      </c>
      <c r="B69" s="1">
        <v>0.75863037799999999</v>
      </c>
      <c r="C69" s="1">
        <v>96</v>
      </c>
      <c r="D69" s="1">
        <v>7000</v>
      </c>
      <c r="E69" s="1">
        <v>8</v>
      </c>
      <c r="F69" s="1">
        <v>175000</v>
      </c>
      <c r="G69" s="1">
        <v>178</v>
      </c>
    </row>
    <row r="70" spans="1:7" x14ac:dyDescent="0.2">
      <c r="A70" s="1">
        <v>35</v>
      </c>
      <c r="B70" s="1">
        <v>0.76156383999999999</v>
      </c>
      <c r="C70" s="1">
        <v>96.4</v>
      </c>
      <c r="D70" s="1">
        <v>7000</v>
      </c>
      <c r="E70" s="1">
        <v>8</v>
      </c>
      <c r="F70" s="1">
        <v>182000</v>
      </c>
      <c r="G70" s="1">
        <v>186</v>
      </c>
    </row>
    <row r="71" spans="1:7" x14ac:dyDescent="0.2">
      <c r="A71" s="1">
        <v>35.5</v>
      </c>
      <c r="B71" s="1">
        <v>0.76448606500000005</v>
      </c>
      <c r="C71" s="1">
        <v>96.7</v>
      </c>
      <c r="D71" s="1">
        <v>8000</v>
      </c>
      <c r="E71" s="1">
        <v>10</v>
      </c>
      <c r="F71" s="1">
        <v>190000</v>
      </c>
      <c r="G71" s="1">
        <v>196</v>
      </c>
    </row>
    <row r="72" spans="1:7" x14ac:dyDescent="0.2">
      <c r="A72" s="1">
        <v>36</v>
      </c>
      <c r="B72" s="1">
        <v>0.76739716999999996</v>
      </c>
      <c r="C72" s="1">
        <v>97.1</v>
      </c>
      <c r="D72" s="1">
        <v>8000</v>
      </c>
      <c r="E72" s="1">
        <v>10</v>
      </c>
      <c r="F72" s="1">
        <v>198000</v>
      </c>
      <c r="G72" s="1">
        <v>206</v>
      </c>
    </row>
    <row r="73" spans="1:7" x14ac:dyDescent="0.2">
      <c r="A73" s="1">
        <v>36.5</v>
      </c>
      <c r="B73" s="1">
        <v>0.77029726600000004</v>
      </c>
      <c r="C73" s="1">
        <v>97.5</v>
      </c>
      <c r="D73" s="1">
        <v>8000</v>
      </c>
      <c r="E73" s="1">
        <v>10</v>
      </c>
      <c r="F73" s="1">
        <v>206000</v>
      </c>
      <c r="G73" s="1">
        <v>216</v>
      </c>
    </row>
    <row r="74" spans="1:7" x14ac:dyDescent="0.2">
      <c r="A74" s="1">
        <v>37</v>
      </c>
      <c r="B74" s="1">
        <v>0.7731865</v>
      </c>
      <c r="C74" s="1">
        <v>97.8</v>
      </c>
      <c r="D74" s="1">
        <v>8000</v>
      </c>
      <c r="E74" s="1">
        <v>10</v>
      </c>
      <c r="F74" s="1">
        <v>214000</v>
      </c>
      <c r="G74" s="1">
        <v>226</v>
      </c>
    </row>
    <row r="75" spans="1:7" x14ac:dyDescent="0.2">
      <c r="A75" s="1">
        <v>37.5</v>
      </c>
      <c r="B75" s="1">
        <v>0.77606496199999997</v>
      </c>
      <c r="C75" s="1">
        <v>98.2</v>
      </c>
      <c r="D75" s="1">
        <v>9000</v>
      </c>
      <c r="E75" s="1">
        <v>12</v>
      </c>
      <c r="F75" s="1">
        <v>223000</v>
      </c>
      <c r="G75" s="1">
        <v>238</v>
      </c>
    </row>
    <row r="76" spans="1:7" x14ac:dyDescent="0.2">
      <c r="A76" s="1">
        <v>38</v>
      </c>
      <c r="B76" s="1">
        <v>0.77893274999999995</v>
      </c>
      <c r="C76" s="1">
        <v>98.6</v>
      </c>
      <c r="D76" s="1">
        <v>9000</v>
      </c>
      <c r="E76" s="1">
        <v>12</v>
      </c>
      <c r="F76" s="1">
        <v>232000</v>
      </c>
      <c r="G76" s="1">
        <v>250</v>
      </c>
    </row>
    <row r="77" spans="1:7" x14ac:dyDescent="0.2">
      <c r="A77" s="1">
        <v>38.5</v>
      </c>
      <c r="B77" s="1">
        <v>0.78179005499999998</v>
      </c>
      <c r="C77" s="1">
        <v>98.9</v>
      </c>
      <c r="D77" s="1">
        <v>9000</v>
      </c>
      <c r="E77" s="1">
        <v>12</v>
      </c>
      <c r="F77" s="1">
        <v>241000</v>
      </c>
      <c r="G77" s="1">
        <v>262</v>
      </c>
    </row>
    <row r="78" spans="1:7" x14ac:dyDescent="0.2">
      <c r="A78" s="1">
        <v>39</v>
      </c>
      <c r="B78" s="1">
        <v>0.78463696999999999</v>
      </c>
      <c r="C78" s="1">
        <v>99.3</v>
      </c>
      <c r="D78" s="1">
        <v>9000</v>
      </c>
      <c r="E78" s="1">
        <v>12</v>
      </c>
      <c r="F78" s="1">
        <v>250000</v>
      </c>
      <c r="G78" s="1">
        <v>274</v>
      </c>
    </row>
    <row r="79" spans="1:7" x14ac:dyDescent="0.2">
      <c r="A79" s="1">
        <v>39.5</v>
      </c>
      <c r="B79" s="1">
        <v>0.78747357799999995</v>
      </c>
      <c r="C79" s="1">
        <v>99.6</v>
      </c>
      <c r="D79" s="1">
        <v>10000</v>
      </c>
      <c r="E79" s="1">
        <v>15</v>
      </c>
      <c r="F79" s="1">
        <v>260000</v>
      </c>
      <c r="G79" s="1">
        <v>289</v>
      </c>
    </row>
    <row r="80" spans="1:7" x14ac:dyDescent="0.2">
      <c r="A80" s="1">
        <v>40</v>
      </c>
      <c r="B80" s="1">
        <v>0.7903</v>
      </c>
      <c r="C80" s="1">
        <v>100</v>
      </c>
      <c r="D80" s="1">
        <v>10000</v>
      </c>
      <c r="E80" s="1">
        <v>15</v>
      </c>
      <c r="F80" s="1">
        <v>270000</v>
      </c>
      <c r="G80" s="1">
        <v>304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IV_level</vt:lpstr>
      <vt:lpstr>Base_statistics</vt:lpstr>
      <vt:lpstr>Level_coeff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Utilisateur de Microsoft Office</cp:lastModifiedBy>
  <dcterms:created xsi:type="dcterms:W3CDTF">2019-06-20T06:00:23Z</dcterms:created>
  <dcterms:modified xsi:type="dcterms:W3CDTF">2019-06-20T09:23:15Z</dcterms:modified>
</cp:coreProperties>
</file>