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yin/Documents/final sem/biomedical 646/project/RStudio/afterP/"/>
    </mc:Choice>
  </mc:AlternateContent>
  <xr:revisionPtr revIDLastSave="0" documentId="13_ncr:1_{B90CF79B-462C-984A-BE19-0EAF1A24F703}" xr6:coauthVersionLast="47" xr6:coauthVersionMax="47" xr10:uidLastSave="{00000000-0000-0000-0000-000000000000}"/>
  <bookViews>
    <workbookView xWindow="3020" yWindow="1320" windowWidth="23920" windowHeight="15800" xr2:uid="{BF895449-A9A4-4449-8A0C-DBDB25216743}"/>
  </bookViews>
  <sheets>
    <sheet name="Results" sheetId="5" r:id="rId1"/>
    <sheet name="Figures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Y9" i="5" l="1"/>
  <c r="X9" i="5"/>
  <c r="W9" i="5"/>
  <c r="Y8" i="5"/>
  <c r="X8" i="5"/>
  <c r="W8" i="5"/>
  <c r="Y7" i="5"/>
  <c r="X7" i="5"/>
  <c r="W7" i="5"/>
  <c r="X19" i="5"/>
  <c r="Y19" i="5"/>
  <c r="W19" i="5"/>
  <c r="W17" i="5"/>
  <c r="W18" i="5"/>
  <c r="X17" i="5"/>
  <c r="X18" i="5"/>
  <c r="Y17" i="5"/>
  <c r="Y18" i="5"/>
  <c r="Q2" i="5"/>
  <c r="G4" i="5"/>
  <c r="G5" i="5"/>
  <c r="G8" i="5"/>
  <c r="G9" i="5"/>
  <c r="G10" i="5"/>
  <c r="G13" i="5"/>
  <c r="G14" i="5"/>
  <c r="G15" i="5"/>
  <c r="G3" i="5"/>
  <c r="F4" i="5"/>
  <c r="F5" i="5"/>
  <c r="F8" i="5"/>
  <c r="F9" i="5"/>
  <c r="F10" i="5"/>
  <c r="F13" i="5"/>
  <c r="F14" i="5"/>
  <c r="F15" i="5"/>
  <c r="F3" i="5"/>
  <c r="W12" i="5"/>
  <c r="X12" i="5"/>
  <c r="Y12" i="5"/>
  <c r="W13" i="5"/>
  <c r="X13" i="5"/>
  <c r="Y13" i="5"/>
  <c r="W14" i="5"/>
  <c r="X14" i="5"/>
  <c r="Y14" i="5"/>
  <c r="R12" i="5"/>
  <c r="Q12" i="5"/>
  <c r="R11" i="5"/>
  <c r="Q11" i="5"/>
  <c r="R10" i="5"/>
  <c r="Q10" i="5"/>
  <c r="R8" i="5"/>
  <c r="Q8" i="5"/>
  <c r="R7" i="5"/>
  <c r="Q7" i="5"/>
  <c r="R6" i="5"/>
  <c r="Q6" i="5"/>
  <c r="R4" i="5"/>
  <c r="Q4" i="5"/>
  <c r="R3" i="5"/>
  <c r="Q3" i="5"/>
  <c r="R2" i="5"/>
  <c r="W2" i="5" l="1"/>
  <c r="Y4" i="5"/>
  <c r="X3" i="5"/>
  <c r="W4" i="5"/>
  <c r="X4" i="5"/>
  <c r="W3" i="5"/>
  <c r="Y2" i="5"/>
  <c r="X2" i="5"/>
  <c r="Y3" i="5"/>
</calcChain>
</file>

<file path=xl/sharedStrings.xml><?xml version="1.0" encoding="utf-8"?>
<sst xmlns="http://schemas.openxmlformats.org/spreadsheetml/2006/main" count="159" uniqueCount="24">
  <si>
    <t>Algo</t>
  </si>
  <si>
    <t>EdgeR</t>
  </si>
  <si>
    <t>DEseq2</t>
  </si>
  <si>
    <t>Voomlimma</t>
  </si>
  <si>
    <t>TP</t>
  </si>
  <si>
    <t>FP</t>
  </si>
  <si>
    <t>TN</t>
  </si>
  <si>
    <t>FN</t>
  </si>
  <si>
    <t>TPR</t>
  </si>
  <si>
    <t>FPR</t>
  </si>
  <si>
    <t>3_500_500</t>
  </si>
  <si>
    <t>6_500_500</t>
  </si>
  <si>
    <t>9_500_500</t>
  </si>
  <si>
    <t>1/2 - FPR/2 + TPR/2</t>
  </si>
  <si>
    <t>AUC</t>
  </si>
  <si>
    <t>Accuracy</t>
  </si>
  <si>
    <t>Precison</t>
  </si>
  <si>
    <t>TP/(TP+FN)</t>
  </si>
  <si>
    <t>FP/(FP+TN)</t>
  </si>
  <si>
    <t>TP+FP/(P+N)</t>
  </si>
  <si>
    <t>Precision</t>
  </si>
  <si>
    <t>TP/(TP+FP)</t>
  </si>
  <si>
    <t>Recall</t>
  </si>
  <si>
    <t>AUC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</si>
</sst>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00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2" borderId="0" xfId="0" applyFill="1"/>
    <xf numFmtId="0" fontId="1" fillId="0" borderId="0" xfId="1" applyAlignment="1">
      <alignment vertical="center"/>
    </xf>
    <xf numFmtId="169" fontId="0" fillId="0" borderId="0" xfId="0" applyNumberFormat="1"/>
    <xf numFmtId="169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AUC 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Results!$V$2</c:f>
              <c:strCache>
                <c:ptCount val="1"/>
                <c:pt idx="0">
                  <c:v>DEseq2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Results!$W$1:$Y$1</c:f>
              <c:strCache>
                <c:ptCount val="3"/>
                <c:pt idx="0">
                  <c:v>3_500_500</c:v>
                </c:pt>
                <c:pt idx="1">
                  <c:v>6_500_500</c:v>
                </c:pt>
                <c:pt idx="2">
                  <c:v>9_500_500</c:v>
                </c:pt>
              </c:strCache>
            </c:strRef>
          </c:cat>
          <c:val>
            <c:numRef>
              <c:f>Results!$W$2:$Y$2</c:f>
              <c:numCache>
                <c:formatCode>0.000000</c:formatCode>
                <c:ptCount val="3"/>
                <c:pt idx="0">
                  <c:v>0.6368814954934906</c:v>
                </c:pt>
                <c:pt idx="1">
                  <c:v>0.73572079582082917</c:v>
                </c:pt>
                <c:pt idx="2">
                  <c:v>0.79177653662331893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B5-435E-829A-FBD4049447D5}"/>
            </c:ext>
          </c:extLst>
        </c:ser>
        <c:ser>
          <c:idx val="1"/>
          <c:order val="1"/>
          <c:tx>
            <c:strRef>
              <c:f>Results!$V$3</c:f>
              <c:strCache>
                <c:ptCount val="1"/>
                <c:pt idx="0">
                  <c:v>EdgeR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Results!$W$1:$Y$1</c:f>
              <c:strCache>
                <c:ptCount val="3"/>
                <c:pt idx="0">
                  <c:v>3_500_500</c:v>
                </c:pt>
                <c:pt idx="1">
                  <c:v>6_500_500</c:v>
                </c:pt>
                <c:pt idx="2">
                  <c:v>9_500_500</c:v>
                </c:pt>
              </c:strCache>
            </c:strRef>
          </c:cat>
          <c:val>
            <c:numRef>
              <c:f>Results!$W$3:$Y$3</c:f>
              <c:numCache>
                <c:formatCode>0.000000</c:formatCode>
                <c:ptCount val="3"/>
                <c:pt idx="0">
                  <c:v>0.58104984978301988</c:v>
                </c:pt>
                <c:pt idx="1">
                  <c:v>0.70144309214182499</c:v>
                </c:pt>
                <c:pt idx="2">
                  <c:v>0.7716103145492943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B5-435E-829A-FBD4049447D5}"/>
            </c:ext>
          </c:extLst>
        </c:ser>
        <c:ser>
          <c:idx val="2"/>
          <c:order val="2"/>
          <c:tx>
            <c:strRef>
              <c:f>Results!$V$4</c:f>
              <c:strCache>
                <c:ptCount val="1"/>
                <c:pt idx="0">
                  <c:v>Voomlimma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Results!$W$1:$Y$1</c:f>
              <c:strCache>
                <c:ptCount val="3"/>
                <c:pt idx="0">
                  <c:v>3_500_500</c:v>
                </c:pt>
                <c:pt idx="1">
                  <c:v>6_500_500</c:v>
                </c:pt>
                <c:pt idx="2">
                  <c:v>9_500_500</c:v>
                </c:pt>
              </c:strCache>
            </c:strRef>
          </c:cat>
          <c:val>
            <c:numRef>
              <c:f>Results!$W$4:$Y$4</c:f>
              <c:numCache>
                <c:formatCode>0.000000</c:formatCode>
                <c:ptCount val="3"/>
                <c:pt idx="0">
                  <c:v>0.51200000000000001</c:v>
                </c:pt>
                <c:pt idx="1">
                  <c:v>0.67333294431477153</c:v>
                </c:pt>
                <c:pt idx="2">
                  <c:v>0.75533277759253092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7B5-435E-829A-FBD4049447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52664015"/>
        <c:axId val="1852660687"/>
      </c:lineChart>
      <c:catAx>
        <c:axId val="18526640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2660687"/>
        <c:crosses val="autoZero"/>
        <c:auto val="1"/>
        <c:lblAlgn val="ctr"/>
        <c:lblOffset val="100"/>
        <c:noMultiLvlLbl val="0"/>
      </c:catAx>
      <c:valAx>
        <c:axId val="1852660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26640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Accuracy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Results!$V$7</c:f>
              <c:strCache>
                <c:ptCount val="1"/>
                <c:pt idx="0">
                  <c:v>DEseq2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Results!$W$6:$Y$6</c:f>
              <c:strCache>
                <c:ptCount val="3"/>
                <c:pt idx="0">
                  <c:v>3_500_500</c:v>
                </c:pt>
                <c:pt idx="1">
                  <c:v>6_500_500</c:v>
                </c:pt>
                <c:pt idx="2">
                  <c:v>9_500_500</c:v>
                </c:pt>
              </c:strCache>
            </c:strRef>
          </c:cat>
          <c:val>
            <c:numRef>
              <c:f>Results!$W$7:$Y$7</c:f>
              <c:numCache>
                <c:formatCode>0.000000</c:formatCode>
                <c:ptCount val="3"/>
                <c:pt idx="0">
                  <c:v>0.91909482327025138</c:v>
                </c:pt>
                <c:pt idx="1">
                  <c:v>0.94028208462538765</c:v>
                </c:pt>
                <c:pt idx="2">
                  <c:v>0.95238571571471442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FC-475A-9B7E-C40E9E134EA5}"/>
            </c:ext>
          </c:extLst>
        </c:ser>
        <c:ser>
          <c:idx val="1"/>
          <c:order val="1"/>
          <c:tx>
            <c:strRef>
              <c:f>Results!$V$8</c:f>
              <c:strCache>
                <c:ptCount val="1"/>
                <c:pt idx="0">
                  <c:v>EdgeR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Results!$W$6:$Y$6</c:f>
              <c:strCache>
                <c:ptCount val="3"/>
                <c:pt idx="0">
                  <c:v>3_500_500</c:v>
                </c:pt>
                <c:pt idx="1">
                  <c:v>6_500_500</c:v>
                </c:pt>
                <c:pt idx="2">
                  <c:v>9_500_500</c:v>
                </c:pt>
              </c:strCache>
            </c:strRef>
          </c:cat>
          <c:val>
            <c:numRef>
              <c:f>Results!$W$8:$Y$8</c:f>
              <c:numCache>
                <c:formatCode>0.000000</c:formatCode>
                <c:ptCount val="3"/>
                <c:pt idx="0">
                  <c:v>0.90978271753279261</c:v>
                </c:pt>
                <c:pt idx="1">
                  <c:v>0.9337801340402121</c:v>
                </c:pt>
                <c:pt idx="2">
                  <c:v>0.95048514554366315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AFC-475A-9B7E-C40E9E134EA5}"/>
            </c:ext>
          </c:extLst>
        </c:ser>
        <c:ser>
          <c:idx val="2"/>
          <c:order val="2"/>
          <c:tx>
            <c:strRef>
              <c:f>Results!$V$9</c:f>
              <c:strCache>
                <c:ptCount val="1"/>
                <c:pt idx="0">
                  <c:v>Voomlimma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Results!$W$6:$Y$6</c:f>
              <c:strCache>
                <c:ptCount val="3"/>
                <c:pt idx="0">
                  <c:v>3_500_500</c:v>
                </c:pt>
                <c:pt idx="1">
                  <c:v>6_500_500</c:v>
                </c:pt>
                <c:pt idx="2">
                  <c:v>9_500_500</c:v>
                </c:pt>
              </c:strCache>
            </c:strRef>
          </c:cat>
          <c:val>
            <c:numRef>
              <c:f>Results!$W$9:$Y$9</c:f>
              <c:numCache>
                <c:formatCode>0.000000</c:formatCode>
                <c:ptCount val="3"/>
                <c:pt idx="0">
                  <c:v>0.90227295484129366</c:v>
                </c:pt>
                <c:pt idx="1">
                  <c:v>0.93277983395018504</c:v>
                </c:pt>
                <c:pt idx="2">
                  <c:v>0.94838451535460633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AFC-475A-9B7E-C40E9E134E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94419663"/>
        <c:axId val="1994418415"/>
      </c:lineChart>
      <c:catAx>
        <c:axId val="19944196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4418415"/>
        <c:crosses val="autoZero"/>
        <c:auto val="1"/>
        <c:lblAlgn val="ctr"/>
        <c:lblOffset val="100"/>
        <c:noMultiLvlLbl val="0"/>
      </c:catAx>
      <c:valAx>
        <c:axId val="1994418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44196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Precision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Results!$V$12</c:f>
              <c:strCache>
                <c:ptCount val="1"/>
                <c:pt idx="0">
                  <c:v>DEseq2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Results!$W$11:$Y$11</c:f>
              <c:strCache>
                <c:ptCount val="3"/>
                <c:pt idx="0">
                  <c:v>3_500_500</c:v>
                </c:pt>
                <c:pt idx="1">
                  <c:v>6_500_500</c:v>
                </c:pt>
                <c:pt idx="2">
                  <c:v>9_500_500</c:v>
                </c:pt>
              </c:strCache>
            </c:strRef>
          </c:cat>
          <c:val>
            <c:numRef>
              <c:f>Results!$W$12:$Y$12</c:f>
              <c:numCache>
                <c:formatCode>0.000000</c:formatCode>
                <c:ptCount val="3"/>
                <c:pt idx="0">
                  <c:v>0.75531914893617025</c:v>
                </c:pt>
                <c:pt idx="1">
                  <c:v>0.86175942549371631</c:v>
                </c:pt>
                <c:pt idx="2">
                  <c:v>0.89817629179331304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28-4D42-B143-1FB0D95B8487}"/>
            </c:ext>
          </c:extLst>
        </c:ser>
        <c:ser>
          <c:idx val="1"/>
          <c:order val="1"/>
          <c:tx>
            <c:strRef>
              <c:f>Results!$V$13</c:f>
              <c:strCache>
                <c:ptCount val="1"/>
                <c:pt idx="0">
                  <c:v>EdgeR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Results!$W$11:$Y$11</c:f>
              <c:strCache>
                <c:ptCount val="3"/>
                <c:pt idx="0">
                  <c:v>3_500_500</c:v>
                </c:pt>
                <c:pt idx="1">
                  <c:v>6_500_500</c:v>
                </c:pt>
                <c:pt idx="2">
                  <c:v>9_500_500</c:v>
                </c:pt>
              </c:strCache>
            </c:strRef>
          </c:cat>
          <c:val>
            <c:numRef>
              <c:f>Results!$W$13:$Y$13</c:f>
              <c:numCache>
                <c:formatCode>0.000000</c:formatCode>
                <c:ptCount val="3"/>
                <c:pt idx="0">
                  <c:v>0.70539419087136934</c:v>
                </c:pt>
                <c:pt idx="1">
                  <c:v>0.84917355371900827</c:v>
                </c:pt>
                <c:pt idx="2">
                  <c:v>0.92724196277495774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328-4D42-B143-1FB0D95B8487}"/>
            </c:ext>
          </c:extLst>
        </c:ser>
        <c:ser>
          <c:idx val="2"/>
          <c:order val="2"/>
          <c:tx>
            <c:strRef>
              <c:f>Results!$V$14</c:f>
              <c:strCache>
                <c:ptCount val="1"/>
                <c:pt idx="0">
                  <c:v>Voomlimma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Results!$W$11:$Y$11</c:f>
              <c:strCache>
                <c:ptCount val="3"/>
                <c:pt idx="0">
                  <c:v>3_500_500</c:v>
                </c:pt>
                <c:pt idx="1">
                  <c:v>6_500_500</c:v>
                </c:pt>
                <c:pt idx="2">
                  <c:v>9_500_500</c:v>
                </c:pt>
              </c:strCache>
            </c:strRef>
          </c:cat>
          <c:val>
            <c:numRef>
              <c:f>Results!$W$14:$Y$14</c:f>
              <c:numCache>
                <c:formatCode>0.000000</c:formatCode>
                <c:ptCount val="3"/>
                <c:pt idx="0">
                  <c:v>1</c:v>
                </c:pt>
                <c:pt idx="1">
                  <c:v>0.94324324324324327</c:v>
                </c:pt>
                <c:pt idx="2">
                  <c:v>0.94485294117647056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328-4D42-B143-1FB0D95B84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947679"/>
        <c:axId val="58952671"/>
      </c:lineChart>
      <c:catAx>
        <c:axId val="589476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2671"/>
        <c:crosses val="autoZero"/>
        <c:auto val="1"/>
        <c:lblAlgn val="ctr"/>
        <c:lblOffset val="100"/>
        <c:noMultiLvlLbl val="0"/>
      </c:catAx>
      <c:valAx>
        <c:axId val="58952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476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Recall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Results!$V$17</c:f>
              <c:strCache>
                <c:ptCount val="1"/>
                <c:pt idx="0">
                  <c:v>DEseq2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Results!$W$16:$Y$16</c:f>
              <c:strCache>
                <c:ptCount val="3"/>
                <c:pt idx="0">
                  <c:v>3_500_500</c:v>
                </c:pt>
                <c:pt idx="1">
                  <c:v>6_500_500</c:v>
                </c:pt>
                <c:pt idx="2">
                  <c:v>9_500_500</c:v>
                </c:pt>
              </c:strCache>
            </c:strRef>
          </c:cat>
          <c:val>
            <c:numRef>
              <c:f>Results!$W$17:$Y$17</c:f>
              <c:numCache>
                <c:formatCode>0.000000</c:formatCode>
                <c:ptCount val="3"/>
                <c:pt idx="0">
                  <c:v>0.28399999999999997</c:v>
                </c:pt>
                <c:pt idx="1">
                  <c:v>0.48</c:v>
                </c:pt>
                <c:pt idx="2">
                  <c:v>0.59099999999999997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60-4FA2-9870-DCA9D539C248}"/>
            </c:ext>
          </c:extLst>
        </c:ser>
        <c:ser>
          <c:idx val="1"/>
          <c:order val="1"/>
          <c:tx>
            <c:strRef>
              <c:f>Results!$V$18</c:f>
              <c:strCache>
                <c:ptCount val="1"/>
                <c:pt idx="0">
                  <c:v>EdgeR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Results!$W$16:$Y$16</c:f>
              <c:strCache>
                <c:ptCount val="3"/>
                <c:pt idx="0">
                  <c:v>3_500_500</c:v>
                </c:pt>
                <c:pt idx="1">
                  <c:v>6_500_500</c:v>
                </c:pt>
                <c:pt idx="2">
                  <c:v>9_500_500</c:v>
                </c:pt>
              </c:strCache>
            </c:strRef>
          </c:cat>
          <c:val>
            <c:numRef>
              <c:f>Results!$W$18:$Y$18</c:f>
              <c:numCache>
                <c:formatCode>0.000000</c:formatCode>
                <c:ptCount val="3"/>
                <c:pt idx="0">
                  <c:v>0.17</c:v>
                </c:pt>
                <c:pt idx="1">
                  <c:v>0.41099999999999998</c:v>
                </c:pt>
                <c:pt idx="2">
                  <c:v>0.54800000000000004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360-4FA2-9870-DCA9D539C248}"/>
            </c:ext>
          </c:extLst>
        </c:ser>
        <c:ser>
          <c:idx val="2"/>
          <c:order val="2"/>
          <c:tx>
            <c:strRef>
              <c:f>Results!$V$19</c:f>
              <c:strCache>
                <c:ptCount val="1"/>
                <c:pt idx="0">
                  <c:v>Voomlimma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Results!$W$16:$Y$16</c:f>
              <c:strCache>
                <c:ptCount val="3"/>
                <c:pt idx="0">
                  <c:v>3_500_500</c:v>
                </c:pt>
                <c:pt idx="1">
                  <c:v>6_500_500</c:v>
                </c:pt>
                <c:pt idx="2">
                  <c:v>9_500_500</c:v>
                </c:pt>
              </c:strCache>
            </c:strRef>
          </c:cat>
          <c:val>
            <c:numRef>
              <c:f>Results!$W$19:$Y$19</c:f>
              <c:numCache>
                <c:formatCode>0.000000</c:formatCode>
                <c:ptCount val="3"/>
                <c:pt idx="0">
                  <c:v>2.4E-2</c:v>
                </c:pt>
                <c:pt idx="1">
                  <c:v>0.34899999999999998</c:v>
                </c:pt>
                <c:pt idx="2">
                  <c:v>0.51400000000000001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360-4FA2-9870-DCA9D539C2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0460751"/>
        <c:axId val="620461167"/>
      </c:lineChart>
      <c:catAx>
        <c:axId val="6204607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0461167"/>
        <c:crosses val="autoZero"/>
        <c:auto val="1"/>
        <c:lblAlgn val="ctr"/>
        <c:lblOffset val="100"/>
        <c:noMultiLvlLbl val="0"/>
      </c:catAx>
      <c:valAx>
        <c:axId val="620461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0460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177800</xdr:colOff>
      <xdr:row>0</xdr:row>
      <xdr:rowOff>139700</xdr:rowOff>
    </xdr:from>
    <xdr:to>
      <xdr:col>16</xdr:col>
      <xdr:colOff>482600</xdr:colOff>
      <xdr:row>15</xdr:row>
      <xdr:rowOff>120650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C7A54DB0-1516-40C1-9162-BC0E8839FB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63500</xdr:colOff>
      <xdr:row>0</xdr:row>
      <xdr:rowOff>31750</xdr:rowOff>
    </xdr:from>
    <xdr:to>
      <xdr:col>7</xdr:col>
      <xdr:colOff>368300</xdr:colOff>
      <xdr:row>15</xdr:row>
      <xdr:rowOff>12700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8E15283-A8D0-4C9B-8698-0F962F8D9C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44450</xdr:colOff>
      <xdr:row>16</xdr:row>
      <xdr:rowOff>63500</xdr:rowOff>
    </xdr:from>
    <xdr:to>
      <xdr:col>7</xdr:col>
      <xdr:colOff>349250</xdr:colOff>
      <xdr:row>31</xdr:row>
      <xdr:rowOff>44450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FE283089-706A-4D98-8F88-EAC96DAAC0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0</xdr:colOff>
      <xdr:row>17</xdr:row>
      <xdr:rowOff>0</xdr:rowOff>
    </xdr:from>
    <xdr:to>
      <xdr:col>16</xdr:col>
      <xdr:colOff>304800</xdr:colOff>
      <xdr:row>31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39C5017-F918-4BDD-9126-B4A0CBE3A4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7D5EC-B0A5-43E5-B44C-E973F10AF743}">
  <dimension ref="A1:Y22"/>
  <sheetViews>
    <sheetView tabSelected="1" zoomScale="75" workbookViewId="0">
      <selection activeCell="A23" sqref="A23"/>
    </sheetView>
  </sheetViews>
  <sheetFormatPr baseColWidth="10" defaultColWidth="8.83203125" defaultRowHeight="15" x14ac:dyDescent="0.2"/>
  <cols>
    <col min="6" max="6" width="9.33203125" bestFit="1" customWidth="1"/>
    <col min="15" max="15" width="11.83203125" bestFit="1" customWidth="1"/>
    <col min="16" max="16" width="10.83203125" bestFit="1" customWidth="1"/>
    <col min="17" max="17" width="11.83203125" bestFit="1" customWidth="1"/>
    <col min="18" max="18" width="13.5" bestFit="1" customWidth="1"/>
    <col min="22" max="22" width="10.83203125" bestFit="1" customWidth="1"/>
    <col min="23" max="25" width="11.83203125" bestFit="1" customWidth="1"/>
  </cols>
  <sheetData>
    <row r="1" spans="1:25" x14ac:dyDescent="0.2">
      <c r="A1" t="s">
        <v>10</v>
      </c>
      <c r="J1" t="s">
        <v>0</v>
      </c>
      <c r="K1" t="s">
        <v>4</v>
      </c>
      <c r="L1" t="s">
        <v>5</v>
      </c>
      <c r="M1" t="s">
        <v>6</v>
      </c>
      <c r="N1" t="s">
        <v>7</v>
      </c>
      <c r="O1" s="1"/>
      <c r="P1" s="1" t="s">
        <v>0</v>
      </c>
      <c r="Q1" s="1" t="s">
        <v>8</v>
      </c>
      <c r="R1" s="1" t="s">
        <v>9</v>
      </c>
      <c r="V1" t="s">
        <v>23</v>
      </c>
      <c r="W1" t="s">
        <v>10</v>
      </c>
      <c r="X1" t="s">
        <v>11</v>
      </c>
      <c r="Y1" t="s">
        <v>12</v>
      </c>
    </row>
    <row r="2" spans="1:25" x14ac:dyDescent="0.2">
      <c r="A2" t="s">
        <v>0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I2" t="s">
        <v>10</v>
      </c>
      <c r="J2" t="s">
        <v>2</v>
      </c>
      <c r="K2">
        <v>284</v>
      </c>
      <c r="L2">
        <v>92</v>
      </c>
      <c r="M2">
        <v>8895</v>
      </c>
      <c r="N2">
        <v>716</v>
      </c>
      <c r="O2" s="1" t="s">
        <v>10</v>
      </c>
      <c r="P2" s="1" t="s">
        <v>2</v>
      </c>
      <c r="Q2" s="5">
        <f>K2/(K2+N2)</f>
        <v>0.28399999999999997</v>
      </c>
      <c r="R2" s="5">
        <f>L2/(L2+M2)</f>
        <v>1.0237009013018805E-2</v>
      </c>
      <c r="V2" t="s">
        <v>2</v>
      </c>
      <c r="W2" s="4">
        <f>1/2-(R2/2)+(Q2/2)</f>
        <v>0.6368814954934906</v>
      </c>
      <c r="X2" s="4">
        <f>1/2-(R3/2)+(Q3/2)</f>
        <v>0.73572079582082917</v>
      </c>
      <c r="Y2" s="4">
        <f>1/2-(R4/2)+(Q4/2)</f>
        <v>0.79177653662331893</v>
      </c>
    </row>
    <row r="3" spans="1:25" x14ac:dyDescent="0.2">
      <c r="A3" t="s">
        <v>1</v>
      </c>
      <c r="B3">
        <v>284</v>
      </c>
      <c r="C3">
        <v>92</v>
      </c>
      <c r="D3">
        <v>8895</v>
      </c>
      <c r="E3">
        <v>716</v>
      </c>
      <c r="F3" s="4">
        <f>B3/(B3+E3)</f>
        <v>0.28399999999999997</v>
      </c>
      <c r="G3" s="4">
        <f>C3/(C3+D3)</f>
        <v>1.0237009013018805E-2</v>
      </c>
      <c r="I3" t="s">
        <v>11</v>
      </c>
      <c r="J3" t="s">
        <v>2</v>
      </c>
      <c r="K3">
        <v>480</v>
      </c>
      <c r="L3">
        <v>77</v>
      </c>
      <c r="M3">
        <v>8920</v>
      </c>
      <c r="N3">
        <v>520</v>
      </c>
      <c r="O3" s="1" t="s">
        <v>11</v>
      </c>
      <c r="P3" s="1" t="s">
        <v>2</v>
      </c>
      <c r="Q3" s="5">
        <f>K3/(K3+N3)</f>
        <v>0.48</v>
      </c>
      <c r="R3" s="5">
        <f>L3/(L3+M3)</f>
        <v>8.5584083583416688E-3</v>
      </c>
      <c r="V3" t="s">
        <v>1</v>
      </c>
      <c r="W3" s="4">
        <f>1/2-(R6/2)+(Q6/2)</f>
        <v>0.58104984978301988</v>
      </c>
      <c r="X3" s="4">
        <f>1/2-(R7/2)+(Q7/2)</f>
        <v>0.70144309214182499</v>
      </c>
      <c r="Y3" s="4">
        <f>1/2-(R8/2)+(Q8/2)</f>
        <v>0.7716103145492943</v>
      </c>
    </row>
    <row r="4" spans="1:25" x14ac:dyDescent="0.2">
      <c r="A4" t="s">
        <v>2</v>
      </c>
      <c r="B4">
        <v>170</v>
      </c>
      <c r="C4">
        <v>71</v>
      </c>
      <c r="D4">
        <v>8916</v>
      </c>
      <c r="E4">
        <v>830</v>
      </c>
      <c r="F4" s="4">
        <f>B4/(B4+E4)</f>
        <v>0.17</v>
      </c>
      <c r="G4" s="4">
        <f>C4/(C4+D4)</f>
        <v>7.9003004339601654E-3</v>
      </c>
      <c r="I4" t="s">
        <v>12</v>
      </c>
      <c r="J4" t="s">
        <v>2</v>
      </c>
      <c r="K4">
        <v>591</v>
      </c>
      <c r="L4">
        <v>67</v>
      </c>
      <c r="M4">
        <v>8930</v>
      </c>
      <c r="N4">
        <v>409</v>
      </c>
      <c r="O4" s="1" t="s">
        <v>12</v>
      </c>
      <c r="P4" s="1" t="s">
        <v>2</v>
      </c>
      <c r="Q4" s="5">
        <f>K4/(K4+N4)</f>
        <v>0.59099999999999997</v>
      </c>
      <c r="R4" s="5">
        <f>L4/(L4+M4)</f>
        <v>7.4469267533622315E-3</v>
      </c>
      <c r="V4" t="s">
        <v>3</v>
      </c>
      <c r="W4" s="4">
        <f>1/2-(R10/2)+(Q10/2)</f>
        <v>0.51200000000000001</v>
      </c>
      <c r="X4" s="4">
        <f>1/2-(R11/2)+(Q11/2)</f>
        <v>0.67333294431477153</v>
      </c>
      <c r="Y4" s="4">
        <f>1/2-(R12/2)+(Q12/2)</f>
        <v>0.75533277759253092</v>
      </c>
    </row>
    <row r="5" spans="1:25" x14ac:dyDescent="0.2">
      <c r="A5" t="s">
        <v>3</v>
      </c>
      <c r="B5">
        <v>24</v>
      </c>
      <c r="C5">
        <v>0</v>
      </c>
      <c r="D5">
        <v>8987</v>
      </c>
      <c r="E5">
        <v>976</v>
      </c>
      <c r="F5" s="4">
        <f>B5/(B5+E5)</f>
        <v>2.4E-2</v>
      </c>
      <c r="G5" s="4">
        <f>C5/(C5+D5)</f>
        <v>0</v>
      </c>
      <c r="J5" t="s">
        <v>0</v>
      </c>
      <c r="K5" t="s">
        <v>4</v>
      </c>
      <c r="L5" t="s">
        <v>5</v>
      </c>
      <c r="M5" t="s">
        <v>6</v>
      </c>
      <c r="N5" t="s">
        <v>7</v>
      </c>
      <c r="O5" s="1"/>
      <c r="P5" s="1" t="s">
        <v>0</v>
      </c>
      <c r="Q5" s="1" t="s">
        <v>8</v>
      </c>
      <c r="R5" s="1" t="s">
        <v>9</v>
      </c>
    </row>
    <row r="6" spans="1:25" x14ac:dyDescent="0.2">
      <c r="A6" t="s">
        <v>11</v>
      </c>
      <c r="I6" t="s">
        <v>10</v>
      </c>
      <c r="J6" t="s">
        <v>1</v>
      </c>
      <c r="K6">
        <v>170</v>
      </c>
      <c r="L6">
        <v>71</v>
      </c>
      <c r="M6">
        <v>8916</v>
      </c>
      <c r="N6">
        <v>830</v>
      </c>
      <c r="O6" s="1" t="s">
        <v>10</v>
      </c>
      <c r="P6" s="1" t="s">
        <v>1</v>
      </c>
      <c r="Q6" s="5">
        <f>K6/(K6+N6)</f>
        <v>0.17</v>
      </c>
      <c r="R6" s="5">
        <f>L6/(L6+M6)</f>
        <v>7.9003004339601654E-3</v>
      </c>
      <c r="V6" t="s">
        <v>15</v>
      </c>
      <c r="W6" t="s">
        <v>10</v>
      </c>
      <c r="X6" t="s">
        <v>11</v>
      </c>
      <c r="Y6" t="s">
        <v>12</v>
      </c>
    </row>
    <row r="7" spans="1:25" x14ac:dyDescent="0.2">
      <c r="A7" t="s">
        <v>0</v>
      </c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I7" t="s">
        <v>11</v>
      </c>
      <c r="J7" t="s">
        <v>1</v>
      </c>
      <c r="K7">
        <v>411</v>
      </c>
      <c r="L7">
        <v>73</v>
      </c>
      <c r="M7">
        <v>8924</v>
      </c>
      <c r="N7">
        <v>589</v>
      </c>
      <c r="O7" s="1" t="s">
        <v>11</v>
      </c>
      <c r="P7" s="1" t="s">
        <v>1</v>
      </c>
      <c r="Q7" s="5">
        <f>K7/(K7+N7)</f>
        <v>0.41099999999999998</v>
      </c>
      <c r="R7" s="5">
        <f>L7/(L7+M7)</f>
        <v>8.1138157163498942E-3</v>
      </c>
      <c r="V7" t="s">
        <v>2</v>
      </c>
      <c r="W7" s="4">
        <f>(K2+M2)/(SUM(K2:N2))</f>
        <v>0.91909482327025138</v>
      </c>
      <c r="X7" s="4">
        <f>(K3+M3)/(SUM(K3:N3))</f>
        <v>0.94028208462538765</v>
      </c>
      <c r="Y7" s="4">
        <f>(K4+M4)/(SUM(K4:N4))</f>
        <v>0.95238571571471442</v>
      </c>
    </row>
    <row r="8" spans="1:25" x14ac:dyDescent="0.2">
      <c r="A8" t="s">
        <v>1</v>
      </c>
      <c r="B8">
        <v>480</v>
      </c>
      <c r="C8">
        <v>77</v>
      </c>
      <c r="D8">
        <v>8920</v>
      </c>
      <c r="E8">
        <v>520</v>
      </c>
      <c r="F8" s="4">
        <f>B8/(B8+E8)</f>
        <v>0.48</v>
      </c>
      <c r="G8" s="4">
        <f>C8/(C8+D8)</f>
        <v>8.5584083583416688E-3</v>
      </c>
      <c r="I8" t="s">
        <v>12</v>
      </c>
      <c r="J8" t="s">
        <v>1</v>
      </c>
      <c r="K8">
        <v>548</v>
      </c>
      <c r="L8">
        <v>43</v>
      </c>
      <c r="M8">
        <v>8954</v>
      </c>
      <c r="N8">
        <v>452</v>
      </c>
      <c r="O8" s="1" t="s">
        <v>12</v>
      </c>
      <c r="P8" s="1" t="s">
        <v>1</v>
      </c>
      <c r="Q8" s="5">
        <f>K8/(K8+N8)</f>
        <v>0.54800000000000004</v>
      </c>
      <c r="R8" s="5">
        <f>L8/(L8+M8)</f>
        <v>4.7793709014115815E-3</v>
      </c>
      <c r="V8" t="s">
        <v>1</v>
      </c>
      <c r="W8" s="4">
        <f>(K6+M6)/(SUM(K6:N6))</f>
        <v>0.90978271753279261</v>
      </c>
      <c r="X8" s="4">
        <f>(K7+M7)/(SUM(K7:N7))</f>
        <v>0.9337801340402121</v>
      </c>
      <c r="Y8" s="4">
        <f>(K8+M8)/(SUM(K8:N8))</f>
        <v>0.95048514554366315</v>
      </c>
    </row>
    <row r="9" spans="1:25" x14ac:dyDescent="0.2">
      <c r="A9" t="s">
        <v>2</v>
      </c>
      <c r="B9">
        <v>411</v>
      </c>
      <c r="C9">
        <v>73</v>
      </c>
      <c r="D9">
        <v>8924</v>
      </c>
      <c r="E9">
        <v>589</v>
      </c>
      <c r="F9" s="4">
        <f>B9/(B9+E9)</f>
        <v>0.41099999999999998</v>
      </c>
      <c r="G9" s="4">
        <f>C9/(C9+D9)</f>
        <v>8.1138157163498942E-3</v>
      </c>
      <c r="J9" t="s">
        <v>0</v>
      </c>
      <c r="K9" t="s">
        <v>4</v>
      </c>
      <c r="L9" t="s">
        <v>5</v>
      </c>
      <c r="M9" t="s">
        <v>6</v>
      </c>
      <c r="N9" t="s">
        <v>7</v>
      </c>
      <c r="O9" s="1"/>
      <c r="P9" s="1" t="s">
        <v>0</v>
      </c>
      <c r="Q9" s="1" t="s">
        <v>8</v>
      </c>
      <c r="R9" s="1" t="s">
        <v>9</v>
      </c>
      <c r="V9" t="s">
        <v>3</v>
      </c>
      <c r="W9" s="4">
        <f>(K10+M10)/(SUM(K10:N10))</f>
        <v>0.90227295484129366</v>
      </c>
      <c r="X9" s="4">
        <f>(K11+M11)/(SUM(K11:N11))</f>
        <v>0.93277983395018504</v>
      </c>
      <c r="Y9" s="4">
        <f>(K12+M12)/(SUM(K12:N12))</f>
        <v>0.94838451535460633</v>
      </c>
    </row>
    <row r="10" spans="1:25" x14ac:dyDescent="0.2">
      <c r="A10" t="s">
        <v>3</v>
      </c>
      <c r="B10">
        <v>349</v>
      </c>
      <c r="C10">
        <v>21</v>
      </c>
      <c r="D10">
        <v>8976</v>
      </c>
      <c r="E10">
        <v>651</v>
      </c>
      <c r="F10" s="4">
        <f>B10/(B10+E10)</f>
        <v>0.34899999999999998</v>
      </c>
      <c r="G10" s="4">
        <f>C10/(C10+D10)</f>
        <v>2.3341113704568191E-3</v>
      </c>
      <c r="I10" t="s">
        <v>10</v>
      </c>
      <c r="J10" t="s">
        <v>3</v>
      </c>
      <c r="K10">
        <v>24</v>
      </c>
      <c r="L10">
        <v>0</v>
      </c>
      <c r="M10">
        <v>8987</v>
      </c>
      <c r="N10">
        <v>976</v>
      </c>
      <c r="O10" s="1" t="s">
        <v>10</v>
      </c>
      <c r="P10" s="1" t="s">
        <v>3</v>
      </c>
      <c r="Q10" s="5">
        <f>K10/(K10+N10)</f>
        <v>2.4E-2</v>
      </c>
      <c r="R10" s="5">
        <f>L10/(L10+M10)</f>
        <v>0</v>
      </c>
    </row>
    <row r="11" spans="1:25" x14ac:dyDescent="0.2">
      <c r="A11" t="s">
        <v>12</v>
      </c>
      <c r="I11" t="s">
        <v>11</v>
      </c>
      <c r="J11" t="s">
        <v>3</v>
      </c>
      <c r="K11">
        <v>349</v>
      </c>
      <c r="L11">
        <v>21</v>
      </c>
      <c r="M11">
        <v>8976</v>
      </c>
      <c r="N11">
        <v>651</v>
      </c>
      <c r="O11" s="1" t="s">
        <v>11</v>
      </c>
      <c r="P11" s="1" t="s">
        <v>3</v>
      </c>
      <c r="Q11" s="5">
        <f>K11/(K11+N11)</f>
        <v>0.34899999999999998</v>
      </c>
      <c r="R11" s="5">
        <f>L11/(L11+M11)</f>
        <v>2.3341113704568191E-3</v>
      </c>
      <c r="V11" t="s">
        <v>16</v>
      </c>
      <c r="W11" t="s">
        <v>10</v>
      </c>
      <c r="X11" t="s">
        <v>11</v>
      </c>
      <c r="Y11" t="s">
        <v>12</v>
      </c>
    </row>
    <row r="12" spans="1:25" x14ac:dyDescent="0.2">
      <c r="A12" t="s">
        <v>0</v>
      </c>
      <c r="B12" t="s">
        <v>4</v>
      </c>
      <c r="C12" t="s">
        <v>5</v>
      </c>
      <c r="D12" t="s">
        <v>6</v>
      </c>
      <c r="E12" t="s">
        <v>7</v>
      </c>
      <c r="F12" t="s">
        <v>8</v>
      </c>
      <c r="G12" t="s">
        <v>9</v>
      </c>
      <c r="I12" t="s">
        <v>12</v>
      </c>
      <c r="J12" t="s">
        <v>3</v>
      </c>
      <c r="K12">
        <v>514</v>
      </c>
      <c r="L12">
        <v>30</v>
      </c>
      <c r="M12">
        <v>8967</v>
      </c>
      <c r="N12">
        <v>486</v>
      </c>
      <c r="O12" s="1" t="s">
        <v>12</v>
      </c>
      <c r="P12" s="1" t="s">
        <v>3</v>
      </c>
      <c r="Q12" s="5">
        <f>K12/(K12+N12)</f>
        <v>0.51400000000000001</v>
      </c>
      <c r="R12" s="5">
        <f>L12/(L12+M12)</f>
        <v>3.3344448149383128E-3</v>
      </c>
      <c r="V12" t="s">
        <v>2</v>
      </c>
      <c r="W12" s="4">
        <f>K2/(K2+L2)</f>
        <v>0.75531914893617025</v>
      </c>
      <c r="X12" s="4">
        <f>K3/(K3+L3)</f>
        <v>0.86175942549371631</v>
      </c>
      <c r="Y12" s="4">
        <f>K4/(K4+L4)</f>
        <v>0.89817629179331304</v>
      </c>
    </row>
    <row r="13" spans="1:25" x14ac:dyDescent="0.2">
      <c r="A13" t="s">
        <v>1</v>
      </c>
      <c r="B13">
        <v>591</v>
      </c>
      <c r="C13">
        <v>67</v>
      </c>
      <c r="D13">
        <v>8930</v>
      </c>
      <c r="E13">
        <v>409</v>
      </c>
      <c r="F13" s="4">
        <f>B13/(B13+E13)</f>
        <v>0.59099999999999997</v>
      </c>
      <c r="G13" s="4">
        <f>C13/(C13+D13)</f>
        <v>7.4469267533622315E-3</v>
      </c>
      <c r="V13" t="s">
        <v>1</v>
      </c>
      <c r="W13" s="4">
        <f>K6/(K6+L6)</f>
        <v>0.70539419087136934</v>
      </c>
      <c r="X13" s="4">
        <f>K7/(K7+L7)</f>
        <v>0.84917355371900827</v>
      </c>
      <c r="Y13" s="4">
        <f>K8/(K8+L8)</f>
        <v>0.92724196277495774</v>
      </c>
    </row>
    <row r="14" spans="1:25" x14ac:dyDescent="0.2">
      <c r="A14" t="s">
        <v>2</v>
      </c>
      <c r="B14">
        <v>548</v>
      </c>
      <c r="C14">
        <v>43</v>
      </c>
      <c r="D14">
        <v>8954</v>
      </c>
      <c r="E14">
        <v>452</v>
      </c>
      <c r="F14" s="4">
        <f>B14/(B14+E14)</f>
        <v>0.54800000000000004</v>
      </c>
      <c r="G14" s="4">
        <f>C14/(C14+D14)</f>
        <v>4.7793709014115815E-3</v>
      </c>
      <c r="I14" s="1"/>
      <c r="J14" s="1" t="s">
        <v>2</v>
      </c>
      <c r="K14" s="1" t="s">
        <v>2</v>
      </c>
      <c r="L14" s="1" t="s">
        <v>2</v>
      </c>
      <c r="M14" s="1" t="s">
        <v>1</v>
      </c>
      <c r="N14" s="1" t="s">
        <v>1</v>
      </c>
      <c r="O14" s="1" t="s">
        <v>1</v>
      </c>
      <c r="P14" s="1" t="s">
        <v>3</v>
      </c>
      <c r="Q14" s="1" t="s">
        <v>3</v>
      </c>
      <c r="R14" s="1" t="s">
        <v>3</v>
      </c>
      <c r="S14" s="1"/>
      <c r="V14" t="s">
        <v>3</v>
      </c>
      <c r="W14" s="4">
        <f>K10/(K10+L10)</f>
        <v>1</v>
      </c>
      <c r="X14" s="4">
        <f>K11/(K11+L11)</f>
        <v>0.94324324324324327</v>
      </c>
      <c r="Y14" s="4">
        <f>K12/(K12+L12)</f>
        <v>0.94485294117647056</v>
      </c>
    </row>
    <row r="15" spans="1:25" x14ac:dyDescent="0.2">
      <c r="A15" t="s">
        <v>3</v>
      </c>
      <c r="B15">
        <v>514</v>
      </c>
      <c r="C15">
        <v>30</v>
      </c>
      <c r="D15">
        <v>8967</v>
      </c>
      <c r="E15">
        <v>486</v>
      </c>
      <c r="F15" s="4">
        <f>B15/(B15+E15)</f>
        <v>0.51400000000000001</v>
      </c>
      <c r="G15" s="4">
        <f>C15/(C15+D15)</f>
        <v>3.3344448149383128E-3</v>
      </c>
      <c r="I15" s="1"/>
      <c r="J15" s="1" t="s">
        <v>10</v>
      </c>
      <c r="K15" s="1" t="s">
        <v>11</v>
      </c>
      <c r="L15" s="1" t="s">
        <v>12</v>
      </c>
      <c r="M15" s="1" t="s">
        <v>10</v>
      </c>
      <c r="N15" s="1" t="s">
        <v>11</v>
      </c>
      <c r="O15" s="1" t="s">
        <v>12</v>
      </c>
      <c r="P15" s="1" t="s">
        <v>10</v>
      </c>
      <c r="Q15" s="1" t="s">
        <v>11</v>
      </c>
      <c r="R15" s="1" t="s">
        <v>12</v>
      </c>
      <c r="S15" s="1"/>
    </row>
    <row r="16" spans="1:25" x14ac:dyDescent="0.2">
      <c r="I16" s="1" t="s">
        <v>4</v>
      </c>
      <c r="J16" s="1">
        <v>284</v>
      </c>
      <c r="K16" s="1">
        <v>480</v>
      </c>
      <c r="L16" s="1">
        <v>591</v>
      </c>
      <c r="M16" s="1">
        <v>170</v>
      </c>
      <c r="N16" s="1">
        <v>411</v>
      </c>
      <c r="O16" s="1">
        <v>548</v>
      </c>
      <c r="P16" s="1">
        <v>24</v>
      </c>
      <c r="Q16" s="1">
        <v>349</v>
      </c>
      <c r="R16" s="1">
        <v>514</v>
      </c>
      <c r="S16" s="1" t="s">
        <v>4</v>
      </c>
      <c r="V16" t="s">
        <v>22</v>
      </c>
      <c r="W16" t="s">
        <v>10</v>
      </c>
      <c r="X16" t="s">
        <v>11</v>
      </c>
      <c r="Y16" t="s">
        <v>12</v>
      </c>
    </row>
    <row r="17" spans="1:25" x14ac:dyDescent="0.2">
      <c r="A17" s="2" t="s">
        <v>8</v>
      </c>
      <c r="B17" s="2" t="s">
        <v>17</v>
      </c>
      <c r="C17" s="2"/>
      <c r="D17" s="2"/>
      <c r="E17" s="2"/>
      <c r="I17" s="1" t="s">
        <v>5</v>
      </c>
      <c r="J17" s="1">
        <v>92</v>
      </c>
      <c r="K17" s="1">
        <v>77</v>
      </c>
      <c r="L17" s="1">
        <v>67</v>
      </c>
      <c r="M17" s="1">
        <v>71</v>
      </c>
      <c r="N17" s="1">
        <v>73</v>
      </c>
      <c r="O17" s="1">
        <v>43</v>
      </c>
      <c r="P17" s="1">
        <v>0</v>
      </c>
      <c r="Q17" s="1">
        <v>21</v>
      </c>
      <c r="R17" s="1">
        <v>30</v>
      </c>
      <c r="S17" s="1" t="s">
        <v>5</v>
      </c>
      <c r="V17" t="s">
        <v>2</v>
      </c>
      <c r="W17" s="4">
        <f>K2/(K2+N2)</f>
        <v>0.28399999999999997</v>
      </c>
      <c r="X17" s="4">
        <f>K3/(K3+N3)</f>
        <v>0.48</v>
      </c>
      <c r="Y17" s="4">
        <f>K4/(K4+N4)</f>
        <v>0.59099999999999997</v>
      </c>
    </row>
    <row r="18" spans="1:25" x14ac:dyDescent="0.2">
      <c r="A18" s="2" t="s">
        <v>9</v>
      </c>
      <c r="B18" s="2" t="s">
        <v>18</v>
      </c>
      <c r="C18" s="2"/>
      <c r="D18" s="2"/>
      <c r="E18" s="2"/>
      <c r="I18" s="1" t="s">
        <v>6</v>
      </c>
      <c r="J18" s="1">
        <v>8895</v>
      </c>
      <c r="K18" s="1">
        <v>8920</v>
      </c>
      <c r="L18" s="1">
        <v>8930</v>
      </c>
      <c r="M18" s="1">
        <v>8916</v>
      </c>
      <c r="N18" s="1">
        <v>8924</v>
      </c>
      <c r="O18" s="1">
        <v>8954</v>
      </c>
      <c r="P18" s="1">
        <v>8987</v>
      </c>
      <c r="Q18" s="1">
        <v>8976</v>
      </c>
      <c r="R18" s="1">
        <v>8967</v>
      </c>
      <c r="S18" s="1" t="s">
        <v>6</v>
      </c>
      <c r="V18" t="s">
        <v>1</v>
      </c>
      <c r="W18" s="4">
        <f>K6/(K6+N6)</f>
        <v>0.17</v>
      </c>
      <c r="X18" s="4">
        <f>K7/(K7+N7)</f>
        <v>0.41099999999999998</v>
      </c>
      <c r="Y18" s="4">
        <f>K8/(K8+N8)</f>
        <v>0.54800000000000004</v>
      </c>
    </row>
    <row r="19" spans="1:25" x14ac:dyDescent="0.2">
      <c r="A19" s="2" t="s">
        <v>14</v>
      </c>
      <c r="B19" s="2" t="s">
        <v>13</v>
      </c>
      <c r="C19" s="2"/>
      <c r="D19" s="2"/>
      <c r="E19" s="2"/>
      <c r="I19" s="1" t="s">
        <v>7</v>
      </c>
      <c r="J19" s="1">
        <v>716</v>
      </c>
      <c r="K19" s="1">
        <v>520</v>
      </c>
      <c r="L19" s="1">
        <v>409</v>
      </c>
      <c r="M19" s="1">
        <v>830</v>
      </c>
      <c r="N19" s="1">
        <v>589</v>
      </c>
      <c r="O19" s="1">
        <v>452</v>
      </c>
      <c r="P19" s="1">
        <v>976</v>
      </c>
      <c r="Q19" s="1">
        <v>651</v>
      </c>
      <c r="R19" s="1">
        <v>486</v>
      </c>
      <c r="S19" s="1" t="s">
        <v>7</v>
      </c>
      <c r="V19" t="s">
        <v>3</v>
      </c>
      <c r="W19" s="4">
        <f>K10/(K10+N10)</f>
        <v>2.4E-2</v>
      </c>
      <c r="X19" s="4">
        <f>K11/(K11+N11)</f>
        <v>0.34899999999999998</v>
      </c>
      <c r="Y19" s="4">
        <f>K12/(K12+N12)</f>
        <v>0.51400000000000001</v>
      </c>
    </row>
    <row r="20" spans="1:25" x14ac:dyDescent="0.2">
      <c r="A20" s="2" t="s">
        <v>15</v>
      </c>
      <c r="B20" s="2" t="s">
        <v>19</v>
      </c>
      <c r="C20" s="2"/>
      <c r="D20" s="2"/>
      <c r="E20" s="2"/>
    </row>
    <row r="21" spans="1:25" x14ac:dyDescent="0.2">
      <c r="A21" s="2" t="s">
        <v>20</v>
      </c>
      <c r="B21" s="2" t="s">
        <v>21</v>
      </c>
      <c r="C21" s="2"/>
      <c r="D21" s="2"/>
      <c r="E21" s="2"/>
    </row>
    <row r="22" spans="1:25" x14ac:dyDescent="0.2">
      <c r="A22" s="2" t="s">
        <v>22</v>
      </c>
      <c r="B22" s="2" t="s">
        <v>17</v>
      </c>
      <c r="C22" s="2"/>
      <c r="D22" s="2"/>
      <c r="E22" s="2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5F605-C9CF-4686-98A1-66C090B13B2B}">
  <dimension ref="J19"/>
  <sheetViews>
    <sheetView topLeftCell="A18" zoomScale="108" workbookViewId="0">
      <selection activeCell="H16" sqref="H16"/>
    </sheetView>
  </sheetViews>
  <sheetFormatPr baseColWidth="10" defaultColWidth="8.83203125" defaultRowHeight="15" x14ac:dyDescent="0.2"/>
  <sheetData>
    <row r="19" spans="10:10" x14ac:dyDescent="0.2">
      <c r="J19" s="3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Figures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Chiu</dc:creator>
  <cp:lastModifiedBy>Microsoft Office User</cp:lastModifiedBy>
  <dcterms:created xsi:type="dcterms:W3CDTF">2022-10-10T07:50:39Z</dcterms:created>
  <dcterms:modified xsi:type="dcterms:W3CDTF">2022-11-12T09:31:32Z</dcterms:modified>
</cp:coreProperties>
</file>