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autoCompressPictures="0"/>
  <mc:AlternateContent xmlns:mc="http://schemas.openxmlformats.org/markup-compatibility/2006">
    <mc:Choice Requires="x15">
      <x15ac:absPath xmlns:x15ac="http://schemas.microsoft.com/office/spreadsheetml/2010/11/ac" url="E:\Dropbox\Temba Personal Tenco Folder\Task Matrix References\"/>
    </mc:Choice>
  </mc:AlternateContent>
  <xr:revisionPtr revIDLastSave="0" documentId="13_ncr:1_{2F719CD0-FC8E-40FF-93C3-FD2EE5FF145F}" xr6:coauthVersionLast="47" xr6:coauthVersionMax="47" xr10:uidLastSave="{00000000-0000-0000-0000-000000000000}"/>
  <bookViews>
    <workbookView xWindow="-120" yWindow="-120" windowWidth="38640" windowHeight="21120" xr2:uid="{00000000-000D-0000-FFFF-FFFF00000000}"/>
  </bookViews>
  <sheets>
    <sheet name="Task Matrix" sheetId="24" r:id="rId1"/>
    <sheet name="Assumptions" sheetId="22" state="hidden" r:id="rId2"/>
    <sheet name="HSTS Price Sheet" sheetId="29" state="hidden" r:id="rId3"/>
  </sheets>
  <externalReferences>
    <externalReference r:id="rId4"/>
  </externalReferences>
  <definedNames>
    <definedName name="__bookmark_1">Brightline Maintenance [1]Plan!$A$4:$AA$1105</definedName>
    <definedName name="__bookmark_10">Brightline Maintenance [1]Plan!$A$67:$AA$69</definedName>
    <definedName name="__bookmark_12">Brightline Maintenance [1]Plan!$A$73:$AA$75</definedName>
    <definedName name="__bookmark_133">Brightline Maintenance [1]Plan!$A$445:$AA$466</definedName>
    <definedName name="__bookmark_14">Brightline Maintenance [1]Plan!$A$79:$AA$82</definedName>
    <definedName name="__bookmark_154">Brightline Maintenance [1]Plan!$A$470:$AA$472</definedName>
    <definedName name="__bookmark_156">Brightline Maintenance [1]Plan!$A$476:$AA$478</definedName>
    <definedName name="__bookmark_158">Brightline Maintenance [1]Plan!$A$482:$AA$569</definedName>
    <definedName name="__bookmark_17">Brightline Maintenance [1]Plan!$A$86:$AA$122</definedName>
    <definedName name="__bookmark_2">Brightline Maintenance [1]Plan!$A$9:$AA$51</definedName>
    <definedName name="__bookmark_21">Brightline Maintenance [1]Plan!$A$94:$AA$116</definedName>
    <definedName name="__bookmark_22">Brightline Maintenance [1]Plan!$A$118:$AA$121</definedName>
    <definedName name="__bookmark_23">Brightline Maintenance [1]Plan!$A$126:$AA$146</definedName>
    <definedName name="__bookmark_245">Brightline Maintenance [1]Plan!$A$573:$AA$579</definedName>
    <definedName name="__bookmark_251">Brightline Maintenance [1]Plan!$A$583:$AA$605</definedName>
    <definedName name="__bookmark_273">Brightline Maintenance [1]Plan!$A$609:$AA$612</definedName>
    <definedName name="__bookmark_276">Brightline Maintenance [1]Plan!$A$616:$AA$619</definedName>
    <definedName name="__bookmark_279">Brightline Maintenance [1]Plan!$A$623:$AA$632</definedName>
    <definedName name="__bookmark_288">Brightline Maintenance [1]Plan!$A$636:$AA$662</definedName>
    <definedName name="__bookmark_3">Brightline Maintenance [1]Plan!$A$11:$AA$22</definedName>
    <definedName name="__bookmark_31">Brightline Maintenance [1]Plan!$A$142:$AA$145</definedName>
    <definedName name="__bookmark_314">Brightline Maintenance [1]Plan!$A$666:$AA$670</definedName>
    <definedName name="__bookmark_318">Brightline Maintenance [1]Plan!$A$674:$AA$677</definedName>
    <definedName name="__bookmark_32">Brightline Maintenance [1]Plan!$A$150:$AA$152</definedName>
    <definedName name="__bookmark_321">Brightline Maintenance [1]Plan!$A$681:$AA$698</definedName>
    <definedName name="__bookmark_338">Brightline Maintenance [1]Plan!$A$702:$AA$731</definedName>
    <definedName name="__bookmark_34">Brightline Maintenance [1]Plan!$A$159:$AA$188</definedName>
    <definedName name="__bookmark_35">Brightline Maintenance [1]Plan!$A$161:$AA$171</definedName>
    <definedName name="__bookmark_36">Brightline Maintenance [1]Plan!$A$173:$AA$187</definedName>
    <definedName name="__bookmark_367">Brightline Maintenance [1]Plan!$A$735:$AA$737</definedName>
    <definedName name="__bookmark_369">Brightline Maintenance [1]Plan!$A$741:$AA$757</definedName>
    <definedName name="__bookmark_37">Brightline Maintenance [1]Plan!$A$192:$AA$218</definedName>
    <definedName name="__bookmark_38">Brightline Maintenance [1]Plan!$A$194:$AA$201</definedName>
    <definedName name="__bookmark_385">Brightline Maintenance [1]Plan!$A$761:$AA$769</definedName>
    <definedName name="__bookmark_393">Brightline Maintenance [1]Plan!$A$776:$AA$798</definedName>
    <definedName name="__bookmark_4">Brightline Maintenance [1]Plan!$A$24:$AA$36</definedName>
    <definedName name="__bookmark_415">Brightline Maintenance [1]Plan!$A$802:$AA$839</definedName>
    <definedName name="__bookmark_416">Brightline Maintenance [1]Plan!$A$804:$AA$829</definedName>
    <definedName name="__bookmark_417">Brightline Maintenance [1]Plan!$A$831:$AA$838</definedName>
    <definedName name="__bookmark_418">Brightline Maintenance [1]Plan!$A$843:$AA$845</definedName>
    <definedName name="__bookmark_420">Brightline Maintenance [1]Plan!$A$849:$AA$868</definedName>
    <definedName name="__bookmark_439">Brightline Maintenance [1]Plan!$A$872:$AA$920</definedName>
    <definedName name="__bookmark_47">Brightline Maintenance [1]Plan!$A$222:$AA$252</definedName>
    <definedName name="__bookmark_48">Brightline Maintenance [1]Plan!$A$224:$AA$231</definedName>
    <definedName name="__bookmark_487">Brightline Maintenance [1]Plan!$A$924:$AA$975</definedName>
    <definedName name="__bookmark_5">Brightline Maintenance [1]Plan!$A$38:$AA$50</definedName>
    <definedName name="__bookmark_538">Brightline Maintenance [1]Plan!$A$979:$AA$989</definedName>
    <definedName name="__bookmark_548">Brightline Maintenance [1]Plan!$A$993:$AA$995</definedName>
    <definedName name="__bookmark_550">Brightline Maintenance [1]Plan!$A$999:$AA$1003</definedName>
    <definedName name="__bookmark_554">Brightline Maintenance [1]Plan!$A$1007:$AA$1009</definedName>
    <definedName name="__bookmark_556">Brightline Maintenance [1]Plan!$A$1013:$AA$1022</definedName>
    <definedName name="__bookmark_565">Brightline Maintenance [1]Plan!$A$1026:$AA$1030</definedName>
    <definedName name="__bookmark_569">Brightline Maintenance [1]Plan!$A$1034:$AA$1039</definedName>
    <definedName name="__bookmark_574">Brightline Maintenance [1]Plan!$A$1043:$AA$1046</definedName>
    <definedName name="__bookmark_577">Brightline Maintenance [1]Plan!$A$1050:$AA$1063</definedName>
    <definedName name="__bookmark_59">Brightline Maintenance [1]Plan!$A$256:$AA$258</definedName>
    <definedName name="__bookmark_590">Brightline Maintenance [1]Plan!$A$1072:$AA$1081</definedName>
    <definedName name="__bookmark_599">Brightline Maintenance [1]Plan!$A$1090:$AA$1092</definedName>
    <definedName name="__bookmark_6">Brightline Maintenance [1]Plan!$A$55:$AA$57</definedName>
    <definedName name="__bookmark_601">Brightline Maintenance [1]Plan!$A$1099:$AA$1101</definedName>
    <definedName name="__bookmark_61">Brightline Maintenance [1]Plan!$A$267:$AA$273</definedName>
    <definedName name="__bookmark_67">Brightline Maintenance [1]Plan!$A$277:$AA$279</definedName>
    <definedName name="__bookmark_69">Brightline Maintenance [1]Plan!$A$283:$AA$364</definedName>
    <definedName name="__bookmark_70">Brightline Maintenance [1]Plan!$A$285:$AA$325</definedName>
    <definedName name="__bookmark_71">Brightline Maintenance [1]Plan!$A$327:$AA$363</definedName>
    <definedName name="__bookmark_72">Brightline Maintenance [1]Plan!$A$368:$AA$374</definedName>
    <definedName name="__bookmark_78">Brightline Maintenance [1]Plan!$A$378:$AA$380</definedName>
    <definedName name="__bookmark_8">Brightline Maintenance [1]Plan!$A$61:$AA$63</definedName>
    <definedName name="__bookmark_80">Brightline Maintenance [1]Plan!$A$384:$AA$388</definedName>
    <definedName name="__bookmark_84">Brightline Maintenance [1]Plan!$A$392:$AA$441</definedName>
    <definedName name="_xlnm.Print_Area" localSheetId="1">Assumptions!$A$1:$C$24</definedName>
    <definedName name="_xlnm.Print_Area" localSheetId="0">'Task Matrix'!$A$1:$G$10</definedName>
    <definedName name="_xlnm.Print_Titles" localSheetId="2">'HSTS Price Sheet'!$1:$3</definedName>
    <definedName name="_xlnm.Print_Titles" localSheetId="0">'Task Matrix'!$1:$3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5" i="29" l="1"/>
  <c r="L5" i="29" s="1"/>
  <c r="D7" i="29"/>
  <c r="F7" i="29" s="1"/>
  <c r="D8" i="29"/>
  <c r="F8" i="29" s="1"/>
  <c r="D11" i="29"/>
  <c r="F11" i="29" s="1"/>
  <c r="D12" i="29"/>
  <c r="F12" i="29" s="1"/>
  <c r="O12" i="29" s="1"/>
  <c r="D13" i="29"/>
  <c r="F13" i="29" s="1"/>
  <c r="D14" i="29"/>
  <c r="F14" i="29" s="1"/>
  <c r="O14" i="29" s="1"/>
  <c r="D15" i="29"/>
  <c r="F15" i="29"/>
  <c r="U15" i="29" s="1"/>
  <c r="D16" i="29"/>
  <c r="F16" i="29"/>
  <c r="Y16" i="29" s="1"/>
  <c r="D17" i="29"/>
  <c r="F17" i="29"/>
  <c r="W17" i="29" s="1"/>
  <c r="D19" i="29"/>
  <c r="F19" i="29" s="1"/>
  <c r="D20" i="29"/>
  <c r="F20" i="29" s="1"/>
  <c r="D21" i="29"/>
  <c r="F21" i="29" s="1"/>
  <c r="O21" i="29" s="1"/>
  <c r="D22" i="29"/>
  <c r="F22" i="29" s="1"/>
  <c r="D23" i="29"/>
  <c r="F23" i="29" s="1"/>
  <c r="K23" i="29" s="1"/>
  <c r="D24" i="29"/>
  <c r="F24" i="29" s="1"/>
  <c r="D25" i="29"/>
  <c r="F25" i="29" s="1"/>
  <c r="Q25" i="29" s="1"/>
  <c r="D26" i="29"/>
  <c r="F26" i="29"/>
  <c r="U26" i="29" s="1"/>
  <c r="D27" i="29"/>
  <c r="F27" i="29" s="1"/>
  <c r="D29" i="29"/>
  <c r="F29" i="29" s="1"/>
  <c r="D30" i="29"/>
  <c r="F30" i="29" s="1"/>
  <c r="J30" i="29" s="1"/>
  <c r="S30" i="29" s="1"/>
  <c r="D31" i="29"/>
  <c r="F31" i="29" s="1"/>
  <c r="D32" i="29"/>
  <c r="F32" i="29" s="1"/>
  <c r="D33" i="29"/>
  <c r="F33" i="29" s="1"/>
  <c r="D34" i="29"/>
  <c r="F34" i="29" s="1"/>
  <c r="D35" i="29"/>
  <c r="F35" i="29" s="1"/>
  <c r="J35" i="29" s="1"/>
  <c r="S35" i="29" s="1"/>
  <c r="D36" i="29"/>
  <c r="F36" i="29" s="1"/>
  <c r="L16" i="29"/>
  <c r="L17" i="29"/>
  <c r="O5" i="29"/>
  <c r="M17" i="29"/>
  <c r="M16" i="29"/>
  <c r="N16" i="29"/>
  <c r="W13" i="29"/>
  <c r="X13" i="29"/>
  <c r="Y13" i="29"/>
  <c r="E36" i="29"/>
  <c r="E35" i="29"/>
  <c r="E34" i="29"/>
  <c r="E33" i="29"/>
  <c r="E32" i="29"/>
  <c r="E31" i="29"/>
  <c r="E30" i="29"/>
  <c r="E29" i="29"/>
  <c r="E27" i="29"/>
  <c r="E26" i="29"/>
  <c r="E25" i="29"/>
  <c r="E24" i="29"/>
  <c r="E23" i="29"/>
  <c r="E22" i="29"/>
  <c r="E21" i="29"/>
  <c r="E20" i="29"/>
  <c r="E19" i="29"/>
  <c r="E16" i="29"/>
  <c r="E17" i="29"/>
  <c r="E15" i="29"/>
  <c r="E14" i="29"/>
  <c r="E13" i="29"/>
  <c r="E12" i="29"/>
  <c r="E11" i="29"/>
  <c r="E6" i="29"/>
  <c r="E7" i="29"/>
  <c r="E8" i="29"/>
  <c r="E9" i="29"/>
  <c r="E5" i="29"/>
  <c r="U16" i="29"/>
  <c r="Z16" i="29" s="1"/>
  <c r="V5" i="29"/>
  <c r="U5" i="29"/>
  <c r="W5" i="29"/>
  <c r="N5" i="29"/>
  <c r="K17" i="29"/>
  <c r="D9" i="29"/>
  <c r="F9" i="29" s="1"/>
  <c r="P9" i="29" s="1"/>
  <c r="O25" i="29"/>
  <c r="Q16" i="29"/>
  <c r="O16" i="29"/>
  <c r="U21" i="29"/>
  <c r="Z21" i="29" s="1"/>
  <c r="U12" i="29"/>
  <c r="Y15" i="29"/>
  <c r="P15" i="29"/>
  <c r="K15" i="29"/>
  <c r="Q35" i="29"/>
  <c r="O35" i="29"/>
  <c r="W30" i="29"/>
  <c r="Q30" i="29"/>
  <c r="W23" i="29"/>
  <c r="L23" i="29"/>
  <c r="K12" i="29"/>
  <c r="J12" i="29"/>
  <c r="S12" i="29" s="1"/>
  <c r="D6" i="29"/>
  <c r="D39" i="29" s="1"/>
  <c r="F39" i="29" s="1"/>
  <c r="M15" i="29"/>
  <c r="Z15" i="29"/>
  <c r="Z12" i="29"/>
  <c r="O9" i="29"/>
  <c r="X9" i="29"/>
  <c r="Z26" i="29"/>
  <c r="Y31" i="29" l="1"/>
  <c r="M31" i="29"/>
  <c r="L31" i="29"/>
  <c r="P31" i="29"/>
  <c r="O11" i="29"/>
  <c r="W11" i="29"/>
  <c r="N11" i="29"/>
  <c r="J11" i="29"/>
  <c r="S11" i="29" s="1"/>
  <c r="P11" i="29"/>
  <c r="X22" i="29"/>
  <c r="K22" i="29"/>
  <c r="P22" i="29"/>
  <c r="Y22" i="29"/>
  <c r="O22" i="29"/>
  <c r="W22" i="29"/>
  <c r="Y9" i="29"/>
  <c r="K9" i="29"/>
  <c r="P14" i="29"/>
  <c r="X16" i="29"/>
  <c r="K26" i="29"/>
  <c r="M26" i="29"/>
  <c r="U9" i="29"/>
  <c r="Z9" i="29" s="1"/>
  <c r="J14" i="29"/>
  <c r="S14" i="29" s="1"/>
  <c r="Y26" i="29"/>
  <c r="Q5" i="29"/>
  <c r="K5" i="29"/>
  <c r="U36" i="29"/>
  <c r="Z36" i="29" s="1"/>
  <c r="J36" i="29"/>
  <c r="S36" i="29" s="1"/>
  <c r="L36" i="29"/>
  <c r="O36" i="29"/>
  <c r="Y36" i="29"/>
  <c r="W36" i="29"/>
  <c r="K36" i="29"/>
  <c r="M29" i="29"/>
  <c r="W29" i="29"/>
  <c r="J29" i="29"/>
  <c r="S29" i="29" s="1"/>
  <c r="P29" i="29"/>
  <c r="U29" i="29"/>
  <c r="Z29" i="29" s="1"/>
  <c r="O29" i="29"/>
  <c r="V29" i="29"/>
  <c r="K29" i="29"/>
  <c r="W24" i="29"/>
  <c r="M24" i="29"/>
  <c r="K24" i="29"/>
  <c r="U24" i="29"/>
  <c r="Z24" i="29" s="1"/>
  <c r="Y24" i="29"/>
  <c r="J24" i="29"/>
  <c r="S24" i="29" s="1"/>
  <c r="O24" i="29"/>
  <c r="P20" i="29"/>
  <c r="Q20" i="29"/>
  <c r="W20" i="29"/>
  <c r="V20" i="29"/>
  <c r="M20" i="29"/>
  <c r="X20" i="29"/>
  <c r="L20" i="29"/>
  <c r="Y20" i="29"/>
  <c r="N7" i="29"/>
  <c r="Q7" i="29"/>
  <c r="V7" i="29"/>
  <c r="J7" i="29"/>
  <c r="S7" i="29" s="1"/>
  <c r="Y7" i="29"/>
  <c r="W7" i="29"/>
  <c r="L7" i="29"/>
  <c r="U7" i="29"/>
  <c r="Z7" i="29" s="1"/>
  <c r="M7" i="29"/>
  <c r="Y33" i="29"/>
  <c r="P33" i="29"/>
  <c r="U33" i="29"/>
  <c r="Z33" i="29" s="1"/>
  <c r="L33" i="29"/>
  <c r="Q33" i="29"/>
  <c r="N33" i="29"/>
  <c r="M33" i="29"/>
  <c r="J33" i="29"/>
  <c r="S33" i="29" s="1"/>
  <c r="V33" i="29"/>
  <c r="U13" i="29"/>
  <c r="Z13" i="29" s="1"/>
  <c r="M13" i="29"/>
  <c r="K13" i="29"/>
  <c r="J13" i="29"/>
  <c r="S13" i="29" s="1"/>
  <c r="P13" i="29"/>
  <c r="V13" i="29"/>
  <c r="O13" i="29"/>
  <c r="J15" i="29"/>
  <c r="S15" i="29" s="1"/>
  <c r="P21" i="29"/>
  <c r="J16" i="29"/>
  <c r="S16" i="29" s="1"/>
  <c r="L25" i="29"/>
  <c r="Q31" i="29"/>
  <c r="X11" i="29"/>
  <c r="P17" i="29"/>
  <c r="P26" i="29"/>
  <c r="X15" i="29"/>
  <c r="W16" i="29"/>
  <c r="L15" i="29"/>
  <c r="M11" i="29"/>
  <c r="W31" i="29"/>
  <c r="K11" i="29"/>
  <c r="L26" i="29"/>
  <c r="J26" i="29"/>
  <c r="S26" i="29" s="1"/>
  <c r="U11" i="29"/>
  <c r="Z11" i="29" s="1"/>
  <c r="N26" i="29"/>
  <c r="L34" i="29"/>
  <c r="W34" i="29"/>
  <c r="Y34" i="29"/>
  <c r="K34" i="29"/>
  <c r="U34" i="29"/>
  <c r="Z34" i="29" s="1"/>
  <c r="Q34" i="29"/>
  <c r="M34" i="29"/>
  <c r="N34" i="29"/>
  <c r="P34" i="29"/>
  <c r="J34" i="29"/>
  <c r="S34" i="29" s="1"/>
  <c r="O34" i="29"/>
  <c r="V34" i="29"/>
  <c r="F6" i="29"/>
  <c r="X34" i="29"/>
  <c r="P27" i="29"/>
  <c r="X27" i="29"/>
  <c r="M27" i="29"/>
  <c r="V27" i="29"/>
  <c r="O27" i="29"/>
  <c r="W27" i="29"/>
  <c r="U27" i="29"/>
  <c r="Z27" i="29" s="1"/>
  <c r="N27" i="29"/>
  <c r="L27" i="29"/>
  <c r="Y27" i="29"/>
  <c r="K27" i="29"/>
  <c r="Q27" i="29"/>
  <c r="J27" i="29"/>
  <c r="S27" i="29" s="1"/>
  <c r="Q21" i="29"/>
  <c r="M21" i="29"/>
  <c r="Y21" i="29"/>
  <c r="N21" i="29"/>
  <c r="L21" i="29"/>
  <c r="V21" i="29"/>
  <c r="X21" i="29"/>
  <c r="W21" i="29"/>
  <c r="K21" i="29"/>
  <c r="M8" i="29"/>
  <c r="J8" i="29"/>
  <c r="S8" i="29" s="1"/>
  <c r="L8" i="29"/>
  <c r="U8" i="29"/>
  <c r="Z8" i="29" s="1"/>
  <c r="W8" i="29"/>
  <c r="N8" i="29"/>
  <c r="K8" i="29"/>
  <c r="Y8" i="29"/>
  <c r="X8" i="29"/>
  <c r="Q8" i="29"/>
  <c r="V8" i="29"/>
  <c r="P8" i="29"/>
  <c r="O8" i="29"/>
  <c r="N9" i="29"/>
  <c r="M9" i="29"/>
  <c r="Q9" i="29"/>
  <c r="W9" i="29"/>
  <c r="J9" i="29"/>
  <c r="S9" i="29" s="1"/>
  <c r="V9" i="29"/>
  <c r="L9" i="29"/>
  <c r="M32" i="29"/>
  <c r="U32" i="29"/>
  <c r="Z32" i="29" s="1"/>
  <c r="V32" i="29"/>
  <c r="P32" i="29"/>
  <c r="X32" i="29"/>
  <c r="O32" i="29"/>
  <c r="Y32" i="29"/>
  <c r="J32" i="29"/>
  <c r="S32" i="29" s="1"/>
  <c r="L32" i="29"/>
  <c r="W32" i="29"/>
  <c r="K32" i="29"/>
  <c r="N32" i="29"/>
  <c r="Q32" i="29"/>
  <c r="U25" i="29"/>
  <c r="Z25" i="29" s="1"/>
  <c r="P25" i="29"/>
  <c r="W25" i="29"/>
  <c r="J25" i="29"/>
  <c r="S25" i="29" s="1"/>
  <c r="N25" i="29"/>
  <c r="V25" i="29"/>
  <c r="M25" i="29"/>
  <c r="K25" i="29"/>
  <c r="X25" i="29"/>
  <c r="Y25" i="29"/>
  <c r="X14" i="29"/>
  <c r="W14" i="29"/>
  <c r="V14" i="29"/>
  <c r="L14" i="29"/>
  <c r="K14" i="29"/>
  <c r="U14" i="29"/>
  <c r="Z14" i="29" s="1"/>
  <c r="N14" i="29"/>
  <c r="Q14" i="29"/>
  <c r="M14" i="29"/>
  <c r="Y14" i="29"/>
  <c r="J21" i="29"/>
  <c r="S21" i="29" s="1"/>
  <c r="P19" i="29"/>
  <c r="J19" i="29"/>
  <c r="S19" i="29" s="1"/>
  <c r="V19" i="29"/>
  <c r="U19" i="29"/>
  <c r="Z19" i="29" s="1"/>
  <c r="O19" i="29"/>
  <c r="M19" i="29"/>
  <c r="L19" i="29"/>
  <c r="N19" i="29"/>
  <c r="W19" i="29"/>
  <c r="K19" i="29"/>
  <c r="Q19" i="29"/>
  <c r="X19" i="29"/>
  <c r="Y19" i="29"/>
  <c r="O30" i="29"/>
  <c r="M30" i="29"/>
  <c r="U30" i="29"/>
  <c r="Z30" i="29" s="1"/>
  <c r="X30" i="29"/>
  <c r="L30" i="29"/>
  <c r="N30" i="29"/>
  <c r="K30" i="29"/>
  <c r="P30" i="29"/>
  <c r="V30" i="29"/>
  <c r="Y30" i="29"/>
  <c r="M35" i="29"/>
  <c r="K35" i="29"/>
  <c r="Y35" i="29"/>
  <c r="U35" i="29"/>
  <c r="Z35" i="29" s="1"/>
  <c r="P35" i="29"/>
  <c r="W35" i="29"/>
  <c r="X35" i="29"/>
  <c r="N35" i="29"/>
  <c r="V35" i="29"/>
  <c r="L35" i="29"/>
  <c r="P23" i="29"/>
  <c r="N23" i="29"/>
  <c r="Y23" i="29"/>
  <c r="O23" i="29"/>
  <c r="X23" i="29"/>
  <c r="J23" i="29"/>
  <c r="S23" i="29" s="1"/>
  <c r="M23" i="29"/>
  <c r="V23" i="29"/>
  <c r="Q23" i="29"/>
  <c r="U23" i="29"/>
  <c r="Z23" i="29" s="1"/>
  <c r="Y12" i="29"/>
  <c r="W12" i="29"/>
  <c r="X12" i="29"/>
  <c r="L12" i="29"/>
  <c r="M12" i="29"/>
  <c r="Q12" i="29"/>
  <c r="N12" i="29"/>
  <c r="P12" i="29"/>
  <c r="V12" i="29"/>
  <c r="Q13" i="29"/>
  <c r="L22" i="29"/>
  <c r="Q29" i="29"/>
  <c r="M36" i="29"/>
  <c r="V36" i="29"/>
  <c r="P36" i="29"/>
  <c r="N15" i="29"/>
  <c r="L24" i="29"/>
  <c r="P7" i="29"/>
  <c r="V16" i="29"/>
  <c r="O31" i="29"/>
  <c r="Q11" i="29"/>
  <c r="O33" i="29"/>
  <c r="Q17" i="29"/>
  <c r="O26" i="29"/>
  <c r="N24" i="29"/>
  <c r="K20" i="29"/>
  <c r="N22" i="29"/>
  <c r="M22" i="29"/>
  <c r="X36" i="29"/>
  <c r="X17" i="29"/>
  <c r="M5" i="29"/>
  <c r="W15" i="29"/>
  <c r="P5" i="29"/>
  <c r="X26" i="29"/>
  <c r="Y17" i="29"/>
  <c r="V11" i="29"/>
  <c r="L13" i="29"/>
  <c r="J22" i="29"/>
  <c r="S22" i="29" s="1"/>
  <c r="L29" i="29"/>
  <c r="X24" i="29"/>
  <c r="Q36" i="29"/>
  <c r="O15" i="29"/>
  <c r="P24" i="29"/>
  <c r="K7" i="29"/>
  <c r="K16" i="29"/>
  <c r="J31" i="29"/>
  <c r="S31" i="29" s="1"/>
  <c r="L11" i="29"/>
  <c r="X33" i="29"/>
  <c r="J17" i="29"/>
  <c r="Q26" i="29"/>
  <c r="U20" i="29"/>
  <c r="Z20" i="29" s="1"/>
  <c r="J20" i="29"/>
  <c r="S20" i="29" s="1"/>
  <c r="N31" i="29"/>
  <c r="U22" i="29"/>
  <c r="Z22" i="29" s="1"/>
  <c r="X7" i="29"/>
  <c r="X5" i="29"/>
  <c r="W33" i="29"/>
  <c r="N29" i="29"/>
  <c r="N20" i="29"/>
  <c r="N13" i="29"/>
  <c r="J5" i="29"/>
  <c r="V31" i="29"/>
  <c r="Y11" i="29"/>
  <c r="U17" i="29"/>
  <c r="Z17" i="29" s="1"/>
  <c r="V26" i="29"/>
  <c r="O20" i="29"/>
  <c r="Y29" i="29"/>
  <c r="X29" i="29"/>
  <c r="V17" i="29"/>
  <c r="Y5" i="29"/>
  <c r="W26" i="29"/>
  <c r="X31" i="29"/>
  <c r="V22" i="29"/>
  <c r="Q22" i="29"/>
  <c r="V15" i="29"/>
  <c r="N36" i="29"/>
  <c r="Q15" i="29"/>
  <c r="Q24" i="29"/>
  <c r="O7" i="29"/>
  <c r="P16" i="29"/>
  <c r="K31" i="29"/>
  <c r="K33" i="29"/>
  <c r="O17" i="29"/>
  <c r="U31" i="29"/>
  <c r="Z31" i="29" s="1"/>
  <c r="V24" i="29"/>
  <c r="W6" i="29" l="1"/>
  <c r="W39" i="29" s="1"/>
  <c r="J6" i="29"/>
  <c r="S6" i="29" s="1"/>
  <c r="V6" i="29"/>
  <c r="V39" i="29" s="1"/>
  <c r="P6" i="29"/>
  <c r="P39" i="29" s="1"/>
  <c r="M6" i="29"/>
  <c r="M39" i="29" s="1"/>
  <c r="O6" i="29"/>
  <c r="O39" i="29" s="1"/>
  <c r="K6" i="29"/>
  <c r="K39" i="29" s="1"/>
  <c r="U6" i="29"/>
  <c r="L6" i="29"/>
  <c r="L39" i="29" s="1"/>
  <c r="Q6" i="29"/>
  <c r="Q39" i="29" s="1"/>
  <c r="X6" i="29"/>
  <c r="X39" i="29" s="1"/>
  <c r="Y6" i="29"/>
  <c r="Y39" i="29" s="1"/>
  <c r="N6" i="29"/>
  <c r="N39" i="29" s="1"/>
  <c r="J46" i="29" s="1"/>
  <c r="S17" i="29"/>
  <c r="N17" i="29"/>
  <c r="S5" i="29"/>
  <c r="S39" i="29" s="1"/>
  <c r="J39" i="29"/>
  <c r="Z5" i="29"/>
  <c r="Q41" i="29" l="1"/>
  <c r="J44" i="29"/>
  <c r="U39" i="29"/>
  <c r="Z6" i="29"/>
  <c r="Z39" i="29" s="1"/>
</calcChain>
</file>

<file path=xl/sharedStrings.xml><?xml version="1.0" encoding="utf-8"?>
<sst xmlns="http://schemas.openxmlformats.org/spreadsheetml/2006/main" count="133" uniqueCount="128">
  <si>
    <t>Tenco Scope</t>
  </si>
  <si>
    <t>Task Item No.</t>
  </si>
  <si>
    <t>Task</t>
  </si>
  <si>
    <t>STS PTS Assumptions</t>
  </si>
  <si>
    <t>EMC Engineering</t>
  </si>
  <si>
    <t>Item</t>
  </si>
  <si>
    <t>PTS Para.</t>
  </si>
  <si>
    <t>CAHSR EMC Bid Analysis</t>
  </si>
  <si>
    <t>Engineering and Documents</t>
  </si>
  <si>
    <t>EMC Control Plan (EMC Control Strategy)</t>
  </si>
  <si>
    <t>EMC Management Plan</t>
  </si>
  <si>
    <t>EMI Analysis</t>
  </si>
  <si>
    <t>EMI Hazard Log</t>
  </si>
  <si>
    <t>EMC Test Plans / Procedures</t>
  </si>
  <si>
    <t>Cartography Analysis Plan (EM Environment Test
Procedure)</t>
  </si>
  <si>
    <t>Before Integration @ 10 locations Test Procedure</t>
  </si>
  <si>
    <t>Before Integration onboard 1 train Test Procedure</t>
  </si>
  <si>
    <t>After Integration @ 10 locations Test Procedure</t>
  </si>
  <si>
    <t>After Integration onboard 1 train Test Procedure</t>
  </si>
  <si>
    <t>EMC System Test Procedure</t>
  </si>
  <si>
    <t>Human Exposure Procedure</t>
  </si>
  <si>
    <t>Testing – On Site Field Testing</t>
  </si>
  <si>
    <t>Trackside and Wayside Inspection</t>
  </si>
  <si>
    <t>Cartography Analysis EM Environment Field Testing (15
Sites for full analysis)</t>
  </si>
  <si>
    <t>Before Integration @ 10 locations Testing</t>
  </si>
  <si>
    <t>Before Integration onboard 1 train Testing</t>
  </si>
  <si>
    <t>After Integration @ 10 locations Testing</t>
  </si>
  <si>
    <t>After Integration onboard 1 train Testing</t>
  </si>
  <si>
    <t>EMC System Tests Single Train</t>
  </si>
  <si>
    <t>EMC System Tests Single Traction Substation</t>
  </si>
  <si>
    <t>Human Exposure Testing</t>
  </si>
  <si>
    <t>Test Reports</t>
  </si>
  <si>
    <t>Trackside and Wayside Inspection Report</t>
  </si>
  <si>
    <t>Cartography Analysis Report (EM Environment Test
Report)</t>
  </si>
  <si>
    <t>Before Integration @ 10 locations Test Report</t>
  </si>
  <si>
    <t>Before Integration onboard 1 train Test Report</t>
  </si>
  <si>
    <t>After Integration @ 10 locations Test Report</t>
  </si>
  <si>
    <t>After Integration onboard 1 train Test Report</t>
  </si>
  <si>
    <t>EMC System Test Report</t>
  </si>
  <si>
    <t>Human Exposure Test Report</t>
  </si>
  <si>
    <t>Additional Expenses</t>
  </si>
  <si>
    <t>Estimated Expenses</t>
  </si>
  <si>
    <t>Total Cost with Estimated Expenses</t>
  </si>
  <si>
    <t>FFP
Markup</t>
  </si>
  <si>
    <t>2023 T&amp;M
Base Cost</t>
  </si>
  <si>
    <t>2023 FFP
Base Cost</t>
  </si>
  <si>
    <t>in 2023 $</t>
  </si>
  <si>
    <t>no escalation</t>
  </si>
  <si>
    <t>FFP 1A</t>
  </si>
  <si>
    <t>FFP 3A</t>
  </si>
  <si>
    <t>FFP 5</t>
  </si>
  <si>
    <t>FFP 4</t>
  </si>
  <si>
    <t>FFP 1B</t>
  </si>
  <si>
    <t>FFP 2B</t>
  </si>
  <si>
    <t>FFP 3B</t>
  </si>
  <si>
    <t>FFP Total</t>
  </si>
  <si>
    <t>FFP 1AB</t>
  </si>
  <si>
    <t>FFP 2AB</t>
  </si>
  <si>
    <t>FFP 3AB</t>
  </si>
  <si>
    <t>FFP 2A</t>
  </si>
  <si>
    <t>Addendum 14 Draft NTP 2-5 Schedule (Staged Construction)</t>
  </si>
  <si>
    <t>Addendum 14 Draft NTP 2-5 Schedule</t>
  </si>
  <si>
    <t>Phase B
Mulitplier</t>
  </si>
  <si>
    <t>Segment
Multiplier</t>
  </si>
  <si>
    <t>FFP for 1A, 2A, 3A, 1B, 2B, and 3B</t>
  </si>
  <si>
    <t>ROM 4 and 5</t>
  </si>
  <si>
    <t>In 2023 $, no escalation</t>
  </si>
  <si>
    <t>Costs are in 2023 dollars and rates.  No escalation included.</t>
  </si>
  <si>
    <t>Tenco Cost Proposal to Hitachi Rail STS to Provide EMC Program Work
Per CAHSR RFP NO. HSR19-13 Addendum 14</t>
  </si>
  <si>
    <t>The price for Tenco work assumes all system and supplier equipment passes EMC tests on the first attempt.</t>
  </si>
  <si>
    <t>For all segments and phases, the quoted scope excludes the following scope from PTS Section 3.4.1:
"* Extra-system: calculation of harmonic disturbances introduced by power supply Subsystem in the external grid (as per IEEE 519)
* Inter-systems: calculation of harmonic currents introduced by rolling stock in return circuit, provoking potential malfunctions in train detection systems."
These analyses and calculations depend on inputs and work products produced by others during construction and commissioning. Without detailed information about the rolling stock, traction power substations and track circuits, Tenco can't estimate this scope at this time.
Either Tenco or the Traction Power supplier must take steps necessary to demonstrate compliance with IEEE Std 519, including utility coordination, coordination with the Rolling Stock supplier, analysis of utility point of common coupling (PCC) impacts, and assessment and adjustment of OCS network parameters.
Tenco has deep experience performing these tasks for the Penisula Corridor Electrification Project (PCEP) for the San Jose -  San Francisco segment of the CAHSR routes.  Tenco will plan, estimate, and propose this scope when information is available to allow planning and estimating. See assumption #10 below.</t>
  </si>
  <si>
    <t xml:space="preserve">The Tenco EMC price is for work on a Firm Fixed Price (FFP) basis, for the scope described in STS Rail STS Appendix 01 Procurement Technical Specification Electromagnetic Compatibility for CAHSR RFP NO. HSR19-13 dated 28-Feb-2020, subject to the assumptions on this page and the T&amp;C exclusions listed on the exclusions.
This FFP to perform the work is higher than a T&amp;M estimate, because there are significant unknowns related to the scope, the schedule, and the interactions with other CAHSR projects and  contracts, with adjacent land users, and with regulators.  </t>
  </si>
  <si>
    <t>Travel cost for EMC tests is included for typical schedule and conditions, as noted in the Task Matrix.  Additional costs from extra or extended trips will be billed at cost to STS.</t>
  </si>
  <si>
    <t>The price does not include Tenco attending PDR, IDR, FDR, or other design reviews for STS Systems, Rolling Stock, etc.  STS will make all needed documents available to Tenco.</t>
  </si>
  <si>
    <t>EMC PTS 2.2.b:  "STS will provide the following necessary inputs to the Supplier: the CAHSR Authority Specification, CAHSR Authority Design Drawings and the detailed Technical Specification produced by STS during the first stages of the project."</t>
  </si>
  <si>
    <t>EMC PTS 2.2.b:  "STS will provide the Supplier with all the necessary inputs and data regarding the devices and subsystems to be installed during the project, as support for activities carried out by the Supplier."</t>
  </si>
  <si>
    <t xml:space="preserve">EMC PTS 2.2.c:  "STS will moreover interface with the Supplier during the execution of EMC activities in accordance to what is described in the following paragraphs of this PTS." </t>
  </si>
  <si>
    <t xml:space="preserve">The Task Matrix scope and price assume that CAHSR will establish and provide STS with practical Rolling Stock Conducted Emission (CE) and Inductive Emission (IE) limits as necessary for the combined T&amp;S and Rolling Stock to:
*  Meet IEEE Std 519 limits 
*  Achieve train - track circuit compatibility, if the train control system uses track circuits.  
The Task Matrix scope and price assume that CAHSR Rolling Stock will meet CAHSRA specified EMI CE and IE limits.  </t>
  </si>
  <si>
    <t>The Task Matrix scope and price assume that the STS ATC supplier will coordinate directly with Rolling Stock supplier for all ATC / Rolling Stock interface work.  Tenco can manage or support the interface work as an added task.</t>
  </si>
  <si>
    <t>The Task Matrix scope and price assume that Tenco can perform the CAHSR Onboard train EMI tests, before and after integration, during the same continuous test period as the Wayside EMI tests.  The estimate assumes all wayside, onboard, and human exposure measurement sites are accessible for a continuous, coordinated set of EMI tests, with test schedule and resource coordination provided by the STS project team.</t>
  </si>
  <si>
    <t>The Task Matrix scope and price does not include evaluation of supplier EMI documents such as EMC Plans, EMC Test Procedures, and EMC Test Reports.  The Task Matrix scope and price assumes that supplier EMC documents are approved and compliant.  Tenco can manage or support the supplier EMC work as an added task.</t>
  </si>
  <si>
    <t>The Task Matrix scope and price assume that Tenco standard quality assurance procedures fulfill STS and CAHSRA quality requirements.</t>
  </si>
  <si>
    <t>The Task Matrix scope and price assume that Tenco standard project scheduling methods will fulfill STS and CAHSRA schedule requirements.</t>
  </si>
  <si>
    <t>The Task Matrix scope and price assume that Tenco monthly progress reports, submitted monthly, will sumarize issues, next steps and major action items.</t>
  </si>
  <si>
    <t>The Task Matrix scope and price assume that: 
*  Tenco will request information needed for the EMC program by Request for Information (RFI) to STS
*  STS will manage all RFIs, whether for STS, supplier, CaHSR, or other parties, and provide requested information to Tenco
*  Requested information will be provided promptly, so that EMC work can proceed per schedule.  
Delays caused by lack of complete response to RFI may increase cost.</t>
  </si>
  <si>
    <t>The Task Matrix scope and price assumes that the requirements presented in the Procurement Technical Specification, 18 June 2020, will be the same for all segments and phases.</t>
  </si>
  <si>
    <t>The Task Matrix scope and price assumes that STS will provide a Requirements Traceability Matrix that Tenco will update periodically during the course of the project.</t>
  </si>
  <si>
    <t>The Task Matrix scope and price assumes that PTS Section 3.7.1, Testing, can be fulfilled in combination with other planned EMI testing of rolling stock and traction power substations.</t>
  </si>
  <si>
    <t>This Task Matrix scope and price excludes negotiations and activities supporting negotiations with adjacent railroads and neighbors, and also excludes any additional testing and measurements that the adjacent railroads and neighbors may demand.</t>
  </si>
  <si>
    <t>Tenco is available to perform added scope tasks including:
*  Plan, witness, and/or perform wayside and/or onboard train EMI/EMC tests and integration tests in addition to those specified in the PTS.
*  Perform technical and/or project coordination with T&amp;S power utility providers (PG&amp;E, etc.), including performing required Single Phase Studies, Impact Studies, Protection Studies, etc.
*  Perform IEEE Std 519 analysis and tests.
*  Perform EMI/EMC tasks if required by documents such as:
        *  RFP No. HSR 19-13, Part C.3.1 HSR 14-63 (UPRR EMC), Section 15 - CHSRA Electrical Facilities
        *  RFP No. HSR 19-13, Part C.3.5 HSR 16-68 (BNSF Joint Corridor Agreement), Section 9 - Authority Electrical
            Facilities
*   Planning, assessment, application, and tracking of design actions needed to comply with CAHSR Environmental Impact Report/Statement mitigations
*   Assessment, measurement, or reporting of EMFs in areas than those Human Exposure measurements specified in the STS RFP, consisting of a single TPSS and two technical rooms.   Added locations could include rolling stock interiors, between running rails, on passenger platforms, etc.</t>
  </si>
  <si>
    <t>Assumptions for Tenco Proposal to Hitachi Rail STS 
to Provide PTS Grounding &amp; Bonding, Lightning, and Stray Current and Corrosion Control Design Services
Per CHSRA/Hitachi PTS Design Services Document</t>
  </si>
  <si>
    <t>Metro Scope</t>
  </si>
  <si>
    <t>AmePower Scope</t>
  </si>
  <si>
    <t>Test Facility Scope</t>
  </si>
  <si>
    <r>
      <rPr>
        <b/>
        <sz val="18"/>
        <rFont val="Arial"/>
        <family val="2"/>
      </rPr>
      <t>LA Metro P2550 LEV Modernization RFP No. 2550-2019</t>
    </r>
    <r>
      <rPr>
        <b/>
        <sz val="24"/>
        <rFont val="Arial"/>
        <family val="2"/>
      </rPr>
      <t xml:space="preserve">
AmePower EMI Support Task Matrix
</t>
    </r>
    <r>
      <rPr>
        <b/>
        <sz val="16"/>
        <rFont val="Arial"/>
        <family val="2"/>
      </rPr>
      <t>Time and Materials Basis</t>
    </r>
  </si>
  <si>
    <t xml:space="preserve"> </t>
  </si>
  <si>
    <t>Consultant services to review and validate Vehicle level test according to UMTA-MA-06-0153-85-6/8/11  (We assume KI will hire you to perform these tests and therefore the actual effort for us will mainly be on point #5)</t>
  </si>
  <si>
    <t>Consultant services to review and create documents for EMC Test Plan, Type Test Procedures, EMC Design Report, Combined Test Procedure and other documents.</t>
  </si>
  <si>
    <t>Consultant services to review or recommend solutions to achieve compliance.</t>
  </si>
  <si>
    <t>Consultant services to perform or review simulations in order to define Motor Control logic to reduce Conductive Emissions.</t>
  </si>
  <si>
    <t>Review potential compliance issues for IE and CE. 
Following 50% power lab test, work with AmePower to determine options for reducing CE or IE as required.</t>
  </si>
  <si>
    <t>Organize and perform 50% power lab test per task 4 below. 
Provide required design details/documents to Tenco to support EMI solutions investigation.</t>
  </si>
  <si>
    <t>TBD depending on Simulation/Lab test approach</t>
  </si>
  <si>
    <t>Provide lab test setup, including chart recorder for inverter parameters (speed, torque, voltage, PWM mode, etc)
Provide staff to setup and run Inverter at tests.
Make updates to PCU software during test as needed to address over-limit emissions. 
Review and comment on test report.</t>
  </si>
  <si>
    <t>Witness CE and IE testing
Review and approve test report</t>
  </si>
  <si>
    <t xml:space="preserve">Provide staff to operate inverter, make software modifications if needed. </t>
  </si>
  <si>
    <t xml:space="preserve">Comment on vehicle-level test details on behalf of AmePower. 
Provide technical support and interpretation of results during and after test to AmePower as needed. 
</t>
  </si>
  <si>
    <t>Review and approve field test procedures. 
Witness CE and IE testing
Review and approve test report</t>
  </si>
  <si>
    <t>Review and approve lab test procedures. 
Review and approve test report.</t>
  </si>
  <si>
    <t>Provide documents.
Provide technical background information as needed.
Review and comment on updated documents.</t>
  </si>
  <si>
    <t>Review and approve EMC program documents.</t>
  </si>
  <si>
    <t>Review AmePower EMC Test Plan, Type Test Procedures, EMC Design Report, and Combined Test Procedures. 
Provide guidance on EMI FTA and EMI FMECA. 
Comment on and update EMC Test Plan, Test Procedures, Design Report. 
Update documents per KI and Metro comments</t>
  </si>
  <si>
    <t>AmePower EMI Program Support</t>
  </si>
  <si>
    <t>Comments / Assumptions</t>
  </si>
  <si>
    <t>Two rounds of Metro comments
Moderate level of effort required to guide AmePower FTA/FMECA</t>
  </si>
  <si>
    <t xml:space="preserve">Assume minimal/no IE issues, moderate CE issues. 
Tenco assumes support, not lead role in design mitigations (guidance, recommendations, not implementation) </t>
  </si>
  <si>
    <t xml:space="preserve">Minimal support of simulation effort, due to limited value of simulation. </t>
  </si>
  <si>
    <t>Assume lab test can be completed in four 12 hour days with a Tenco staff of two engineers.
No EN50121-3-2 testing at AmePower</t>
  </si>
  <si>
    <t xml:space="preserve">Minimal support required, support &amp; advocate for AmePower position only. 
Assumes most EMI technical issues resolved prior to field test. </t>
  </si>
  <si>
    <t>Perform UMTA CE and IE Tests in AmePower Lab at 50% Inverter Power, lab troubleshooting, test report</t>
  </si>
  <si>
    <t xml:space="preserve">Perform UMTA CE and IE Tests in ClarkTesting Lab at 100% Inverter Power, support EN50121-3-2 tests by ClarkTesting. </t>
  </si>
  <si>
    <t>Tenco will provide linear circuit model of propulsion elements for train model.  Tenco will not create an inverter switching / parasitic model.  The inverter current source will match measured 50% power lab test  results at AmePower. 
As an option prior to the lab test, Tenco can review and comment on the AmePower simulation model, if there is one.</t>
  </si>
  <si>
    <t>Prepare test team and provide IE and CE test equipment.
Perform IE and CE testing at ClarkTesting. 
Review  EN50121-3-2 Test Procedures and Report.  Witness/support EN50121-3-2 tests as needed.</t>
  </si>
  <si>
    <t>Create CE/IE test procedure for AmePower and ClarkTesting UMTA tests
Prepare test team and provide UMTA test equipment.
Perform UMTA CE and IE test at AmePower facility in Miami, FL.
During test, work with AmePower to investigate/troubleshoot over-limit emissions and possible mitigations.
Create test report for submittal to KI and LA Metro.</t>
  </si>
  <si>
    <t>ClarkTesting:
*  Provide facility, power, load, etc. to perform full load tests.
*  Provide test equipment, test staff, and test report for EN 50121-3-2 tests</t>
  </si>
  <si>
    <t>ClarkTesting.com will provide test equipment and perform EN 50121-3-2 testing.
Tenco minimal support of 50121-3-2 tests (single witness only)
Assume lab test can be completed in three 12 hour days with a Tenco staff of two engineers. Assumes EMI compliance issues if any from 50% Test are resolved before the 100% test.</t>
  </si>
  <si>
    <t xml:space="preserve">Work with Tenco to answer KI and Metro questions. </t>
  </si>
  <si>
    <r>
      <t xml:space="preserve">Tenco proposes to perform the work on a </t>
    </r>
    <r>
      <rPr>
        <b/>
        <sz val="12"/>
        <rFont val="Arial"/>
        <family val="2"/>
      </rPr>
      <t>time and materials</t>
    </r>
    <r>
      <rPr>
        <sz val="12"/>
        <rFont val="Arial"/>
        <family val="2"/>
      </rPr>
      <t xml:space="preserve"> basis, at our engineering rates 
in effect at the time.
October 5, 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</si>
</sst>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quot;#,##0_);\(&quot;$&quot;#,##0\)"/>
    <numFmt numFmtId="44" formatCode="_(&quot;$&quot;* #,##0.00_);_(&quot;$&quot;* \(#,##0.00\);_(&quot;$&quot;* &quot;-&quot;??_);_(@_)"/>
    <numFmt numFmtId="164" formatCode="&quot;$&quot;#,##0"/>
    <numFmt numFmtId="166" formatCode="_(&quot;$&quot;* #,##0_);_(&quot;$&quot;* \(#,##0\);_(&quot;$&quot;* &quot;-&quot;??_);_(@_)"/>
  </numFmts>
  <fonts count="29" x14ac:knownFonts="1">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Times New Roman"/>
      <family val="1"/>
    </font>
    <font>
      <sz val="11"/>
      <name val="Calibri"/>
      <family val="2"/>
      <scheme val="minor"/>
    </font>
    <font>
      <sz val="11"/>
      <color theme="1"/>
      <name val="Calibri"/>
      <family val="2"/>
      <scheme val="minor"/>
    </font>
    <font>
      <b/>
      <sz val="11"/>
      <color theme="1"/>
      <name val="Calibri"/>
      <family val="2"/>
      <scheme val="minor"/>
    </font>
    <font>
      <sz val="10"/>
      <color theme="1"/>
      <name val="Arial"/>
      <family val="2"/>
    </font>
    <font>
      <sz val="8"/>
      <name val="Calibri"/>
      <family val="2"/>
      <scheme val="minor"/>
    </font>
    <font>
      <sz val="14"/>
      <color theme="1"/>
      <name val="Calibri"/>
      <family val="2"/>
      <scheme val="minor"/>
    </font>
    <font>
      <b/>
      <sz val="12"/>
      <name val="Arial"/>
      <family val="2"/>
    </font>
    <font>
      <sz val="11"/>
      <color rgb="FF0070C0"/>
      <name val="Calibri"/>
      <family val="2"/>
      <scheme val="minor"/>
    </font>
    <font>
      <b/>
      <sz val="11"/>
      <name val="Calibri"/>
      <family val="2"/>
    </font>
    <font>
      <sz val="11"/>
      <color rgb="FFFF0000"/>
      <name val="Calibri"/>
      <family val="2"/>
      <scheme val="minor"/>
    </font>
    <font>
      <sz val="11"/>
      <name val="Calibri"/>
      <family val="2"/>
    </font>
    <font>
      <b/>
      <sz val="11"/>
      <name val="Arial"/>
      <family val="2"/>
    </font>
    <font>
      <sz val="11"/>
      <color theme="1"/>
      <name val="Arial"/>
      <family val="2"/>
    </font>
    <font>
      <b/>
      <sz val="11"/>
      <color theme="1"/>
      <name val="Arial"/>
      <family val="2"/>
    </font>
    <font>
      <b/>
      <sz val="24"/>
      <name val="Arial"/>
      <family val="2"/>
    </font>
    <font>
      <sz val="14"/>
      <name val="Arial"/>
      <family val="2"/>
    </font>
    <font>
      <b/>
      <sz val="26"/>
      <name val="Arial"/>
      <family val="2"/>
    </font>
    <font>
      <sz val="12"/>
      <name val="Arial"/>
      <family val="2"/>
    </font>
    <font>
      <b/>
      <sz val="14"/>
      <color theme="1"/>
      <name val="Arial"/>
      <family val="2"/>
    </font>
    <font>
      <sz val="11"/>
      <color rgb="FFFF0000"/>
      <name val="Arial"/>
      <family val="2"/>
    </font>
    <font>
      <b/>
      <sz val="11"/>
      <color rgb="FFFF0000"/>
      <name val="Arial"/>
      <family val="2"/>
    </font>
    <font>
      <b/>
      <sz val="11"/>
      <name val="Calibri"/>
      <family val="2"/>
      <scheme val="minor"/>
    </font>
    <font>
      <b/>
      <sz val="18"/>
      <name val="Arial"/>
      <family val="2"/>
    </font>
    <font>
      <b/>
      <sz val="16"/>
      <name val="Arial"/>
      <family val="2"/>
    </font>
  </fonts>
  <fills count="9">
    <fill>
      <patternFill patternType="none"/>
    </fill>
    <fill>
      <patternFill patternType="gray125"/>
    </fill>
    <fill>
      <patternFill patternType="solid">
        <fgColor rgb="FFCCFFCC"/>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6" tint="0.59999389629810485"/>
        <bgColor indexed="64"/>
      </patternFill>
    </fill>
  </fills>
  <borders count="4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right style="medium">
        <color auto="1"/>
      </right>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thin">
        <color indexed="64"/>
      </left>
      <right/>
      <top style="medium">
        <color auto="1"/>
      </top>
      <bottom style="thin">
        <color auto="1"/>
      </bottom>
      <diagonal/>
    </border>
    <border>
      <left/>
      <right style="medium">
        <color auto="1"/>
      </right>
      <top style="thin">
        <color auto="1"/>
      </top>
      <bottom style="medium">
        <color auto="1"/>
      </bottom>
      <diagonal/>
    </border>
    <border>
      <left style="medium">
        <color auto="1"/>
      </left>
      <right/>
      <top style="thin">
        <color auto="1"/>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right style="thin">
        <color auto="1"/>
      </right>
      <top style="medium">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right style="thin">
        <color auto="1"/>
      </right>
      <top style="medium">
        <color auto="1"/>
      </top>
      <bottom/>
      <diagonal/>
    </border>
    <border>
      <left style="medium">
        <color auto="1"/>
      </left>
      <right/>
      <top style="medium">
        <color auto="1"/>
      </top>
      <bottom style="thin">
        <color auto="1"/>
      </bottom>
      <diagonal/>
    </border>
  </borders>
  <cellStyleXfs count="76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5" fontId="4"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8"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44" fontId="6" fillId="0" borderId="0" applyFont="0" applyFill="0" applyBorder="0" applyAlignment="0" applyProtection="0"/>
  </cellStyleXfs>
  <cellXfs count="142">
    <xf numFmtId="0" fontId="0" fillId="0" borderId="0" xfId="0"/>
    <xf numFmtId="0" fontId="5" fillId="0" borderId="0" xfId="0" applyFont="1"/>
    <xf numFmtId="0" fontId="0" fillId="0" borderId="0" xfId="0" applyAlignment="1">
      <alignment vertical="center"/>
    </xf>
    <xf numFmtId="0" fontId="0" fillId="0" borderId="0" xfId="0" applyAlignment="1">
      <alignment wrapText="1"/>
    </xf>
    <xf numFmtId="0" fontId="0" fillId="0" borderId="0" xfId="0" applyAlignment="1">
      <alignment horizontal="center" vertical="center"/>
    </xf>
    <xf numFmtId="0" fontId="10" fillId="0" borderId="0" xfId="0" applyFont="1"/>
    <xf numFmtId="0" fontId="0" fillId="0" borderId="0" xfId="0" applyAlignment="1">
      <alignment vertical="center" wrapText="1"/>
    </xf>
    <xf numFmtId="0" fontId="10" fillId="0" borderId="0" xfId="0" applyFont="1" applyAlignment="1">
      <alignment wrapText="1"/>
    </xf>
    <xf numFmtId="0" fontId="7" fillId="0" borderId="0" xfId="0" applyFont="1" applyAlignment="1">
      <alignment vertical="center" wrapText="1"/>
    </xf>
    <xf numFmtId="0" fontId="12" fillId="0" borderId="7" xfId="0" applyFont="1" applyBorder="1" applyAlignment="1">
      <alignment horizontal="center" vertical="center"/>
    </xf>
    <xf numFmtId="166" fontId="0" fillId="0" borderId="3" xfId="766" applyNumberFormat="1" applyFont="1" applyBorder="1" applyAlignment="1">
      <alignment horizontal="center" vertical="center"/>
    </xf>
    <xf numFmtId="0" fontId="12" fillId="0" borderId="3" xfId="0" applyFont="1" applyBorder="1" applyAlignment="1">
      <alignment horizontal="left" vertical="center" wrapText="1"/>
    </xf>
    <xf numFmtId="164" fontId="7" fillId="0" borderId="3" xfId="0" applyNumberFormat="1" applyFont="1" applyBorder="1" applyAlignment="1">
      <alignment horizontal="center" vertical="center" wrapText="1"/>
    </xf>
    <xf numFmtId="0" fontId="7" fillId="7" borderId="3" xfId="0" applyFont="1" applyFill="1" applyBorder="1" applyAlignment="1">
      <alignment horizontal="center" vertical="center"/>
    </xf>
    <xf numFmtId="0" fontId="7" fillId="6" borderId="11" xfId="0" applyFont="1" applyFill="1" applyBorder="1" applyAlignment="1">
      <alignment horizontal="center" vertical="center" wrapText="1"/>
    </xf>
    <xf numFmtId="0" fontId="7" fillId="6" borderId="24" xfId="0" applyFont="1" applyFill="1" applyBorder="1" applyAlignment="1">
      <alignment horizontal="center" vertical="center" wrapText="1"/>
    </xf>
    <xf numFmtId="0" fontId="7" fillId="6" borderId="25" xfId="0" applyFont="1" applyFill="1" applyBorder="1" applyAlignment="1">
      <alignment horizontal="center" vertical="center" wrapText="1"/>
    </xf>
    <xf numFmtId="0" fontId="7" fillId="7" borderId="7" xfId="0" applyFont="1" applyFill="1" applyBorder="1" applyAlignment="1">
      <alignment horizontal="center" vertical="center"/>
    </xf>
    <xf numFmtId="0" fontId="7" fillId="7" borderId="8" xfId="0" applyFont="1" applyFill="1" applyBorder="1" applyAlignment="1">
      <alignment horizontal="center" vertical="center"/>
    </xf>
    <xf numFmtId="166" fontId="0" fillId="0" borderId="7" xfId="766" applyNumberFormat="1" applyFont="1" applyBorder="1" applyAlignment="1">
      <alignment horizontal="center" vertical="center"/>
    </xf>
    <xf numFmtId="166" fontId="0" fillId="0" borderId="8" xfId="766" applyNumberFormat="1" applyFont="1" applyBorder="1" applyAlignment="1">
      <alignment horizontal="center" vertical="center"/>
    </xf>
    <xf numFmtId="164" fontId="7" fillId="0" borderId="9" xfId="0" applyNumberFormat="1" applyFont="1" applyBorder="1" applyAlignment="1">
      <alignment horizontal="center" vertical="center" wrapText="1"/>
    </xf>
    <xf numFmtId="164" fontId="7" fillId="0" borderId="6" xfId="0" applyNumberFormat="1" applyFont="1" applyBorder="1" applyAlignment="1">
      <alignment horizontal="center" vertical="center" wrapText="1"/>
    </xf>
    <xf numFmtId="0" fontId="7" fillId="6" borderId="26" xfId="0" applyFont="1" applyFill="1" applyBorder="1" applyAlignment="1">
      <alignment horizontal="center" vertical="center" wrapText="1"/>
    </xf>
    <xf numFmtId="0" fontId="7" fillId="7" borderId="27" xfId="0" applyFont="1" applyFill="1" applyBorder="1" applyAlignment="1">
      <alignment horizontal="center" vertical="center"/>
    </xf>
    <xf numFmtId="166" fontId="0" fillId="0" borderId="27" xfId="766" applyNumberFormat="1" applyFont="1" applyBorder="1" applyAlignment="1">
      <alignment horizontal="center" vertical="center"/>
    </xf>
    <xf numFmtId="164" fontId="7" fillId="8" borderId="28" xfId="0" applyNumberFormat="1" applyFont="1" applyFill="1" applyBorder="1" applyAlignment="1">
      <alignment horizontal="center" vertical="center" wrapText="1"/>
    </xf>
    <xf numFmtId="164" fontId="7" fillId="0" borderId="10" xfId="0" applyNumberFormat="1" applyFont="1" applyBorder="1" applyAlignment="1">
      <alignment horizontal="center" vertical="center" wrapText="1"/>
    </xf>
    <xf numFmtId="166" fontId="0" fillId="0" borderId="5" xfId="766" applyNumberFormat="1" applyFont="1" applyBorder="1" applyAlignment="1">
      <alignment horizontal="center" vertical="center"/>
    </xf>
    <xf numFmtId="164" fontId="7" fillId="0" borderId="18" xfId="0" applyNumberFormat="1" applyFont="1" applyBorder="1" applyAlignment="1">
      <alignment horizontal="center" vertical="center" wrapText="1"/>
    </xf>
    <xf numFmtId="9" fontId="0" fillId="5" borderId="3" xfId="766" applyNumberFormat="1" applyFont="1" applyFill="1" applyBorder="1" applyAlignment="1">
      <alignment horizontal="center" vertical="center"/>
    </xf>
    <xf numFmtId="164" fontId="14" fillId="0" borderId="4" xfId="0" applyNumberFormat="1" applyFont="1" applyBorder="1" applyAlignment="1">
      <alignment horizontal="center" vertical="center"/>
    </xf>
    <xf numFmtId="9" fontId="0" fillId="0" borderId="3" xfId="766" applyNumberFormat="1" applyFont="1" applyBorder="1" applyAlignment="1">
      <alignment horizontal="center" vertical="center"/>
    </xf>
    <xf numFmtId="9" fontId="7" fillId="7" borderId="3" xfId="0" applyNumberFormat="1" applyFont="1" applyFill="1" applyBorder="1" applyAlignment="1">
      <alignment horizontal="center" vertical="center"/>
    </xf>
    <xf numFmtId="44" fontId="0" fillId="0" borderId="3" xfId="766" applyFont="1" applyBorder="1" applyAlignment="1">
      <alignment horizontal="center" vertical="center"/>
    </xf>
    <xf numFmtId="44" fontId="0" fillId="0" borderId="8" xfId="766" applyFont="1" applyBorder="1" applyAlignment="1">
      <alignment horizontal="center" vertical="center"/>
    </xf>
    <xf numFmtId="166" fontId="0" fillId="0" borderId="23" xfId="766" applyNumberFormat="1" applyFont="1" applyBorder="1" applyAlignment="1">
      <alignment horizontal="center" vertical="center"/>
    </xf>
    <xf numFmtId="0" fontId="7" fillId="7" borderId="23" xfId="0" applyFont="1" applyFill="1" applyBorder="1" applyAlignment="1">
      <alignment horizontal="center" vertical="center"/>
    </xf>
    <xf numFmtId="0" fontId="7" fillId="7" borderId="13" xfId="0" applyFont="1" applyFill="1" applyBorder="1" applyAlignment="1">
      <alignment horizontal="center" vertical="center"/>
    </xf>
    <xf numFmtId="166" fontId="0" fillId="0" borderId="13" xfId="766" applyNumberFormat="1" applyFont="1" applyBorder="1" applyAlignment="1">
      <alignment horizontal="center" vertical="center"/>
    </xf>
    <xf numFmtId="9" fontId="13" fillId="0" borderId="0" xfId="0" applyNumberFormat="1" applyFont="1" applyAlignment="1">
      <alignment horizontal="left" vertical="center" wrapText="1"/>
    </xf>
    <xf numFmtId="0" fontId="0" fillId="0" borderId="3" xfId="0" applyBorder="1" applyAlignment="1">
      <alignment horizontal="left" vertical="center" wrapText="1"/>
    </xf>
    <xf numFmtId="0" fontId="0" fillId="0" borderId="3" xfId="0" applyBorder="1" applyAlignment="1">
      <alignment horizontal="center" vertical="center"/>
    </xf>
    <xf numFmtId="164" fontId="0" fillId="0" borderId="0" xfId="0" applyNumberFormat="1" applyAlignment="1">
      <alignment vertical="center"/>
    </xf>
    <xf numFmtId="164" fontId="0" fillId="0" borderId="3" xfId="0" applyNumberFormat="1" applyBorder="1" applyAlignment="1">
      <alignment vertical="center"/>
    </xf>
    <xf numFmtId="9" fontId="0" fillId="0" borderId="3" xfId="0" applyNumberFormat="1" applyBorder="1" applyAlignment="1">
      <alignment vertical="center"/>
    </xf>
    <xf numFmtId="164" fontId="0" fillId="0" borderId="7" xfId="0" applyNumberFormat="1" applyBorder="1" applyAlignment="1">
      <alignment vertical="center"/>
    </xf>
    <xf numFmtId="164" fontId="0" fillId="0" borderId="8" xfId="0" applyNumberFormat="1" applyBorder="1" applyAlignment="1">
      <alignment vertical="center"/>
    </xf>
    <xf numFmtId="164" fontId="0" fillId="0" borderId="5" xfId="0" applyNumberFormat="1" applyBorder="1" applyAlignment="1">
      <alignment vertical="center"/>
    </xf>
    <xf numFmtId="164" fontId="0" fillId="0" borderId="27" xfId="0" applyNumberFormat="1" applyBorder="1" applyAlignment="1">
      <alignment vertical="center"/>
    </xf>
    <xf numFmtId="164" fontId="0" fillId="3" borderId="4" xfId="0" applyNumberFormat="1" applyFill="1" applyBorder="1" applyAlignment="1">
      <alignment horizontal="center" vertical="center"/>
    </xf>
    <xf numFmtId="0" fontId="0" fillId="0" borderId="0" xfId="0" applyAlignment="1">
      <alignment horizontal="right" vertical="center" wrapText="1"/>
    </xf>
    <xf numFmtId="164"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13" fillId="0" borderId="0" xfId="0" applyFont="1" applyAlignment="1">
      <alignment horizontal="left" vertical="center" wrapText="1"/>
    </xf>
    <xf numFmtId="0" fontId="7" fillId="7" borderId="5" xfId="0" applyFont="1" applyFill="1" applyBorder="1" applyAlignment="1">
      <alignment horizontal="center" vertical="center"/>
    </xf>
    <xf numFmtId="0" fontId="12" fillId="0" borderId="3" xfId="0" applyFont="1" applyBorder="1" applyAlignment="1">
      <alignment horizontal="center" vertical="center"/>
    </xf>
    <xf numFmtId="9" fontId="0" fillId="0" borderId="0" xfId="0" applyNumberFormat="1" applyAlignment="1">
      <alignment vertical="center"/>
    </xf>
    <xf numFmtId="0" fontId="14" fillId="0" borderId="3" xfId="0" applyFont="1" applyBorder="1" applyAlignment="1">
      <alignment horizontal="center" vertical="center"/>
    </xf>
    <xf numFmtId="0" fontId="14" fillId="0" borderId="0" xfId="0" applyFont="1" applyAlignment="1">
      <alignment horizontal="center" vertical="center"/>
    </xf>
    <xf numFmtId="164" fontId="0" fillId="0" borderId="0" xfId="0" applyNumberFormat="1" applyAlignment="1">
      <alignment vertical="center" wrapText="1"/>
    </xf>
    <xf numFmtId="164" fontId="14" fillId="0" borderId="4" xfId="0" applyNumberFormat="1" applyFont="1" applyBorder="1" applyAlignment="1">
      <alignment horizontal="left" vertical="center"/>
    </xf>
    <xf numFmtId="0" fontId="0" fillId="0" borderId="33" xfId="0" applyBorder="1" applyAlignment="1">
      <alignment vertical="center"/>
    </xf>
    <xf numFmtId="0" fontId="0" fillId="0" borderId="15" xfId="0" applyBorder="1" applyAlignment="1">
      <alignment vertical="center"/>
    </xf>
    <xf numFmtId="0" fontId="0" fillId="0" borderId="7"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7" fillId="0" borderId="6" xfId="0" applyFont="1" applyBorder="1" applyAlignment="1">
      <alignment horizontal="right" vertical="center" wrapText="1"/>
    </xf>
    <xf numFmtId="164" fontId="0" fillId="0" borderId="6" xfId="0" applyNumberFormat="1" applyBorder="1" applyAlignment="1">
      <alignment vertical="center"/>
    </xf>
    <xf numFmtId="9" fontId="7" fillId="0" borderId="6" xfId="0" applyNumberFormat="1" applyFont="1" applyBorder="1" applyAlignment="1">
      <alignment horizontal="center" vertical="center" wrapText="1"/>
    </xf>
    <xf numFmtId="164" fontId="0" fillId="0" borderId="35" xfId="0" applyNumberFormat="1" applyBorder="1" applyAlignment="1">
      <alignment vertical="center"/>
    </xf>
    <xf numFmtId="0" fontId="17" fillId="0" borderId="32" xfId="0" applyFont="1" applyBorder="1" applyAlignment="1">
      <alignment horizontal="center" vertical="center"/>
    </xf>
    <xf numFmtId="0" fontId="7" fillId="0" borderId="20" xfId="0" applyFont="1" applyBorder="1" applyAlignment="1">
      <alignment horizontal="center" vertical="center"/>
    </xf>
    <xf numFmtId="0" fontId="7" fillId="0" borderId="19" xfId="0" applyFont="1" applyBorder="1" applyAlignment="1">
      <alignment horizontal="center" vertical="center"/>
    </xf>
    <xf numFmtId="0" fontId="7" fillId="0" borderId="19" xfId="0" applyFont="1" applyBorder="1" applyAlignment="1">
      <alignment horizontal="center" vertical="center" wrapText="1"/>
    </xf>
    <xf numFmtId="0" fontId="7" fillId="6" borderId="19" xfId="0" applyFont="1" applyFill="1" applyBorder="1" applyAlignment="1">
      <alignment horizontal="center" vertical="center" wrapText="1"/>
    </xf>
    <xf numFmtId="9" fontId="7" fillId="6" borderId="19" xfId="0" applyNumberFormat="1" applyFont="1" applyFill="1" applyBorder="1" applyAlignment="1">
      <alignment horizontal="center" vertical="center" wrapText="1"/>
    </xf>
    <xf numFmtId="0" fontId="7" fillId="6" borderId="37" xfId="0" applyFont="1" applyFill="1" applyBorder="1" applyAlignment="1">
      <alignment horizontal="center" vertical="center" wrapText="1"/>
    </xf>
    <xf numFmtId="0" fontId="7" fillId="6" borderId="38" xfId="0" applyFont="1" applyFill="1" applyBorder="1" applyAlignment="1">
      <alignment horizontal="center" vertical="center" wrapText="1"/>
    </xf>
    <xf numFmtId="0" fontId="7" fillId="6" borderId="39" xfId="0" applyFont="1" applyFill="1" applyBorder="1" applyAlignment="1">
      <alignment horizontal="center" vertical="center" wrapText="1"/>
    </xf>
    <xf numFmtId="0" fontId="7" fillId="6" borderId="40" xfId="0" applyFont="1" applyFill="1" applyBorder="1" applyAlignment="1">
      <alignment horizontal="center" vertical="center" wrapText="1"/>
    </xf>
    <xf numFmtId="0" fontId="0" fillId="0" borderId="11" xfId="0" applyBorder="1" applyAlignment="1">
      <alignment horizontal="center" vertical="center"/>
    </xf>
    <xf numFmtId="0" fontId="0" fillId="0" borderId="24" xfId="0" applyBorder="1" applyAlignment="1">
      <alignment horizontal="center" vertical="center"/>
    </xf>
    <xf numFmtId="0" fontId="7" fillId="7" borderId="24" xfId="0" applyFont="1" applyFill="1" applyBorder="1" applyAlignment="1">
      <alignment horizontal="center" vertical="center"/>
    </xf>
    <xf numFmtId="9" fontId="7" fillId="7" borderId="24" xfId="0" applyNumberFormat="1" applyFont="1" applyFill="1" applyBorder="1" applyAlignment="1">
      <alignment horizontal="center" vertical="center"/>
    </xf>
    <xf numFmtId="0" fontId="7" fillId="7" borderId="11"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11" fillId="0" borderId="9"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0" xfId="0" applyFont="1" applyBorder="1" applyAlignment="1">
      <alignment horizontal="center" vertical="center"/>
    </xf>
    <xf numFmtId="0" fontId="24" fillId="0" borderId="11" xfId="0" applyFont="1" applyBorder="1" applyAlignment="1">
      <alignment horizontal="center" vertical="center"/>
    </xf>
    <xf numFmtId="0" fontId="24" fillId="0" borderId="12" xfId="0" applyFont="1" applyBorder="1" applyAlignment="1">
      <alignment vertical="center" wrapText="1"/>
    </xf>
    <xf numFmtId="0" fontId="24" fillId="0" borderId="16" xfId="0" applyFont="1" applyBorder="1" applyAlignment="1">
      <alignment horizontal="center" vertical="center"/>
    </xf>
    <xf numFmtId="0" fontId="24" fillId="0" borderId="17" xfId="0" applyFont="1" applyBorder="1" applyAlignment="1">
      <alignment vertical="center" wrapText="1"/>
    </xf>
    <xf numFmtId="0" fontId="24" fillId="0" borderId="7" xfId="0" applyFont="1" applyBorder="1" applyAlignment="1">
      <alignment horizontal="center" vertical="center"/>
    </xf>
    <xf numFmtId="0" fontId="24" fillId="0" borderId="13" xfId="0" applyFont="1" applyBorder="1" applyAlignment="1">
      <alignment vertical="center" wrapText="1"/>
    </xf>
    <xf numFmtId="0" fontId="24" fillId="4" borderId="13" xfId="0" applyFont="1" applyFill="1" applyBorder="1" applyAlignment="1">
      <alignment vertical="center" wrapText="1"/>
    </xf>
    <xf numFmtId="0" fontId="25" fillId="0" borderId="13" xfId="0" applyFont="1" applyBorder="1" applyAlignment="1">
      <alignment vertical="center" wrapText="1"/>
    </xf>
    <xf numFmtId="0" fontId="24" fillId="0" borderId="9" xfId="0" applyFont="1" applyBorder="1" applyAlignment="1">
      <alignment horizontal="center" vertical="center"/>
    </xf>
    <xf numFmtId="0" fontId="24" fillId="0" borderId="22" xfId="0" applyFont="1" applyBorder="1" applyAlignment="1">
      <alignment vertical="center" wrapText="1"/>
    </xf>
    <xf numFmtId="0" fontId="11" fillId="0" borderId="18" xfId="0" applyFont="1" applyBorder="1" applyAlignment="1">
      <alignment horizontal="center" vertical="center"/>
    </xf>
    <xf numFmtId="0" fontId="26" fillId="0" borderId="0" xfId="0" applyFont="1" applyAlignment="1">
      <alignment vertical="center" wrapText="1"/>
    </xf>
    <xf numFmtId="0" fontId="20" fillId="0" borderId="8" xfId="0" applyFont="1" applyBorder="1" applyAlignment="1">
      <alignment vertical="center" wrapText="1"/>
    </xf>
    <xf numFmtId="0" fontId="20" fillId="0" borderId="7" xfId="0" applyFont="1" applyBorder="1" applyAlignment="1">
      <alignment horizontal="center" vertical="center" wrapText="1"/>
    </xf>
    <xf numFmtId="0" fontId="20" fillId="0" borderId="3" xfId="0" applyFont="1" applyBorder="1" applyAlignment="1">
      <alignment vertical="center" wrapText="1"/>
    </xf>
    <xf numFmtId="0" fontId="20" fillId="0" borderId="3" xfId="0" applyFont="1" applyBorder="1" applyAlignment="1">
      <alignment horizontal="left" vertical="center" wrapText="1"/>
    </xf>
    <xf numFmtId="0" fontId="11" fillId="0" borderId="6" xfId="0" applyFont="1" applyBorder="1" applyAlignment="1">
      <alignment horizontal="center" vertical="center"/>
    </xf>
    <xf numFmtId="0" fontId="21" fillId="7" borderId="7" xfId="0" applyFont="1" applyFill="1" applyBorder="1" applyAlignment="1">
      <alignment horizontal="right" vertical="center"/>
    </xf>
    <xf numFmtId="0" fontId="21" fillId="7" borderId="7" xfId="0" applyFont="1" applyFill="1" applyBorder="1" applyAlignment="1">
      <alignment vertical="center"/>
    </xf>
    <xf numFmtId="0" fontId="20" fillId="7" borderId="7" xfId="0" applyFont="1" applyFill="1" applyBorder="1" applyAlignment="1">
      <alignment horizontal="left" vertical="center" wrapText="1"/>
    </xf>
    <xf numFmtId="0" fontId="20" fillId="7" borderId="41" xfId="0" applyFont="1" applyFill="1" applyBorder="1" applyAlignment="1">
      <alignment horizontal="left" vertical="center" wrapText="1"/>
    </xf>
    <xf numFmtId="0" fontId="20" fillId="7" borderId="36" xfId="0" applyFont="1" applyFill="1" applyBorder="1" applyAlignment="1">
      <alignment horizontal="left" vertical="center" wrapText="1"/>
    </xf>
    <xf numFmtId="0" fontId="20" fillId="7" borderId="12" xfId="0" applyFont="1" applyFill="1" applyBorder="1" applyAlignment="1">
      <alignment vertical="center" wrapText="1"/>
    </xf>
    <xf numFmtId="0" fontId="20" fillId="3" borderId="3" xfId="0" applyFont="1" applyFill="1" applyBorder="1" applyAlignment="1">
      <alignment horizontal="left" vertical="center" wrapText="1"/>
    </xf>
    <xf numFmtId="0" fontId="19" fillId="4" borderId="2" xfId="0" applyFont="1" applyFill="1" applyBorder="1" applyAlignment="1">
      <alignment horizontal="left" vertical="center" wrapText="1"/>
    </xf>
    <xf numFmtId="0" fontId="19" fillId="4" borderId="13" xfId="0" applyFont="1" applyFill="1" applyBorder="1" applyAlignment="1">
      <alignment horizontal="left" vertical="center" wrapText="1"/>
    </xf>
    <xf numFmtId="0" fontId="19" fillId="0" borderId="11" xfId="0" applyFont="1" applyBorder="1" applyAlignment="1">
      <alignment horizontal="left" vertical="center" wrapText="1"/>
    </xf>
    <xf numFmtId="0" fontId="19" fillId="0" borderId="24" xfId="0" applyFont="1" applyBorder="1" applyAlignment="1">
      <alignment horizontal="left" vertical="center" wrapText="1"/>
    </xf>
    <xf numFmtId="0" fontId="19" fillId="0" borderId="25" xfId="0" applyFont="1" applyBorder="1" applyAlignment="1">
      <alignment horizontal="left" vertical="center" wrapText="1"/>
    </xf>
    <xf numFmtId="49" fontId="22" fillId="4" borderId="23" xfId="0" applyNumberFormat="1" applyFont="1" applyFill="1" applyBorder="1" applyAlignment="1">
      <alignment horizontal="left" vertical="center" wrapText="1"/>
    </xf>
    <xf numFmtId="49" fontId="1" fillId="4" borderId="2" xfId="0" applyNumberFormat="1" applyFont="1" applyFill="1" applyBorder="1" applyAlignment="1">
      <alignment horizontal="left" vertical="center"/>
    </xf>
    <xf numFmtId="49" fontId="8" fillId="4" borderId="2" xfId="0" applyNumberFormat="1" applyFont="1" applyFill="1" applyBorder="1" applyAlignment="1">
      <alignment horizontal="left" vertical="center"/>
    </xf>
    <xf numFmtId="0" fontId="23" fillId="2" borderId="14" xfId="0" applyFont="1" applyFill="1" applyBorder="1" applyAlignment="1">
      <alignment horizontal="center" vertical="center" wrapText="1"/>
    </xf>
    <xf numFmtId="0" fontId="17" fillId="0" borderId="15" xfId="0" applyFont="1" applyBorder="1" applyAlignment="1">
      <alignment horizontal="center" vertical="center" wrapText="1"/>
    </xf>
    <xf numFmtId="0" fontId="13" fillId="0" borderId="14" xfId="0" applyFont="1" applyBorder="1" applyAlignment="1">
      <alignment horizontal="left" vertical="center" wrapText="1"/>
    </xf>
    <xf numFmtId="0" fontId="13" fillId="0" borderId="33" xfId="0" applyFont="1" applyBorder="1" applyAlignment="1">
      <alignment horizontal="left" vertical="center" wrapText="1"/>
    </xf>
    <xf numFmtId="0" fontId="0" fillId="0" borderId="33" xfId="0" applyBorder="1" applyAlignment="1">
      <alignment vertical="center"/>
    </xf>
    <xf numFmtId="0" fontId="0" fillId="0" borderId="15" xfId="0" applyBorder="1" applyAlignment="1">
      <alignment vertical="center"/>
    </xf>
    <xf numFmtId="0" fontId="15" fillId="0" borderId="41" xfId="0" applyFont="1" applyBorder="1" applyAlignment="1">
      <alignment horizontal="left" vertical="center" wrapText="1"/>
    </xf>
    <xf numFmtId="0" fontId="0" fillId="0" borderId="36" xfId="0" applyBorder="1" applyAlignment="1">
      <alignment horizontal="left" vertical="center" wrapText="1"/>
    </xf>
    <xf numFmtId="0" fontId="7" fillId="7" borderId="1"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18" fillId="0" borderId="30" xfId="0" applyFont="1" applyBorder="1" applyAlignment="1">
      <alignment horizontal="center" vertical="center"/>
    </xf>
    <xf numFmtId="0" fontId="18" fillId="0" borderId="31" xfId="0" applyFont="1" applyBorder="1" applyAlignment="1">
      <alignment horizontal="center" vertical="center"/>
    </xf>
    <xf numFmtId="0" fontId="18" fillId="0" borderId="32" xfId="0" applyFont="1" applyBorder="1" applyAlignment="1">
      <alignment horizontal="center" vertical="center"/>
    </xf>
    <xf numFmtId="0" fontId="7" fillId="7" borderId="21" xfId="0" applyFont="1" applyFill="1" applyBorder="1" applyAlignment="1">
      <alignment horizontal="center" vertical="center"/>
    </xf>
    <xf numFmtId="0" fontId="7" fillId="7" borderId="29" xfId="0" applyFont="1" applyFill="1" applyBorder="1" applyAlignment="1">
      <alignment horizontal="center" vertical="center"/>
    </xf>
    <xf numFmtId="0" fontId="16" fillId="0" borderId="30" xfId="0" applyFont="1" applyBorder="1" applyAlignment="1">
      <alignment horizontal="center" vertical="center" wrapText="1"/>
    </xf>
    <xf numFmtId="0" fontId="0" fillId="0" borderId="31" xfId="0" applyBorder="1" applyAlignment="1">
      <alignment horizontal="center" vertical="center"/>
    </xf>
    <xf numFmtId="0" fontId="0" fillId="0" borderId="32" xfId="0" applyBorder="1" applyAlignment="1">
      <alignment horizontal="center" vertical="center"/>
    </xf>
  </cellXfs>
  <cellStyles count="767">
    <cellStyle name="Currency" xfId="766" builtinId="4"/>
    <cellStyle name="Currency0" xfId="7" xr:uid="{00000000-0005-0000-0000-000001000000}"/>
    <cellStyle name="Followed Hyperlink" xfId="2" builtinId="9" hidden="1"/>
    <cellStyle name="Followed Hyperlink" xfId="4"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0" builtinId="9" hidden="1"/>
    <cellStyle name="Followed Hyperlink" xfId="301"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Hyperlink" xfId="1" builtinId="8" hidden="1"/>
    <cellStyle name="Hyperlink" xfId="3"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Normal" xfId="0" builtinId="0"/>
    <cellStyle name="Normal 2" xfId="5" xr:uid="{00000000-0005-0000-0000-0000FC020000}"/>
    <cellStyle name="Normal 3" xfId="302" xr:uid="{00000000-0005-0000-0000-0000FD020000}"/>
    <cellStyle name="Percent 2" xfId="6" xr:uid="{00000000-0005-0000-0000-0000FE020000}"/>
  </cellStyles>
  <dxfs count="0"/>
  <tableStyles count="1" defaultTableStyle="TableStyleMedium2"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10"/>
  <sheetViews>
    <sheetView tabSelected="1" view="pageLayout" zoomScale="92" zoomScaleNormal="64" zoomScaleSheetLayoutView="67" zoomScalePageLayoutView="92" workbookViewId="0">
      <selection activeCell="A11" sqref="A11"/>
    </sheetView>
  </sheetViews>
  <sheetFormatPr defaultColWidth="11.42578125" defaultRowHeight="15" x14ac:dyDescent="0.25"/>
  <cols>
    <col min="1" max="1" width="11.42578125" customWidth="1"/>
    <col min="2" max="2" width="40.28515625" customWidth="1"/>
    <col min="3" max="3" width="45.85546875" customWidth="1"/>
    <col min="4" max="4" width="45.7109375" customWidth="1"/>
    <col min="5" max="6" width="35.7109375" customWidth="1"/>
    <col min="7" max="7" width="67" customWidth="1"/>
    <col min="9" max="9" width="77.42578125" style="3" customWidth="1"/>
    <col min="10" max="10" width="53.42578125" customWidth="1"/>
  </cols>
  <sheetData>
    <row r="1" spans="1:9" ht="134.25" customHeight="1" x14ac:dyDescent="0.25">
      <c r="A1" s="118" t="s">
        <v>94</v>
      </c>
      <c r="B1" s="119"/>
      <c r="C1" s="119"/>
      <c r="D1" s="119"/>
      <c r="E1" s="119"/>
      <c r="F1" s="119"/>
      <c r="G1" s="120"/>
    </row>
    <row r="2" spans="1:9" ht="79.5" customHeight="1" x14ac:dyDescent="0.25">
      <c r="A2" s="121" t="s">
        <v>127</v>
      </c>
      <c r="B2" s="122"/>
      <c r="C2" s="123"/>
      <c r="D2" s="116"/>
      <c r="E2" s="116"/>
      <c r="F2" s="116"/>
      <c r="G2" s="117"/>
    </row>
    <row r="3" spans="1:9" ht="56.25" customHeight="1" thickBot="1" x14ac:dyDescent="0.25">
      <c r="A3" s="89" t="s">
        <v>1</v>
      </c>
      <c r="B3" s="90" t="s">
        <v>2</v>
      </c>
      <c r="C3" s="108" t="s">
        <v>0</v>
      </c>
      <c r="D3" s="108" t="s">
        <v>92</v>
      </c>
      <c r="E3" s="108" t="s">
        <v>93</v>
      </c>
      <c r="F3" s="102" t="s">
        <v>91</v>
      </c>
      <c r="G3" s="91" t="s">
        <v>113</v>
      </c>
    </row>
    <row r="4" spans="1:9" s="5" customFormat="1" ht="49.5" customHeight="1" x14ac:dyDescent="0.25">
      <c r="A4" s="109" t="s">
        <v>95</v>
      </c>
      <c r="B4" s="110" t="s">
        <v>112</v>
      </c>
      <c r="C4" s="111"/>
      <c r="D4" s="112"/>
      <c r="E4" s="113"/>
      <c r="F4" s="113"/>
      <c r="G4" s="114"/>
      <c r="I4" s="7"/>
    </row>
    <row r="5" spans="1:9" ht="282.75" customHeight="1" x14ac:dyDescent="0.25">
      <c r="A5" s="105">
        <v>1</v>
      </c>
      <c r="B5" s="107" t="s">
        <v>97</v>
      </c>
      <c r="C5" s="107" t="s">
        <v>111</v>
      </c>
      <c r="D5" s="107" t="s">
        <v>109</v>
      </c>
      <c r="E5" s="115"/>
      <c r="F5" s="107" t="s">
        <v>110</v>
      </c>
      <c r="G5" s="104" t="s">
        <v>114</v>
      </c>
      <c r="I5" s="6"/>
    </row>
    <row r="6" spans="1:9" ht="174.75" customHeight="1" x14ac:dyDescent="0.2">
      <c r="A6" s="105">
        <v>2</v>
      </c>
      <c r="B6" s="107" t="s">
        <v>98</v>
      </c>
      <c r="C6" s="107" t="s">
        <v>100</v>
      </c>
      <c r="D6" s="107" t="s">
        <v>101</v>
      </c>
      <c r="E6" s="115"/>
      <c r="F6" s="107"/>
      <c r="G6" s="104" t="s">
        <v>115</v>
      </c>
      <c r="H6" s="1"/>
      <c r="I6" s="103"/>
    </row>
    <row r="7" spans="1:9" ht="296.10000000000002" customHeight="1" x14ac:dyDescent="0.25">
      <c r="A7" s="105">
        <v>3</v>
      </c>
      <c r="B7" s="107" t="s">
        <v>99</v>
      </c>
      <c r="C7" s="107" t="s">
        <v>121</v>
      </c>
      <c r="D7" s="107" t="s">
        <v>102</v>
      </c>
      <c r="E7" s="115"/>
      <c r="F7" s="107"/>
      <c r="G7" s="104" t="s">
        <v>116</v>
      </c>
      <c r="I7" s="6"/>
    </row>
    <row r="8" spans="1:9" ht="330.75" customHeight="1" x14ac:dyDescent="0.2">
      <c r="A8" s="105">
        <v>4</v>
      </c>
      <c r="B8" s="107" t="s">
        <v>119</v>
      </c>
      <c r="C8" s="106" t="s">
        <v>123</v>
      </c>
      <c r="D8" s="107" t="s">
        <v>103</v>
      </c>
      <c r="E8" s="115"/>
      <c r="F8" s="107" t="s">
        <v>108</v>
      </c>
      <c r="G8" s="104" t="s">
        <v>117</v>
      </c>
      <c r="I8" s="8"/>
    </row>
    <row r="9" spans="1:9" ht="203.25" customHeight="1" x14ac:dyDescent="0.25">
      <c r="A9" s="105">
        <v>5</v>
      </c>
      <c r="B9" s="107" t="s">
        <v>120</v>
      </c>
      <c r="C9" s="106" t="s">
        <v>122</v>
      </c>
      <c r="D9" s="107" t="s">
        <v>105</v>
      </c>
      <c r="E9" s="107" t="s">
        <v>124</v>
      </c>
      <c r="F9" s="107" t="s">
        <v>104</v>
      </c>
      <c r="G9" s="104" t="s">
        <v>125</v>
      </c>
      <c r="I9" s="8"/>
    </row>
    <row r="10" spans="1:9" ht="267.75" customHeight="1" x14ac:dyDescent="0.25">
      <c r="A10" s="105">
        <v>6</v>
      </c>
      <c r="B10" s="107" t="s">
        <v>96</v>
      </c>
      <c r="C10" s="107" t="s">
        <v>106</v>
      </c>
      <c r="D10" s="107" t="s">
        <v>126</v>
      </c>
      <c r="E10" s="115"/>
      <c r="F10" s="107" t="s">
        <v>107</v>
      </c>
      <c r="G10" s="104" t="s">
        <v>118</v>
      </c>
      <c r="I10" s="8"/>
    </row>
  </sheetData>
  <mergeCells count="2">
    <mergeCell ref="A1:G1"/>
    <mergeCell ref="A2:C2"/>
  </mergeCells>
  <phoneticPr fontId="9" type="noConversion"/>
  <pageMargins left="0.25" right="0.25" top="0.75" bottom="0.75" header="0.3" footer="0.3"/>
  <pageSetup scale="47" fitToHeight="0" orientation="landscape" horizontalDpi="4294967292" verticalDpi="4294967292" r:id="rId1"/>
  <headerFooter>
    <oddHeader>&amp;LP2250 LRV Modernization&amp;RAmePower Inverter EMI Support Task Matrix</oddHeader>
    <oddFooter>&amp;L&amp;"Calibri,Regular"&amp;K000000Tenco&amp;C&amp;"Calibri,Regular"&amp;K000000&amp;F   Page &amp;P&amp;R&amp;"Calibri,Regular"&amp;K000000&amp;D</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C24"/>
  <sheetViews>
    <sheetView topLeftCell="A4" zoomScaleNormal="100" workbookViewId="0">
      <selection activeCell="C7" sqref="C7"/>
    </sheetView>
  </sheetViews>
  <sheetFormatPr defaultColWidth="8.85546875" defaultRowHeight="15" x14ac:dyDescent="0.25"/>
  <cols>
    <col min="1" max="2" width="3.7109375" style="2" customWidth="1"/>
    <col min="3" max="3" width="131.42578125" style="2" customWidth="1"/>
    <col min="4" max="16384" width="8.85546875" style="2"/>
  </cols>
  <sheetData>
    <row r="1" spans="2:3" ht="15.95" thickBot="1" x14ac:dyDescent="0.25"/>
    <row r="2" spans="2:3" ht="57" customHeight="1" thickBot="1" x14ac:dyDescent="0.25">
      <c r="B2" s="124" t="s">
        <v>90</v>
      </c>
      <c r="C2" s="125"/>
    </row>
    <row r="3" spans="2:3" ht="107.25" customHeight="1" x14ac:dyDescent="0.2">
      <c r="B3" s="92">
        <v>1</v>
      </c>
      <c r="C3" s="93" t="s">
        <v>71</v>
      </c>
    </row>
    <row r="4" spans="2:3" ht="45.75" customHeight="1" x14ac:dyDescent="0.2">
      <c r="B4" s="94">
        <v>2</v>
      </c>
      <c r="C4" s="95" t="s">
        <v>72</v>
      </c>
    </row>
    <row r="5" spans="2:3" ht="38.25" customHeight="1" x14ac:dyDescent="0.2">
      <c r="B5" s="96">
        <v>3</v>
      </c>
      <c r="C5" s="97" t="s">
        <v>73</v>
      </c>
    </row>
    <row r="6" spans="2:3" ht="38.25" customHeight="1" x14ac:dyDescent="0.2">
      <c r="B6" s="96">
        <v>4</v>
      </c>
      <c r="C6" s="97" t="s">
        <v>69</v>
      </c>
    </row>
    <row r="7" spans="2:3" ht="227.25" customHeight="1" x14ac:dyDescent="0.2">
      <c r="B7" s="96">
        <v>5</v>
      </c>
      <c r="C7" s="97" t="s">
        <v>70</v>
      </c>
    </row>
    <row r="8" spans="2:3" ht="95.25" customHeight="1" x14ac:dyDescent="0.2">
      <c r="B8" s="96">
        <v>6</v>
      </c>
      <c r="C8" s="97" t="s">
        <v>77</v>
      </c>
    </row>
    <row r="9" spans="2:3" ht="39.75" customHeight="1" x14ac:dyDescent="0.2">
      <c r="B9" s="96">
        <v>7</v>
      </c>
      <c r="C9" s="97" t="s">
        <v>78</v>
      </c>
    </row>
    <row r="10" spans="2:3" ht="54" customHeight="1" x14ac:dyDescent="0.2">
      <c r="B10" s="96">
        <v>8</v>
      </c>
      <c r="C10" s="97" t="s">
        <v>79</v>
      </c>
    </row>
    <row r="11" spans="2:3" ht="57.75" customHeight="1" x14ac:dyDescent="0.2">
      <c r="B11" s="96">
        <v>9</v>
      </c>
      <c r="C11" s="98" t="s">
        <v>80</v>
      </c>
    </row>
    <row r="12" spans="2:3" ht="207.75" customHeight="1" x14ac:dyDescent="0.25">
      <c r="B12" s="96">
        <v>10</v>
      </c>
      <c r="C12" s="97" t="s">
        <v>89</v>
      </c>
    </row>
    <row r="13" spans="2:3" ht="38.25" customHeight="1" x14ac:dyDescent="0.25">
      <c r="B13" s="96">
        <v>11</v>
      </c>
      <c r="C13" s="97" t="s">
        <v>81</v>
      </c>
    </row>
    <row r="14" spans="2:3" ht="38.25" customHeight="1" x14ac:dyDescent="0.25">
      <c r="B14" s="96">
        <v>12</v>
      </c>
      <c r="C14" s="97" t="s">
        <v>82</v>
      </c>
    </row>
    <row r="15" spans="2:3" ht="38.25" customHeight="1" x14ac:dyDescent="0.25">
      <c r="B15" s="96">
        <v>13</v>
      </c>
      <c r="C15" s="97" t="s">
        <v>83</v>
      </c>
    </row>
    <row r="16" spans="2:3" ht="85.5" customHeight="1" x14ac:dyDescent="0.25">
      <c r="B16" s="96">
        <v>14</v>
      </c>
      <c r="C16" s="97" t="s">
        <v>84</v>
      </c>
    </row>
    <row r="17" spans="2:3" ht="48" customHeight="1" x14ac:dyDescent="0.25">
      <c r="B17" s="96">
        <v>15</v>
      </c>
      <c r="C17" s="97" t="s">
        <v>85</v>
      </c>
    </row>
    <row r="18" spans="2:3" ht="54.75" customHeight="1" x14ac:dyDescent="0.25">
      <c r="B18" s="96">
        <v>16</v>
      </c>
      <c r="C18" s="98" t="s">
        <v>86</v>
      </c>
    </row>
    <row r="19" spans="2:3" ht="35.1" customHeight="1" x14ac:dyDescent="0.25">
      <c r="B19" s="96">
        <v>17</v>
      </c>
      <c r="C19" s="97" t="s">
        <v>87</v>
      </c>
    </row>
    <row r="20" spans="2:3" ht="45.75" customHeight="1" x14ac:dyDescent="0.25">
      <c r="B20" s="96">
        <v>18</v>
      </c>
      <c r="C20" s="98" t="s">
        <v>88</v>
      </c>
    </row>
    <row r="21" spans="2:3" ht="29.45" customHeight="1" x14ac:dyDescent="0.25">
      <c r="B21" s="96"/>
      <c r="C21" s="99" t="s">
        <v>3</v>
      </c>
    </row>
    <row r="22" spans="2:3" ht="57" customHeight="1" x14ac:dyDescent="0.25">
      <c r="B22" s="96">
        <v>19</v>
      </c>
      <c r="C22" s="97" t="s">
        <v>74</v>
      </c>
    </row>
    <row r="23" spans="2:3" ht="52.5" customHeight="1" x14ac:dyDescent="0.25">
      <c r="B23" s="96">
        <v>20</v>
      </c>
      <c r="C23" s="97" t="s">
        <v>75</v>
      </c>
    </row>
    <row r="24" spans="2:3" ht="46.5" customHeight="1" thickBot="1" x14ac:dyDescent="0.3">
      <c r="B24" s="100">
        <v>21</v>
      </c>
      <c r="C24" s="101" t="s">
        <v>76</v>
      </c>
    </row>
  </sheetData>
  <mergeCells count="1">
    <mergeCell ref="B2:C2"/>
  </mergeCells>
  <pageMargins left="0.7" right="0.7" top="0.75" bottom="0.75" header="0.3" footer="0.3"/>
  <pageSetup scale="68" fitToWidth="0" orientation="portrait" horizontalDpi="300" verticalDpi="300" r:id="rId1"/>
  <headerFooter>
    <oddFooter>&amp;LTenco&amp;C&amp;F   Page &amp;P&amp;R&amp;D</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59"/>
  <sheetViews>
    <sheetView zoomScaleNormal="100" workbookViewId="0">
      <pane ySplit="3" topLeftCell="A4" activePane="bottomLeft" state="frozen"/>
      <selection pane="bottomLeft" activeCell="Q6" sqref="Q6"/>
    </sheetView>
  </sheetViews>
  <sheetFormatPr defaultColWidth="9.140625" defaultRowHeight="15" x14ac:dyDescent="0.25"/>
  <cols>
    <col min="1" max="2" width="9.140625" style="4"/>
    <col min="3" max="3" width="52.28515625" style="53" customWidth="1"/>
    <col min="4" max="4" width="12.42578125" style="54" hidden="1" customWidth="1"/>
    <col min="5" max="5" width="7.42578125" style="2" hidden="1" customWidth="1"/>
    <col min="6" max="6" width="12.42578125" style="2" hidden="1" customWidth="1"/>
    <col min="7" max="7" width="12.42578125" style="58" hidden="1" customWidth="1"/>
    <col min="8" max="8" width="10.85546875" style="2" hidden="1" customWidth="1"/>
    <col min="9" max="9" width="0" style="2" hidden="1" customWidth="1"/>
    <col min="10" max="10" width="11.140625" style="2" customWidth="1"/>
    <col min="11" max="11" width="12" style="2" customWidth="1"/>
    <col min="12" max="12" width="11.140625" style="2" customWidth="1"/>
    <col min="13" max="13" width="11" style="2" hidden="1" customWidth="1"/>
    <col min="14" max="14" width="10.42578125" style="2" hidden="1" customWidth="1"/>
    <col min="15" max="15" width="11" style="2" customWidth="1"/>
    <col min="16" max="17" width="10.42578125" style="2" bestFit="1" customWidth="1"/>
    <col min="18" max="18" width="9.140625" style="2"/>
    <col min="19" max="19" width="12.85546875" style="2" hidden="1" customWidth="1"/>
    <col min="20" max="20" width="9.140625" style="2"/>
    <col min="21" max="21" width="11" style="2" hidden="1" customWidth="1"/>
    <col min="22" max="23" width="10.42578125" style="2" hidden="1" customWidth="1"/>
    <col min="24" max="24" width="10.28515625" style="2" hidden="1" customWidth="1"/>
    <col min="25" max="25" width="10.85546875" style="2" hidden="1" customWidth="1"/>
    <col min="26" max="26" width="12.85546875" style="2" hidden="1" customWidth="1"/>
    <col min="27" max="16384" width="9.140625" style="2"/>
  </cols>
  <sheetData>
    <row r="1" spans="1:26" ht="66.75" customHeight="1" thickBot="1" x14ac:dyDescent="0.25">
      <c r="A1" s="126" t="s">
        <v>68</v>
      </c>
      <c r="B1" s="127"/>
      <c r="C1" s="127"/>
      <c r="D1" s="127"/>
      <c r="E1" s="127"/>
      <c r="F1" s="127"/>
      <c r="G1" s="127"/>
      <c r="H1" s="127"/>
      <c r="I1" s="127"/>
      <c r="J1" s="127"/>
      <c r="K1" s="127"/>
      <c r="L1" s="127"/>
      <c r="M1" s="127"/>
      <c r="N1" s="127"/>
      <c r="O1" s="128"/>
      <c r="P1" s="128"/>
      <c r="Q1" s="129"/>
      <c r="S1" s="64"/>
    </row>
    <row r="2" spans="1:26" ht="38.25" customHeight="1" thickBot="1" x14ac:dyDescent="0.25">
      <c r="A2" s="130" t="s">
        <v>67</v>
      </c>
      <c r="B2" s="131"/>
      <c r="C2" s="131"/>
      <c r="D2" s="55"/>
      <c r="E2" s="55"/>
      <c r="F2" s="55"/>
      <c r="G2" s="40"/>
      <c r="H2" s="55"/>
      <c r="I2" s="55"/>
      <c r="J2" s="139" t="s">
        <v>60</v>
      </c>
      <c r="K2" s="140"/>
      <c r="L2" s="140"/>
      <c r="M2" s="140"/>
      <c r="N2" s="140"/>
      <c r="O2" s="140"/>
      <c r="P2" s="140"/>
      <c r="Q2" s="141"/>
      <c r="S2" s="72"/>
      <c r="U2" s="134" t="s">
        <v>61</v>
      </c>
      <c r="V2" s="135"/>
      <c r="W2" s="135"/>
      <c r="X2" s="135"/>
      <c r="Y2" s="135"/>
      <c r="Z2" s="136"/>
    </row>
    <row r="3" spans="1:26" ht="36.6" customHeight="1" thickBot="1" x14ac:dyDescent="0.25">
      <c r="A3" s="73" t="s">
        <v>5</v>
      </c>
      <c r="B3" s="74" t="s">
        <v>6</v>
      </c>
      <c r="C3" s="75" t="s">
        <v>7</v>
      </c>
      <c r="D3" s="76" t="s">
        <v>44</v>
      </c>
      <c r="E3" s="76" t="s">
        <v>43</v>
      </c>
      <c r="F3" s="76" t="s">
        <v>45</v>
      </c>
      <c r="G3" s="77" t="s">
        <v>63</v>
      </c>
      <c r="H3" s="76" t="s">
        <v>62</v>
      </c>
      <c r="J3" s="78" t="s">
        <v>48</v>
      </c>
      <c r="K3" s="79" t="s">
        <v>59</v>
      </c>
      <c r="L3" s="79" t="s">
        <v>49</v>
      </c>
      <c r="M3" s="79" t="s">
        <v>50</v>
      </c>
      <c r="N3" s="80" t="s">
        <v>51</v>
      </c>
      <c r="O3" s="81" t="s">
        <v>52</v>
      </c>
      <c r="P3" s="79" t="s">
        <v>53</v>
      </c>
      <c r="Q3" s="80" t="s">
        <v>54</v>
      </c>
      <c r="S3" s="23" t="s">
        <v>55</v>
      </c>
      <c r="U3" s="14" t="s">
        <v>56</v>
      </c>
      <c r="V3" s="15" t="s">
        <v>57</v>
      </c>
      <c r="W3" s="15" t="s">
        <v>58</v>
      </c>
      <c r="X3" s="15" t="s">
        <v>50</v>
      </c>
      <c r="Y3" s="16" t="s">
        <v>51</v>
      </c>
      <c r="Z3" s="23" t="s">
        <v>55</v>
      </c>
    </row>
    <row r="4" spans="1:26" ht="30" customHeight="1" x14ac:dyDescent="0.2">
      <c r="A4" s="82"/>
      <c r="B4" s="83"/>
      <c r="C4" s="137" t="s">
        <v>8</v>
      </c>
      <c r="D4" s="138"/>
      <c r="E4" s="84"/>
      <c r="F4" s="84"/>
      <c r="G4" s="85"/>
      <c r="H4" s="84"/>
      <c r="I4" s="63"/>
      <c r="J4" s="86"/>
      <c r="K4" s="84"/>
      <c r="L4" s="84"/>
      <c r="M4" s="84"/>
      <c r="N4" s="87"/>
      <c r="O4" s="88"/>
      <c r="P4" s="84"/>
      <c r="Q4" s="87"/>
      <c r="S4" s="24"/>
      <c r="U4" s="17"/>
      <c r="V4" s="13"/>
      <c r="W4" s="13"/>
      <c r="X4" s="13"/>
      <c r="Y4" s="18"/>
      <c r="Z4" s="24"/>
    </row>
    <row r="5" spans="1:26" ht="15.95" x14ac:dyDescent="0.2">
      <c r="A5" s="65">
        <v>1</v>
      </c>
      <c r="B5" s="42"/>
      <c r="C5" s="41" t="s">
        <v>4</v>
      </c>
      <c r="D5" s="10">
        <v>0</v>
      </c>
      <c r="E5" s="42" t="e">
        <f>+#REF!</f>
        <v>#REF!</v>
      </c>
      <c r="F5" s="10">
        <f>+D5*1.5</f>
        <v>0</v>
      </c>
      <c r="G5" s="32">
        <v>0</v>
      </c>
      <c r="H5" s="30">
        <v>0</v>
      </c>
      <c r="J5" s="19">
        <f t="shared" ref="J5:J36" si="0">+F5</f>
        <v>0</v>
      </c>
      <c r="K5" s="10">
        <f t="shared" ref="K5" si="1">+F5</f>
        <v>0</v>
      </c>
      <c r="L5" s="10">
        <f t="shared" ref="L5" si="2">+F5</f>
        <v>0</v>
      </c>
      <c r="M5" s="10">
        <f t="shared" ref="M5" si="3">+F5</f>
        <v>0</v>
      </c>
      <c r="N5" s="20">
        <f t="shared" ref="N5" si="4">+F5</f>
        <v>0</v>
      </c>
      <c r="O5" s="28">
        <f t="shared" ref="O5:Q6" si="5">+$F5*$H5</f>
        <v>0</v>
      </c>
      <c r="P5" s="28">
        <f t="shared" si="5"/>
        <v>0</v>
      </c>
      <c r="Q5" s="39">
        <f t="shared" si="5"/>
        <v>0</v>
      </c>
      <c r="S5" s="25">
        <f>SUM(J5:Q5)</f>
        <v>0</v>
      </c>
      <c r="U5" s="19">
        <f>+F5</f>
        <v>0</v>
      </c>
      <c r="V5" s="10">
        <f>+F5</f>
        <v>0</v>
      </c>
      <c r="W5" s="10">
        <f>+F5</f>
        <v>0</v>
      </c>
      <c r="X5" s="10">
        <f>+F5</f>
        <v>0</v>
      </c>
      <c r="Y5" s="20">
        <f>+F5</f>
        <v>0</v>
      </c>
      <c r="Z5" s="25">
        <f>SUM(U5:Y5)</f>
        <v>0</v>
      </c>
    </row>
    <row r="6" spans="1:26" ht="19.5" customHeight="1" x14ac:dyDescent="0.2">
      <c r="A6" s="65">
        <v>2</v>
      </c>
      <c r="B6" s="42">
        <v>3.1</v>
      </c>
      <c r="C6" s="41" t="s">
        <v>9</v>
      </c>
      <c r="D6" s="10" t="e">
        <f>#REF!</f>
        <v>#REF!</v>
      </c>
      <c r="E6" s="42" t="e">
        <f>+#REF!</f>
        <v>#REF!</v>
      </c>
      <c r="F6" s="10" t="e">
        <f t="shared" ref="F6:F36" si="6">+D6*1.5</f>
        <v>#REF!</v>
      </c>
      <c r="G6" s="32">
        <v>1</v>
      </c>
      <c r="H6" s="30">
        <v>0.5</v>
      </c>
      <c r="J6" s="19" t="e">
        <f t="shared" si="0"/>
        <v>#REF!</v>
      </c>
      <c r="K6" s="10" t="e">
        <f t="shared" ref="K6:N7" si="7">+$F6*$G6</f>
        <v>#REF!</v>
      </c>
      <c r="L6" s="10" t="e">
        <f t="shared" si="7"/>
        <v>#REF!</v>
      </c>
      <c r="M6" s="10" t="e">
        <f t="shared" si="7"/>
        <v>#REF!</v>
      </c>
      <c r="N6" s="20" t="e">
        <f t="shared" si="7"/>
        <v>#REF!</v>
      </c>
      <c r="O6" s="28" t="e">
        <f t="shared" si="5"/>
        <v>#REF!</v>
      </c>
      <c r="P6" s="28" t="e">
        <f t="shared" si="5"/>
        <v>#REF!</v>
      </c>
      <c r="Q6" s="39" t="e">
        <f t="shared" si="5"/>
        <v>#REF!</v>
      </c>
      <c r="S6" s="25" t="e">
        <f>SUM(J6:Q6)</f>
        <v>#REF!</v>
      </c>
      <c r="U6" s="19" t="e">
        <f>+F6</f>
        <v>#REF!</v>
      </c>
      <c r="V6" s="10" t="e">
        <f>+$F6*$G6</f>
        <v>#REF!</v>
      </c>
      <c r="W6" s="10" t="e">
        <f>+$F6*$G6</f>
        <v>#REF!</v>
      </c>
      <c r="X6" s="10" t="e">
        <f>+$F6*$G6</f>
        <v>#REF!</v>
      </c>
      <c r="Y6" s="20" t="e">
        <f>+$F6*$G6</f>
        <v>#REF!</v>
      </c>
      <c r="Z6" s="25" t="e">
        <f t="shared" ref="Z6:Z36" si="8">SUM(U6:Y6)</f>
        <v>#REF!</v>
      </c>
    </row>
    <row r="7" spans="1:26" ht="17.100000000000001" customHeight="1" x14ac:dyDescent="0.2">
      <c r="A7" s="65">
        <v>3</v>
      </c>
      <c r="B7" s="42">
        <v>3.2</v>
      </c>
      <c r="C7" s="41" t="s">
        <v>10</v>
      </c>
      <c r="D7" s="10" t="e">
        <f>#REF!</f>
        <v>#REF!</v>
      </c>
      <c r="E7" s="42" t="e">
        <f>+#REF!</f>
        <v>#REF!</v>
      </c>
      <c r="F7" s="10" t="e">
        <f t="shared" si="6"/>
        <v>#REF!</v>
      </c>
      <c r="G7" s="32">
        <v>0.5</v>
      </c>
      <c r="H7" s="30">
        <v>0.5</v>
      </c>
      <c r="J7" s="19" t="e">
        <f t="shared" si="0"/>
        <v>#REF!</v>
      </c>
      <c r="K7" s="10" t="e">
        <f t="shared" si="7"/>
        <v>#REF!</v>
      </c>
      <c r="L7" s="10" t="e">
        <f t="shared" si="7"/>
        <v>#REF!</v>
      </c>
      <c r="M7" s="10" t="e">
        <f t="shared" si="7"/>
        <v>#REF!</v>
      </c>
      <c r="N7" s="20" t="e">
        <f t="shared" si="7"/>
        <v>#REF!</v>
      </c>
      <c r="O7" s="28" t="e">
        <f t="shared" ref="O7:O9" si="9">+$F7*$H7</f>
        <v>#REF!</v>
      </c>
      <c r="P7" s="28" t="e">
        <f t="shared" ref="P7:Q9" si="10">+$F7*$H7</f>
        <v>#REF!</v>
      </c>
      <c r="Q7" s="39" t="e">
        <f t="shared" si="10"/>
        <v>#REF!</v>
      </c>
      <c r="S7" s="25" t="e">
        <f>SUM(J7:Q7)</f>
        <v>#REF!</v>
      </c>
      <c r="U7" s="36" t="e">
        <f>+F7</f>
        <v>#REF!</v>
      </c>
      <c r="V7" s="10" t="e">
        <f t="shared" ref="V7:Y7" si="11">+$F7*$G7</f>
        <v>#REF!</v>
      </c>
      <c r="W7" s="10" t="e">
        <f t="shared" si="11"/>
        <v>#REF!</v>
      </c>
      <c r="X7" s="10" t="e">
        <f t="shared" si="11"/>
        <v>#REF!</v>
      </c>
      <c r="Y7" s="28" t="e">
        <f t="shared" si="11"/>
        <v>#REF!</v>
      </c>
      <c r="Z7" s="25" t="e">
        <f t="shared" si="8"/>
        <v>#REF!</v>
      </c>
    </row>
    <row r="8" spans="1:26" ht="18" customHeight="1" x14ac:dyDescent="0.2">
      <c r="A8" s="65">
        <v>4</v>
      </c>
      <c r="B8" s="42">
        <v>3.4</v>
      </c>
      <c r="C8" s="41" t="s">
        <v>11</v>
      </c>
      <c r="D8" s="10" t="e">
        <f>#REF!</f>
        <v>#REF!</v>
      </c>
      <c r="E8" s="42" t="e">
        <f>+#REF!</f>
        <v>#REF!</v>
      </c>
      <c r="F8" s="10" t="e">
        <f t="shared" si="6"/>
        <v>#REF!</v>
      </c>
      <c r="G8" s="32">
        <v>1</v>
      </c>
      <c r="H8" s="30">
        <v>1</v>
      </c>
      <c r="J8" s="19" t="e">
        <f t="shared" si="0"/>
        <v>#REF!</v>
      </c>
      <c r="K8" s="10" t="e">
        <f>+$F8*$G8</f>
        <v>#REF!</v>
      </c>
      <c r="L8" s="10" t="e">
        <f t="shared" ref="L8:N9" si="12">+$F8*$G8</f>
        <v>#REF!</v>
      </c>
      <c r="M8" s="10" t="e">
        <f t="shared" si="12"/>
        <v>#REF!</v>
      </c>
      <c r="N8" s="20" t="e">
        <f>+$F8*$G8</f>
        <v>#REF!</v>
      </c>
      <c r="O8" s="28" t="e">
        <f>+$F8*$H8</f>
        <v>#REF!</v>
      </c>
      <c r="P8" s="28" t="e">
        <f t="shared" si="10"/>
        <v>#REF!</v>
      </c>
      <c r="Q8" s="39" t="e">
        <f t="shared" si="10"/>
        <v>#REF!</v>
      </c>
      <c r="S8" s="25" t="e">
        <f>SUM(J8:Q8)</f>
        <v>#REF!</v>
      </c>
      <c r="U8" s="36" t="e">
        <f>+F8</f>
        <v>#REF!</v>
      </c>
      <c r="V8" s="10" t="e">
        <f>+$F8*$G8</f>
        <v>#REF!</v>
      </c>
      <c r="W8" s="10" t="e">
        <f>+$F8*$G8</f>
        <v>#REF!</v>
      </c>
      <c r="X8" s="10" t="e">
        <f>+$F8*$G8</f>
        <v>#REF!</v>
      </c>
      <c r="Y8" s="39" t="e">
        <f>+$F8*$G8</f>
        <v>#REF!</v>
      </c>
      <c r="Z8" s="25" t="e">
        <f t="shared" si="8"/>
        <v>#REF!</v>
      </c>
    </row>
    <row r="9" spans="1:26" ht="17.100000000000001" customHeight="1" x14ac:dyDescent="0.2">
      <c r="A9" s="65">
        <v>5</v>
      </c>
      <c r="B9" s="42">
        <v>3.8</v>
      </c>
      <c r="C9" s="41" t="s">
        <v>12</v>
      </c>
      <c r="D9" s="10" t="e">
        <f>#REF!</f>
        <v>#REF!</v>
      </c>
      <c r="E9" s="42" t="e">
        <f>+#REF!</f>
        <v>#REF!</v>
      </c>
      <c r="F9" s="10" t="e">
        <f t="shared" si="6"/>
        <v>#REF!</v>
      </c>
      <c r="G9" s="32">
        <v>0.2</v>
      </c>
      <c r="H9" s="30">
        <v>0.2</v>
      </c>
      <c r="I9" s="43"/>
      <c r="J9" s="19" t="e">
        <f t="shared" si="0"/>
        <v>#REF!</v>
      </c>
      <c r="K9" s="10" t="e">
        <f>+$F9*$G9</f>
        <v>#REF!</v>
      </c>
      <c r="L9" s="10" t="e">
        <f t="shared" si="12"/>
        <v>#REF!</v>
      </c>
      <c r="M9" s="10" t="e">
        <f t="shared" si="12"/>
        <v>#REF!</v>
      </c>
      <c r="N9" s="20" t="e">
        <f t="shared" si="12"/>
        <v>#REF!</v>
      </c>
      <c r="O9" s="28" t="e">
        <f t="shared" si="9"/>
        <v>#REF!</v>
      </c>
      <c r="P9" s="28" t="e">
        <f t="shared" si="10"/>
        <v>#REF!</v>
      </c>
      <c r="Q9" s="39" t="e">
        <f t="shared" si="10"/>
        <v>#REF!</v>
      </c>
      <c r="S9" s="25" t="e">
        <f>SUM(J9:Q9)</f>
        <v>#REF!</v>
      </c>
      <c r="U9" s="36" t="e">
        <f t="shared" ref="U9" si="13">+F9</f>
        <v>#REF!</v>
      </c>
      <c r="V9" s="10" t="e">
        <f t="shared" ref="V9:Y9" si="14">+$F9*$G9</f>
        <v>#REF!</v>
      </c>
      <c r="W9" s="10" t="e">
        <f t="shared" si="14"/>
        <v>#REF!</v>
      </c>
      <c r="X9" s="10" t="e">
        <f t="shared" si="14"/>
        <v>#REF!</v>
      </c>
      <c r="Y9" s="28" t="e">
        <f t="shared" si="14"/>
        <v>#REF!</v>
      </c>
      <c r="Z9" s="25" t="e">
        <f t="shared" si="8"/>
        <v>#REF!</v>
      </c>
    </row>
    <row r="10" spans="1:26" ht="30" customHeight="1" x14ac:dyDescent="0.2">
      <c r="A10" s="65"/>
      <c r="C10" s="132" t="s">
        <v>13</v>
      </c>
      <c r="D10" s="133"/>
      <c r="E10" s="13"/>
      <c r="F10" s="13"/>
      <c r="G10" s="33"/>
      <c r="H10" s="13"/>
      <c r="I10" s="43"/>
      <c r="J10" s="17"/>
      <c r="K10" s="13"/>
      <c r="L10" s="13"/>
      <c r="M10" s="13"/>
      <c r="N10" s="18"/>
      <c r="O10" s="56"/>
      <c r="P10" s="13"/>
      <c r="Q10" s="18"/>
      <c r="S10" s="24"/>
      <c r="U10" s="37"/>
      <c r="V10" s="13"/>
      <c r="W10" s="13"/>
      <c r="X10" s="13"/>
      <c r="Y10" s="38"/>
      <c r="Z10" s="24"/>
    </row>
    <row r="11" spans="1:26" ht="32.1" x14ac:dyDescent="0.2">
      <c r="A11" s="65">
        <v>6</v>
      </c>
      <c r="B11" s="42">
        <v>3.3</v>
      </c>
      <c r="C11" s="41" t="s">
        <v>14</v>
      </c>
      <c r="D11" s="10" t="e">
        <f>#REF!</f>
        <v>#REF!</v>
      </c>
      <c r="E11" s="42" t="e">
        <f>+#REF!</f>
        <v>#REF!</v>
      </c>
      <c r="F11" s="10" t="e">
        <f t="shared" si="6"/>
        <v>#REF!</v>
      </c>
      <c r="G11" s="32">
        <v>1</v>
      </c>
      <c r="H11" s="30">
        <v>0.5</v>
      </c>
      <c r="I11" s="43"/>
      <c r="J11" s="19" t="e">
        <f t="shared" si="0"/>
        <v>#REF!</v>
      </c>
      <c r="K11" s="10" t="e">
        <f>+$F11*$G11</f>
        <v>#REF!</v>
      </c>
      <c r="L11" s="10" t="e">
        <f t="shared" ref="L11:N15" si="15">+$F11*$G11</f>
        <v>#REF!</v>
      </c>
      <c r="M11" s="10" t="e">
        <f t="shared" si="15"/>
        <v>#REF!</v>
      </c>
      <c r="N11" s="20" t="e">
        <f>+$F11*$G11</f>
        <v>#REF!</v>
      </c>
      <c r="O11" s="28" t="e">
        <f t="shared" ref="O11:O17" si="16">+$F11*$H11</f>
        <v>#REF!</v>
      </c>
      <c r="P11" s="28" t="e">
        <f t="shared" ref="P11:Q17" si="17">+$F11*$H11</f>
        <v>#REF!</v>
      </c>
      <c r="Q11" s="39" t="e">
        <f t="shared" si="17"/>
        <v>#REF!</v>
      </c>
      <c r="S11" s="25" t="e">
        <f t="shared" ref="S11:S17" si="18">SUM(J11:Q11)</f>
        <v>#REF!</v>
      </c>
      <c r="U11" s="36" t="e">
        <f t="shared" ref="U11:U17" si="19">+F11</f>
        <v>#REF!</v>
      </c>
      <c r="V11" s="10" t="e">
        <f t="shared" ref="V11:Y12" si="20">+$F11*$G11</f>
        <v>#REF!</v>
      </c>
      <c r="W11" s="10" t="e">
        <f t="shared" si="20"/>
        <v>#REF!</v>
      </c>
      <c r="X11" s="10" t="e">
        <f t="shared" si="20"/>
        <v>#REF!</v>
      </c>
      <c r="Y11" s="39" t="e">
        <f t="shared" si="20"/>
        <v>#REF!</v>
      </c>
      <c r="Z11" s="25" t="e">
        <f t="shared" si="8"/>
        <v>#REF!</v>
      </c>
    </row>
    <row r="12" spans="1:26" ht="18.95" customHeight="1" x14ac:dyDescent="0.2">
      <c r="A12" s="65">
        <v>7</v>
      </c>
      <c r="B12" s="42">
        <v>3.5</v>
      </c>
      <c r="C12" s="41" t="s">
        <v>15</v>
      </c>
      <c r="D12" s="10" t="e">
        <f>#REF!</f>
        <v>#REF!</v>
      </c>
      <c r="E12" s="42" t="e">
        <f>+#REF!</f>
        <v>#REF!</v>
      </c>
      <c r="F12" s="10" t="e">
        <f t="shared" si="6"/>
        <v>#REF!</v>
      </c>
      <c r="G12" s="32">
        <v>1</v>
      </c>
      <c r="H12" s="30">
        <v>1</v>
      </c>
      <c r="I12" s="43"/>
      <c r="J12" s="19" t="e">
        <f t="shared" si="0"/>
        <v>#REF!</v>
      </c>
      <c r="K12" s="10" t="e">
        <f>+$F12*$G12</f>
        <v>#REF!</v>
      </c>
      <c r="L12" s="10" t="e">
        <f t="shared" si="15"/>
        <v>#REF!</v>
      </c>
      <c r="M12" s="10" t="e">
        <f t="shared" si="15"/>
        <v>#REF!</v>
      </c>
      <c r="N12" s="20" t="e">
        <f t="shared" si="15"/>
        <v>#REF!</v>
      </c>
      <c r="O12" s="28" t="e">
        <f t="shared" si="16"/>
        <v>#REF!</v>
      </c>
      <c r="P12" s="28" t="e">
        <f t="shared" si="17"/>
        <v>#REF!</v>
      </c>
      <c r="Q12" s="39" t="e">
        <f t="shared" si="17"/>
        <v>#REF!</v>
      </c>
      <c r="S12" s="25" t="e">
        <f t="shared" si="18"/>
        <v>#REF!</v>
      </c>
      <c r="U12" s="36" t="e">
        <f t="shared" si="19"/>
        <v>#REF!</v>
      </c>
      <c r="V12" s="10" t="e">
        <f t="shared" si="20"/>
        <v>#REF!</v>
      </c>
      <c r="W12" s="10" t="e">
        <f t="shared" si="20"/>
        <v>#REF!</v>
      </c>
      <c r="X12" s="10" t="e">
        <f t="shared" si="20"/>
        <v>#REF!</v>
      </c>
      <c r="Y12" s="39" t="e">
        <f t="shared" si="20"/>
        <v>#REF!</v>
      </c>
      <c r="Z12" s="25" t="e">
        <f t="shared" si="8"/>
        <v>#REF!</v>
      </c>
    </row>
    <row r="13" spans="1:26" ht="18.600000000000001" customHeight="1" x14ac:dyDescent="0.2">
      <c r="A13" s="65">
        <v>8</v>
      </c>
      <c r="B13" s="42">
        <v>3.5</v>
      </c>
      <c r="C13" s="41" t="s">
        <v>16</v>
      </c>
      <c r="D13" s="10" t="e">
        <f>#REF!</f>
        <v>#REF!</v>
      </c>
      <c r="E13" s="42" t="e">
        <f>+#REF!</f>
        <v>#REF!</v>
      </c>
      <c r="F13" s="10" t="e">
        <f t="shared" si="6"/>
        <v>#REF!</v>
      </c>
      <c r="G13" s="32">
        <v>0</v>
      </c>
      <c r="H13" s="30">
        <v>0</v>
      </c>
      <c r="I13" s="43"/>
      <c r="J13" s="19" t="e">
        <f t="shared" si="0"/>
        <v>#REF!</v>
      </c>
      <c r="K13" s="10" t="e">
        <f>+$F13*$G13</f>
        <v>#REF!</v>
      </c>
      <c r="L13" s="10" t="e">
        <f t="shared" si="15"/>
        <v>#REF!</v>
      </c>
      <c r="M13" s="10" t="e">
        <f t="shared" si="15"/>
        <v>#REF!</v>
      </c>
      <c r="N13" s="20" t="e">
        <f t="shared" si="15"/>
        <v>#REF!</v>
      </c>
      <c r="O13" s="28" t="e">
        <f t="shared" si="16"/>
        <v>#REF!</v>
      </c>
      <c r="P13" s="28" t="e">
        <f t="shared" si="17"/>
        <v>#REF!</v>
      </c>
      <c r="Q13" s="39" t="e">
        <f t="shared" si="17"/>
        <v>#REF!</v>
      </c>
      <c r="S13" s="25" t="e">
        <f t="shared" si="18"/>
        <v>#REF!</v>
      </c>
      <c r="U13" s="36" t="e">
        <f t="shared" si="19"/>
        <v>#REF!</v>
      </c>
      <c r="V13" s="10" t="e">
        <f>+F$13*$G13</f>
        <v>#REF!</v>
      </c>
      <c r="W13" s="10">
        <f>+G$13*$G13</f>
        <v>0</v>
      </c>
      <c r="X13" s="10">
        <f>+H$13*$G13</f>
        <v>0</v>
      </c>
      <c r="Y13" s="28">
        <f>+I$13*$G13</f>
        <v>0</v>
      </c>
      <c r="Z13" s="25" t="e">
        <f t="shared" si="8"/>
        <v>#REF!</v>
      </c>
    </row>
    <row r="14" spans="1:26" ht="16.5" customHeight="1" x14ac:dyDescent="0.2">
      <c r="A14" s="65">
        <v>9</v>
      </c>
      <c r="B14" s="42">
        <v>3.6</v>
      </c>
      <c r="C14" s="41" t="s">
        <v>17</v>
      </c>
      <c r="D14" s="10" t="e">
        <f>#REF!</f>
        <v>#REF!</v>
      </c>
      <c r="E14" s="42" t="e">
        <f>+#REF!</f>
        <v>#REF!</v>
      </c>
      <c r="F14" s="10" t="e">
        <f t="shared" si="6"/>
        <v>#REF!</v>
      </c>
      <c r="G14" s="32">
        <v>1</v>
      </c>
      <c r="H14" s="30">
        <v>1</v>
      </c>
      <c r="I14" s="43"/>
      <c r="J14" s="19" t="e">
        <f t="shared" si="0"/>
        <v>#REF!</v>
      </c>
      <c r="K14" s="10" t="e">
        <f>+$F14*$G14</f>
        <v>#REF!</v>
      </c>
      <c r="L14" s="10" t="e">
        <f t="shared" si="15"/>
        <v>#REF!</v>
      </c>
      <c r="M14" s="10" t="e">
        <f t="shared" si="15"/>
        <v>#REF!</v>
      </c>
      <c r="N14" s="20" t="e">
        <f t="shared" si="15"/>
        <v>#REF!</v>
      </c>
      <c r="O14" s="28" t="e">
        <f t="shared" si="16"/>
        <v>#REF!</v>
      </c>
      <c r="P14" s="28" t="e">
        <f t="shared" si="17"/>
        <v>#REF!</v>
      </c>
      <c r="Q14" s="39" t="e">
        <f t="shared" si="17"/>
        <v>#REF!</v>
      </c>
      <c r="S14" s="25" t="e">
        <f t="shared" si="18"/>
        <v>#REF!</v>
      </c>
      <c r="U14" s="36" t="e">
        <f t="shared" si="19"/>
        <v>#REF!</v>
      </c>
      <c r="V14" s="10" t="e">
        <f>+$F14*$G14</f>
        <v>#REF!</v>
      </c>
      <c r="W14" s="10" t="e">
        <f>+$F14*$G14</f>
        <v>#REF!</v>
      </c>
      <c r="X14" s="10" t="e">
        <f>+$F14*$G14</f>
        <v>#REF!</v>
      </c>
      <c r="Y14" s="39" t="e">
        <f>+$F14*$G14</f>
        <v>#REF!</v>
      </c>
      <c r="Z14" s="25" t="e">
        <f t="shared" si="8"/>
        <v>#REF!</v>
      </c>
    </row>
    <row r="15" spans="1:26" ht="15.95" customHeight="1" x14ac:dyDescent="0.2">
      <c r="A15" s="65">
        <v>10</v>
      </c>
      <c r="B15" s="42">
        <v>3.6</v>
      </c>
      <c r="C15" s="41" t="s">
        <v>18</v>
      </c>
      <c r="D15" s="10" t="e">
        <f>#REF!</f>
        <v>#REF!</v>
      </c>
      <c r="E15" s="42" t="e">
        <f>+#REF!</f>
        <v>#REF!</v>
      </c>
      <c r="F15" s="10" t="e">
        <f t="shared" si="6"/>
        <v>#REF!</v>
      </c>
      <c r="G15" s="32">
        <v>0</v>
      </c>
      <c r="H15" s="30">
        <v>0</v>
      </c>
      <c r="I15" s="43"/>
      <c r="J15" s="19" t="e">
        <f t="shared" si="0"/>
        <v>#REF!</v>
      </c>
      <c r="K15" s="34" t="e">
        <f>+$F15*$G15</f>
        <v>#REF!</v>
      </c>
      <c r="L15" s="34" t="e">
        <f t="shared" si="15"/>
        <v>#REF!</v>
      </c>
      <c r="M15" s="34" t="e">
        <f t="shared" si="15"/>
        <v>#REF!</v>
      </c>
      <c r="N15" s="35" t="e">
        <f t="shared" si="15"/>
        <v>#REF!</v>
      </c>
      <c r="O15" s="28" t="e">
        <f t="shared" si="16"/>
        <v>#REF!</v>
      </c>
      <c r="P15" s="28" t="e">
        <f t="shared" si="17"/>
        <v>#REF!</v>
      </c>
      <c r="Q15" s="39" t="e">
        <f t="shared" si="17"/>
        <v>#REF!</v>
      </c>
      <c r="S15" s="25" t="e">
        <f t="shared" si="18"/>
        <v>#REF!</v>
      </c>
      <c r="U15" s="36" t="e">
        <f>+$F15*$G15</f>
        <v>#REF!</v>
      </c>
      <c r="V15" s="10" t="e">
        <f t="shared" ref="V15:X15" si="21">+$F15*$G15</f>
        <v>#REF!</v>
      </c>
      <c r="W15" s="10" t="e">
        <f t="shared" si="21"/>
        <v>#REF!</v>
      </c>
      <c r="X15" s="10" t="e">
        <f t="shared" si="21"/>
        <v>#REF!</v>
      </c>
      <c r="Y15" s="28" t="e">
        <f>+$F15*$G15</f>
        <v>#REF!</v>
      </c>
      <c r="Z15" s="25" t="e">
        <f t="shared" si="8"/>
        <v>#REF!</v>
      </c>
    </row>
    <row r="16" spans="1:26" ht="21.6" customHeight="1" x14ac:dyDescent="0.2">
      <c r="A16" s="65">
        <v>11</v>
      </c>
      <c r="B16" s="42">
        <v>3.7</v>
      </c>
      <c r="C16" s="41" t="s">
        <v>19</v>
      </c>
      <c r="D16" s="10" t="e">
        <f>#REF!</f>
        <v>#REF!</v>
      </c>
      <c r="E16" s="42" t="e">
        <f>+#REF!</f>
        <v>#REF!</v>
      </c>
      <c r="F16" s="10" t="e">
        <f t="shared" si="6"/>
        <v>#REF!</v>
      </c>
      <c r="G16" s="32">
        <v>0</v>
      </c>
      <c r="H16" s="30">
        <v>0</v>
      </c>
      <c r="I16" s="43"/>
      <c r="J16" s="19" t="e">
        <f t="shared" si="0"/>
        <v>#REF!</v>
      </c>
      <c r="K16" s="10" t="e">
        <f>+F$16*$G16</f>
        <v>#REF!</v>
      </c>
      <c r="L16" s="10">
        <f t="shared" ref="L16:N16" si="22">+G$16*$G16</f>
        <v>0</v>
      </c>
      <c r="M16" s="10">
        <f t="shared" si="22"/>
        <v>0</v>
      </c>
      <c r="N16" s="20">
        <f t="shared" si="22"/>
        <v>0</v>
      </c>
      <c r="O16" s="28" t="e">
        <f t="shared" si="16"/>
        <v>#REF!</v>
      </c>
      <c r="P16" s="28" t="e">
        <f t="shared" si="17"/>
        <v>#REF!</v>
      </c>
      <c r="Q16" s="39" t="e">
        <f t="shared" si="17"/>
        <v>#REF!</v>
      </c>
      <c r="S16" s="25" t="e">
        <f t="shared" si="18"/>
        <v>#REF!</v>
      </c>
      <c r="U16" s="36" t="e">
        <f t="shared" si="19"/>
        <v>#REF!</v>
      </c>
      <c r="V16" s="10" t="e">
        <f>+F$16*$G16</f>
        <v>#REF!</v>
      </c>
      <c r="W16" s="10" t="e">
        <f>+F$16*$G16</f>
        <v>#REF!</v>
      </c>
      <c r="X16" s="10" t="e">
        <f>+F$16*$G16</f>
        <v>#REF!</v>
      </c>
      <c r="Y16" s="39" t="e">
        <f>+F$16*$G16</f>
        <v>#REF!</v>
      </c>
      <c r="Z16" s="25" t="e">
        <f t="shared" si="8"/>
        <v>#REF!</v>
      </c>
    </row>
    <row r="17" spans="1:26" ht="21.6" customHeight="1" x14ac:dyDescent="0.2">
      <c r="A17" s="9"/>
      <c r="B17" s="57">
        <v>3.9</v>
      </c>
      <c r="C17" s="11" t="s">
        <v>20</v>
      </c>
      <c r="D17" s="10" t="e">
        <f>#REF!</f>
        <v>#REF!</v>
      </c>
      <c r="E17" s="42" t="e">
        <f>+#REF!</f>
        <v>#REF!</v>
      </c>
      <c r="F17" s="10" t="e">
        <f t="shared" si="6"/>
        <v>#REF!</v>
      </c>
      <c r="G17" s="32">
        <v>0</v>
      </c>
      <c r="H17" s="30">
        <v>0</v>
      </c>
      <c r="I17" s="43"/>
      <c r="J17" s="19" t="e">
        <f t="shared" si="0"/>
        <v>#REF!</v>
      </c>
      <c r="K17" s="10" t="e">
        <f>+F$17*G17</f>
        <v>#REF!</v>
      </c>
      <c r="L17" s="10">
        <f t="shared" ref="L17:N17" si="23">+G$17*H17</f>
        <v>0</v>
      </c>
      <c r="M17" s="10">
        <f t="shared" si="23"/>
        <v>0</v>
      </c>
      <c r="N17" s="20" t="e">
        <f t="shared" si="23"/>
        <v>#REF!</v>
      </c>
      <c r="O17" s="28" t="e">
        <f t="shared" si="16"/>
        <v>#REF!</v>
      </c>
      <c r="P17" s="28" t="e">
        <f t="shared" si="17"/>
        <v>#REF!</v>
      </c>
      <c r="Q17" s="39" t="e">
        <f t="shared" si="17"/>
        <v>#REF!</v>
      </c>
      <c r="S17" s="25" t="e">
        <f t="shared" si="18"/>
        <v>#REF!</v>
      </c>
      <c r="U17" s="19" t="e">
        <f t="shared" si="19"/>
        <v>#REF!</v>
      </c>
      <c r="V17" s="10" t="e">
        <f>+F$17*G17</f>
        <v>#REF!</v>
      </c>
      <c r="W17" s="10" t="e">
        <f>+F$17*G17</f>
        <v>#REF!</v>
      </c>
      <c r="X17" s="10" t="e">
        <f>+F$17*G17</f>
        <v>#REF!</v>
      </c>
      <c r="Y17" s="20" t="e">
        <f>+F$17*G17</f>
        <v>#REF!</v>
      </c>
      <c r="Z17" s="25" t="e">
        <f t="shared" si="8"/>
        <v>#REF!</v>
      </c>
    </row>
    <row r="18" spans="1:26" ht="30" customHeight="1" x14ac:dyDescent="0.25">
      <c r="A18" s="65"/>
      <c r="C18" s="132" t="s">
        <v>21</v>
      </c>
      <c r="D18" s="133"/>
      <c r="E18" s="13"/>
      <c r="F18" s="13"/>
      <c r="G18" s="33"/>
      <c r="H18" s="13"/>
      <c r="I18" s="43"/>
      <c r="J18" s="17"/>
      <c r="K18" s="13"/>
      <c r="L18" s="13"/>
      <c r="M18" s="13"/>
      <c r="N18" s="18"/>
      <c r="O18" s="56"/>
      <c r="P18" s="13"/>
      <c r="Q18" s="18"/>
      <c r="S18" s="24"/>
      <c r="U18" s="17"/>
      <c r="V18" s="13"/>
      <c r="W18" s="13"/>
      <c r="X18" s="13"/>
      <c r="Y18" s="18"/>
      <c r="Z18" s="24"/>
    </row>
    <row r="19" spans="1:26" ht="20.45" customHeight="1" x14ac:dyDescent="0.2">
      <c r="A19" s="65">
        <v>12</v>
      </c>
      <c r="B19" s="42">
        <v>3.3</v>
      </c>
      <c r="C19" s="41" t="s">
        <v>22</v>
      </c>
      <c r="D19" s="10" t="e">
        <f>#REF!</f>
        <v>#REF!</v>
      </c>
      <c r="E19" s="42" t="e">
        <f>+#REF!</f>
        <v>#REF!</v>
      </c>
      <c r="F19" s="10" t="e">
        <f t="shared" si="6"/>
        <v>#REF!</v>
      </c>
      <c r="G19" s="32">
        <v>1</v>
      </c>
      <c r="H19" s="30">
        <v>1</v>
      </c>
      <c r="I19" s="43"/>
      <c r="J19" s="19" t="e">
        <f t="shared" si="0"/>
        <v>#REF!</v>
      </c>
      <c r="K19" s="10" t="e">
        <f>+F$19*G19</f>
        <v>#REF!</v>
      </c>
      <c r="L19" s="10" t="e">
        <f>+F$19*G19</f>
        <v>#REF!</v>
      </c>
      <c r="M19" s="10" t="e">
        <f>+F$19*G19</f>
        <v>#REF!</v>
      </c>
      <c r="N19" s="20" t="e">
        <f>+F$19*G19</f>
        <v>#REF!</v>
      </c>
      <c r="O19" s="28" t="e">
        <f t="shared" ref="O19:Q27" si="24">+$F19*$H19</f>
        <v>#REF!</v>
      </c>
      <c r="P19" s="28" t="e">
        <f t="shared" si="24"/>
        <v>#REF!</v>
      </c>
      <c r="Q19" s="39" t="e">
        <f t="shared" si="24"/>
        <v>#REF!</v>
      </c>
      <c r="S19" s="25" t="e">
        <f t="shared" ref="S19:S27" si="25">SUM(J19:Q19)</f>
        <v>#REF!</v>
      </c>
      <c r="U19" s="19" t="e">
        <f t="shared" ref="U19:U27" si="26">+F19</f>
        <v>#REF!</v>
      </c>
      <c r="V19" s="10" t="e">
        <f>+F$19*G19</f>
        <v>#REF!</v>
      </c>
      <c r="W19" s="10" t="e">
        <f>+F$19*G19</f>
        <v>#REF!</v>
      </c>
      <c r="X19" s="10" t="e">
        <f>+F$19*G19</f>
        <v>#REF!</v>
      </c>
      <c r="Y19" s="20" t="e">
        <f>+F$19*G19</f>
        <v>#REF!</v>
      </c>
      <c r="Z19" s="25" t="e">
        <f t="shared" si="8"/>
        <v>#REF!</v>
      </c>
    </row>
    <row r="20" spans="1:26" ht="27" customHeight="1" x14ac:dyDescent="0.2">
      <c r="A20" s="65">
        <v>13</v>
      </c>
      <c r="B20" s="42">
        <v>3.3</v>
      </c>
      <c r="C20" s="41" t="s">
        <v>23</v>
      </c>
      <c r="D20" s="10" t="e">
        <f>#REF!</f>
        <v>#REF!</v>
      </c>
      <c r="E20" s="42" t="e">
        <f>+#REF!</f>
        <v>#REF!</v>
      </c>
      <c r="F20" s="10" t="e">
        <f t="shared" si="6"/>
        <v>#REF!</v>
      </c>
      <c r="G20" s="32">
        <v>1</v>
      </c>
      <c r="H20" s="30">
        <v>1</v>
      </c>
      <c r="I20" s="43"/>
      <c r="J20" s="19" t="e">
        <f t="shared" si="0"/>
        <v>#REF!</v>
      </c>
      <c r="K20" s="10" t="e">
        <f t="shared" ref="K20:K26" si="27">+$F20*$G20</f>
        <v>#REF!</v>
      </c>
      <c r="L20" s="10" t="e">
        <f t="shared" ref="L20:N22" si="28">+$F20*$G20</f>
        <v>#REF!</v>
      </c>
      <c r="M20" s="10" t="e">
        <f t="shared" si="28"/>
        <v>#REF!</v>
      </c>
      <c r="N20" s="20" t="e">
        <f>+$F20*$G20</f>
        <v>#REF!</v>
      </c>
      <c r="O20" s="28" t="e">
        <f t="shared" si="24"/>
        <v>#REF!</v>
      </c>
      <c r="P20" s="28" t="e">
        <f t="shared" si="24"/>
        <v>#REF!</v>
      </c>
      <c r="Q20" s="39" t="e">
        <f t="shared" si="24"/>
        <v>#REF!</v>
      </c>
      <c r="S20" s="25" t="e">
        <f t="shared" si="25"/>
        <v>#REF!</v>
      </c>
      <c r="U20" s="19" t="e">
        <f t="shared" si="26"/>
        <v>#REF!</v>
      </c>
      <c r="V20" s="10" t="e">
        <f t="shared" ref="V20:Y26" si="29">+$F20*$G20</f>
        <v>#REF!</v>
      </c>
      <c r="W20" s="10" t="e">
        <f t="shared" si="29"/>
        <v>#REF!</v>
      </c>
      <c r="X20" s="10" t="e">
        <f t="shared" si="29"/>
        <v>#REF!</v>
      </c>
      <c r="Y20" s="20" t="e">
        <f t="shared" si="29"/>
        <v>#REF!</v>
      </c>
      <c r="Z20" s="25" t="e">
        <f t="shared" si="8"/>
        <v>#REF!</v>
      </c>
    </row>
    <row r="21" spans="1:26" ht="18.95" customHeight="1" x14ac:dyDescent="0.2">
      <c r="A21" s="65">
        <v>14</v>
      </c>
      <c r="B21" s="42">
        <v>3.5</v>
      </c>
      <c r="C21" s="41" t="s">
        <v>24</v>
      </c>
      <c r="D21" s="10" t="e">
        <f>#REF!</f>
        <v>#REF!</v>
      </c>
      <c r="E21" s="42" t="e">
        <f>+#REF!</f>
        <v>#REF!</v>
      </c>
      <c r="F21" s="10" t="e">
        <f t="shared" si="6"/>
        <v>#REF!</v>
      </c>
      <c r="G21" s="32">
        <v>1</v>
      </c>
      <c r="H21" s="30">
        <v>1</v>
      </c>
      <c r="I21" s="43"/>
      <c r="J21" s="19" t="e">
        <f t="shared" si="0"/>
        <v>#REF!</v>
      </c>
      <c r="K21" s="10" t="e">
        <f t="shared" si="27"/>
        <v>#REF!</v>
      </c>
      <c r="L21" s="10" t="e">
        <f t="shared" si="28"/>
        <v>#REF!</v>
      </c>
      <c r="M21" s="10" t="e">
        <f t="shared" si="28"/>
        <v>#REF!</v>
      </c>
      <c r="N21" s="20" t="e">
        <f t="shared" si="28"/>
        <v>#REF!</v>
      </c>
      <c r="O21" s="28" t="e">
        <f t="shared" si="24"/>
        <v>#REF!</v>
      </c>
      <c r="P21" s="28" t="e">
        <f t="shared" si="24"/>
        <v>#REF!</v>
      </c>
      <c r="Q21" s="39" t="e">
        <f t="shared" si="24"/>
        <v>#REF!</v>
      </c>
      <c r="S21" s="25" t="e">
        <f t="shared" si="25"/>
        <v>#REF!</v>
      </c>
      <c r="U21" s="19" t="e">
        <f t="shared" si="26"/>
        <v>#REF!</v>
      </c>
      <c r="V21" s="10" t="e">
        <f t="shared" si="29"/>
        <v>#REF!</v>
      </c>
      <c r="W21" s="10" t="e">
        <f t="shared" si="29"/>
        <v>#REF!</v>
      </c>
      <c r="X21" s="10" t="e">
        <f t="shared" si="29"/>
        <v>#REF!</v>
      </c>
      <c r="Y21" s="20" t="e">
        <f t="shared" si="29"/>
        <v>#REF!</v>
      </c>
      <c r="Z21" s="25" t="e">
        <f t="shared" si="8"/>
        <v>#REF!</v>
      </c>
    </row>
    <row r="22" spans="1:26" ht="18" customHeight="1" x14ac:dyDescent="0.2">
      <c r="A22" s="65">
        <v>15</v>
      </c>
      <c r="B22" s="42">
        <v>3.5</v>
      </c>
      <c r="C22" s="41" t="s">
        <v>25</v>
      </c>
      <c r="D22" s="10" t="e">
        <f>#REF!</f>
        <v>#REF!</v>
      </c>
      <c r="E22" s="42" t="e">
        <f>+#REF!</f>
        <v>#REF!</v>
      </c>
      <c r="F22" s="10" t="e">
        <f t="shared" si="6"/>
        <v>#REF!</v>
      </c>
      <c r="G22" s="32">
        <v>0</v>
      </c>
      <c r="H22" s="30">
        <v>0</v>
      </c>
      <c r="I22" s="43"/>
      <c r="J22" s="19" t="e">
        <f t="shared" si="0"/>
        <v>#REF!</v>
      </c>
      <c r="K22" s="10" t="e">
        <f t="shared" si="27"/>
        <v>#REF!</v>
      </c>
      <c r="L22" s="10" t="e">
        <f t="shared" si="28"/>
        <v>#REF!</v>
      </c>
      <c r="M22" s="10" t="e">
        <f t="shared" si="28"/>
        <v>#REF!</v>
      </c>
      <c r="N22" s="20" t="e">
        <f t="shared" si="28"/>
        <v>#REF!</v>
      </c>
      <c r="O22" s="28" t="e">
        <f t="shared" si="24"/>
        <v>#REF!</v>
      </c>
      <c r="P22" s="28" t="e">
        <f t="shared" si="24"/>
        <v>#REF!</v>
      </c>
      <c r="Q22" s="39" t="e">
        <f t="shared" si="24"/>
        <v>#REF!</v>
      </c>
      <c r="S22" s="25" t="e">
        <f t="shared" si="25"/>
        <v>#REF!</v>
      </c>
      <c r="U22" s="19" t="e">
        <f t="shared" si="26"/>
        <v>#REF!</v>
      </c>
      <c r="V22" s="10" t="e">
        <f t="shared" si="29"/>
        <v>#REF!</v>
      </c>
      <c r="W22" s="10" t="e">
        <f t="shared" si="29"/>
        <v>#REF!</v>
      </c>
      <c r="X22" s="10" t="e">
        <f t="shared" si="29"/>
        <v>#REF!</v>
      </c>
      <c r="Y22" s="20" t="e">
        <f t="shared" si="29"/>
        <v>#REF!</v>
      </c>
      <c r="Z22" s="25" t="e">
        <f t="shared" si="8"/>
        <v>#REF!</v>
      </c>
    </row>
    <row r="23" spans="1:26" ht="18.600000000000001" customHeight="1" x14ac:dyDescent="0.2">
      <c r="A23" s="65">
        <v>16</v>
      </c>
      <c r="B23" s="42">
        <v>3.6</v>
      </c>
      <c r="C23" s="41" t="s">
        <v>26</v>
      </c>
      <c r="D23" s="10" t="e">
        <f>#REF!</f>
        <v>#REF!</v>
      </c>
      <c r="E23" s="42" t="e">
        <f>+#REF!</f>
        <v>#REF!</v>
      </c>
      <c r="F23" s="10" t="e">
        <f t="shared" si="6"/>
        <v>#REF!</v>
      </c>
      <c r="G23" s="32">
        <v>1</v>
      </c>
      <c r="H23" s="30">
        <v>1</v>
      </c>
      <c r="I23" s="43"/>
      <c r="J23" s="19" t="e">
        <f t="shared" si="0"/>
        <v>#REF!</v>
      </c>
      <c r="K23" s="10" t="e">
        <f t="shared" si="27"/>
        <v>#REF!</v>
      </c>
      <c r="L23" s="10" t="e">
        <f t="shared" ref="L23:N26" si="30">+$F23*$G23</f>
        <v>#REF!</v>
      </c>
      <c r="M23" s="10" t="e">
        <f t="shared" si="30"/>
        <v>#REF!</v>
      </c>
      <c r="N23" s="20" t="e">
        <f t="shared" si="30"/>
        <v>#REF!</v>
      </c>
      <c r="O23" s="28" t="e">
        <f t="shared" si="24"/>
        <v>#REF!</v>
      </c>
      <c r="P23" s="28" t="e">
        <f t="shared" si="24"/>
        <v>#REF!</v>
      </c>
      <c r="Q23" s="39" t="e">
        <f t="shared" si="24"/>
        <v>#REF!</v>
      </c>
      <c r="S23" s="25" t="e">
        <f t="shared" si="25"/>
        <v>#REF!</v>
      </c>
      <c r="U23" s="19" t="e">
        <f t="shared" si="26"/>
        <v>#REF!</v>
      </c>
      <c r="V23" s="10" t="e">
        <f t="shared" si="29"/>
        <v>#REF!</v>
      </c>
      <c r="W23" s="10" t="e">
        <f t="shared" si="29"/>
        <v>#REF!</v>
      </c>
      <c r="X23" s="10" t="e">
        <f t="shared" si="29"/>
        <v>#REF!</v>
      </c>
      <c r="Y23" s="20" t="e">
        <f t="shared" si="29"/>
        <v>#REF!</v>
      </c>
      <c r="Z23" s="25" t="e">
        <f t="shared" si="8"/>
        <v>#REF!</v>
      </c>
    </row>
    <row r="24" spans="1:26" ht="18.95" customHeight="1" x14ac:dyDescent="0.2">
      <c r="A24" s="65">
        <v>17</v>
      </c>
      <c r="B24" s="42">
        <v>3.6</v>
      </c>
      <c r="C24" s="41" t="s">
        <v>27</v>
      </c>
      <c r="D24" s="10" t="e">
        <f>#REF!</f>
        <v>#REF!</v>
      </c>
      <c r="E24" s="42" t="e">
        <f>+#REF!</f>
        <v>#REF!</v>
      </c>
      <c r="F24" s="10" t="e">
        <f t="shared" si="6"/>
        <v>#REF!</v>
      </c>
      <c r="G24" s="32">
        <v>0</v>
      </c>
      <c r="H24" s="30">
        <v>0</v>
      </c>
      <c r="I24" s="43"/>
      <c r="J24" s="19" t="e">
        <f t="shared" si="0"/>
        <v>#REF!</v>
      </c>
      <c r="K24" s="10" t="e">
        <f t="shared" si="27"/>
        <v>#REF!</v>
      </c>
      <c r="L24" s="10" t="e">
        <f t="shared" si="30"/>
        <v>#REF!</v>
      </c>
      <c r="M24" s="10" t="e">
        <f t="shared" si="30"/>
        <v>#REF!</v>
      </c>
      <c r="N24" s="20" t="e">
        <f t="shared" si="30"/>
        <v>#REF!</v>
      </c>
      <c r="O24" s="28" t="e">
        <f t="shared" si="24"/>
        <v>#REF!</v>
      </c>
      <c r="P24" s="28" t="e">
        <f t="shared" si="24"/>
        <v>#REF!</v>
      </c>
      <c r="Q24" s="39" t="e">
        <f t="shared" si="24"/>
        <v>#REF!</v>
      </c>
      <c r="S24" s="25" t="e">
        <f t="shared" si="25"/>
        <v>#REF!</v>
      </c>
      <c r="U24" s="19" t="e">
        <f t="shared" si="26"/>
        <v>#REF!</v>
      </c>
      <c r="V24" s="10" t="e">
        <f t="shared" si="29"/>
        <v>#REF!</v>
      </c>
      <c r="W24" s="10" t="e">
        <f t="shared" si="29"/>
        <v>#REF!</v>
      </c>
      <c r="X24" s="10" t="e">
        <f t="shared" si="29"/>
        <v>#REF!</v>
      </c>
      <c r="Y24" s="20" t="e">
        <f t="shared" si="29"/>
        <v>#REF!</v>
      </c>
      <c r="Z24" s="25" t="e">
        <f t="shared" si="8"/>
        <v>#REF!</v>
      </c>
    </row>
    <row r="25" spans="1:26" ht="15" customHeight="1" x14ac:dyDescent="0.2">
      <c r="A25" s="65">
        <v>18</v>
      </c>
      <c r="B25" s="42">
        <v>3.7</v>
      </c>
      <c r="C25" s="41" t="s">
        <v>28</v>
      </c>
      <c r="D25" s="10" t="e">
        <f>#REF!/2</f>
        <v>#REF!</v>
      </c>
      <c r="E25" s="42" t="e">
        <f>+#REF!</f>
        <v>#REF!</v>
      </c>
      <c r="F25" s="10" t="e">
        <f t="shared" si="6"/>
        <v>#REF!</v>
      </c>
      <c r="G25" s="32">
        <v>0</v>
      </c>
      <c r="H25" s="30">
        <v>0</v>
      </c>
      <c r="I25" s="43"/>
      <c r="J25" s="19" t="e">
        <f t="shared" si="0"/>
        <v>#REF!</v>
      </c>
      <c r="K25" s="10" t="e">
        <f t="shared" si="27"/>
        <v>#REF!</v>
      </c>
      <c r="L25" s="10" t="e">
        <f t="shared" si="30"/>
        <v>#REF!</v>
      </c>
      <c r="M25" s="10" t="e">
        <f t="shared" si="30"/>
        <v>#REF!</v>
      </c>
      <c r="N25" s="20" t="e">
        <f t="shared" si="30"/>
        <v>#REF!</v>
      </c>
      <c r="O25" s="28" t="e">
        <f t="shared" si="24"/>
        <v>#REF!</v>
      </c>
      <c r="P25" s="28" t="e">
        <f t="shared" si="24"/>
        <v>#REF!</v>
      </c>
      <c r="Q25" s="39" t="e">
        <f t="shared" si="24"/>
        <v>#REF!</v>
      </c>
      <c r="S25" s="25" t="e">
        <f t="shared" si="25"/>
        <v>#REF!</v>
      </c>
      <c r="U25" s="19" t="e">
        <f t="shared" si="26"/>
        <v>#REF!</v>
      </c>
      <c r="V25" s="10" t="e">
        <f t="shared" si="29"/>
        <v>#REF!</v>
      </c>
      <c r="W25" s="10" t="e">
        <f t="shared" si="29"/>
        <v>#REF!</v>
      </c>
      <c r="X25" s="10" t="e">
        <f t="shared" si="29"/>
        <v>#REF!</v>
      </c>
      <c r="Y25" s="20" t="e">
        <f t="shared" si="29"/>
        <v>#REF!</v>
      </c>
      <c r="Z25" s="25" t="e">
        <f t="shared" si="8"/>
        <v>#REF!</v>
      </c>
    </row>
    <row r="26" spans="1:26" ht="14.45" customHeight="1" x14ac:dyDescent="0.2">
      <c r="A26" s="65">
        <v>19</v>
      </c>
      <c r="B26" s="42">
        <v>3.7</v>
      </c>
      <c r="C26" s="41" t="s">
        <v>29</v>
      </c>
      <c r="D26" s="10" t="e">
        <f>#REF!/2</f>
        <v>#REF!</v>
      </c>
      <c r="E26" s="42" t="e">
        <f>+#REF!</f>
        <v>#REF!</v>
      </c>
      <c r="F26" s="10" t="e">
        <f t="shared" si="6"/>
        <v>#REF!</v>
      </c>
      <c r="G26" s="32">
        <v>0</v>
      </c>
      <c r="H26" s="30">
        <v>0</v>
      </c>
      <c r="I26" s="43"/>
      <c r="J26" s="19" t="e">
        <f t="shared" si="0"/>
        <v>#REF!</v>
      </c>
      <c r="K26" s="10" t="e">
        <f t="shared" si="27"/>
        <v>#REF!</v>
      </c>
      <c r="L26" s="10" t="e">
        <f t="shared" si="30"/>
        <v>#REF!</v>
      </c>
      <c r="M26" s="10" t="e">
        <f t="shared" si="30"/>
        <v>#REF!</v>
      </c>
      <c r="N26" s="20" t="e">
        <f t="shared" si="30"/>
        <v>#REF!</v>
      </c>
      <c r="O26" s="28" t="e">
        <f t="shared" si="24"/>
        <v>#REF!</v>
      </c>
      <c r="P26" s="28" t="e">
        <f t="shared" si="24"/>
        <v>#REF!</v>
      </c>
      <c r="Q26" s="39" t="e">
        <f t="shared" si="24"/>
        <v>#REF!</v>
      </c>
      <c r="S26" s="25" t="e">
        <f t="shared" si="25"/>
        <v>#REF!</v>
      </c>
      <c r="U26" s="19" t="e">
        <f t="shared" si="26"/>
        <v>#REF!</v>
      </c>
      <c r="V26" s="10" t="e">
        <f t="shared" si="29"/>
        <v>#REF!</v>
      </c>
      <c r="W26" s="10" t="e">
        <f t="shared" si="29"/>
        <v>#REF!</v>
      </c>
      <c r="X26" s="10" t="e">
        <f t="shared" si="29"/>
        <v>#REF!</v>
      </c>
      <c r="Y26" s="20" t="e">
        <f t="shared" si="29"/>
        <v>#REF!</v>
      </c>
      <c r="Z26" s="25" t="e">
        <f t="shared" si="8"/>
        <v>#REF!</v>
      </c>
    </row>
    <row r="27" spans="1:26" ht="21.6" customHeight="1" x14ac:dyDescent="0.2">
      <c r="A27" s="9"/>
      <c r="B27" s="57">
        <v>3.9</v>
      </c>
      <c r="C27" s="11" t="s">
        <v>30</v>
      </c>
      <c r="D27" s="10" t="e">
        <f>#REF!</f>
        <v>#REF!</v>
      </c>
      <c r="E27" s="42" t="e">
        <f>+#REF!</f>
        <v>#REF!</v>
      </c>
      <c r="F27" s="10" t="e">
        <f t="shared" si="6"/>
        <v>#REF!</v>
      </c>
      <c r="G27" s="32">
        <v>0</v>
      </c>
      <c r="H27" s="30">
        <v>0</v>
      </c>
      <c r="I27" s="43"/>
      <c r="J27" s="19" t="e">
        <f t="shared" si="0"/>
        <v>#REF!</v>
      </c>
      <c r="K27" s="10" t="e">
        <f>+F$27*$G27</f>
        <v>#REF!</v>
      </c>
      <c r="L27" s="10" t="e">
        <f>+F$27*$G27</f>
        <v>#REF!</v>
      </c>
      <c r="M27" s="10" t="e">
        <f>+F$27*$G27</f>
        <v>#REF!</v>
      </c>
      <c r="N27" s="20" t="e">
        <f>+F$27*$G27</f>
        <v>#REF!</v>
      </c>
      <c r="O27" s="28" t="e">
        <f t="shared" si="24"/>
        <v>#REF!</v>
      </c>
      <c r="P27" s="28" t="e">
        <f t="shared" si="24"/>
        <v>#REF!</v>
      </c>
      <c r="Q27" s="39" t="e">
        <f t="shared" si="24"/>
        <v>#REF!</v>
      </c>
      <c r="S27" s="25" t="e">
        <f t="shared" si="25"/>
        <v>#REF!</v>
      </c>
      <c r="U27" s="19" t="e">
        <f t="shared" si="26"/>
        <v>#REF!</v>
      </c>
      <c r="V27" s="10" t="e">
        <f>+F$27*$G27</f>
        <v>#REF!</v>
      </c>
      <c r="W27" s="10" t="e">
        <f>+F$27*$G27</f>
        <v>#REF!</v>
      </c>
      <c r="X27" s="10" t="e">
        <f>+F$27*$G27</f>
        <v>#REF!</v>
      </c>
      <c r="Y27" s="20" t="e">
        <f>+F$27*$G27</f>
        <v>#REF!</v>
      </c>
      <c r="Z27" s="25" t="e">
        <f t="shared" si="8"/>
        <v>#REF!</v>
      </c>
    </row>
    <row r="28" spans="1:26" ht="30" customHeight="1" x14ac:dyDescent="0.2">
      <c r="A28" s="65"/>
      <c r="C28" s="132" t="s">
        <v>31</v>
      </c>
      <c r="D28" s="133"/>
      <c r="E28" s="13"/>
      <c r="F28" s="13"/>
      <c r="G28" s="33"/>
      <c r="H28" s="13"/>
      <c r="I28" s="43"/>
      <c r="J28" s="17"/>
      <c r="K28" s="13"/>
      <c r="L28" s="13"/>
      <c r="M28" s="13"/>
      <c r="N28" s="18"/>
      <c r="O28" s="56"/>
      <c r="P28" s="13"/>
      <c r="Q28" s="18"/>
      <c r="S28" s="24"/>
      <c r="U28" s="17"/>
      <c r="V28" s="13"/>
      <c r="W28" s="13"/>
      <c r="X28" s="13"/>
      <c r="Y28" s="18"/>
      <c r="Z28" s="24"/>
    </row>
    <row r="29" spans="1:26" ht="23.1" customHeight="1" x14ac:dyDescent="0.2">
      <c r="A29" s="65">
        <v>20</v>
      </c>
      <c r="B29" s="42">
        <v>3.3</v>
      </c>
      <c r="C29" s="41" t="s">
        <v>32</v>
      </c>
      <c r="D29" s="10" t="e">
        <f>#REF!</f>
        <v>#REF!</v>
      </c>
      <c r="E29" s="42" t="e">
        <f>+#REF!</f>
        <v>#REF!</v>
      </c>
      <c r="F29" s="10" t="e">
        <f t="shared" si="6"/>
        <v>#REF!</v>
      </c>
      <c r="G29" s="32">
        <v>1</v>
      </c>
      <c r="H29" s="30">
        <v>1</v>
      </c>
      <c r="I29" s="43"/>
      <c r="J29" s="19" t="e">
        <f t="shared" si="0"/>
        <v>#REF!</v>
      </c>
      <c r="K29" s="10" t="e">
        <f t="shared" ref="K29:N36" si="31">+$F29*$G29</f>
        <v>#REF!</v>
      </c>
      <c r="L29" s="10" t="e">
        <f t="shared" si="31"/>
        <v>#REF!</v>
      </c>
      <c r="M29" s="10" t="e">
        <f t="shared" si="31"/>
        <v>#REF!</v>
      </c>
      <c r="N29" s="20" t="e">
        <f t="shared" si="31"/>
        <v>#REF!</v>
      </c>
      <c r="O29" s="28" t="e">
        <f t="shared" ref="O29:Q36" si="32">+$F29*$H29</f>
        <v>#REF!</v>
      </c>
      <c r="P29" s="28" t="e">
        <f t="shared" si="32"/>
        <v>#REF!</v>
      </c>
      <c r="Q29" s="39" t="e">
        <f t="shared" si="32"/>
        <v>#REF!</v>
      </c>
      <c r="S29" s="25" t="e">
        <f t="shared" ref="S29:S36" si="33">SUM(J29:Q29)</f>
        <v>#REF!</v>
      </c>
      <c r="U29" s="19" t="e">
        <f t="shared" ref="U29:U36" si="34">+F29</f>
        <v>#REF!</v>
      </c>
      <c r="V29" s="10" t="e">
        <f t="shared" ref="V29:Y36" si="35">+$F29*$G29</f>
        <v>#REF!</v>
      </c>
      <c r="W29" s="10" t="e">
        <f t="shared" si="35"/>
        <v>#REF!</v>
      </c>
      <c r="X29" s="10" t="e">
        <f t="shared" si="35"/>
        <v>#REF!</v>
      </c>
      <c r="Y29" s="20" t="e">
        <f t="shared" si="35"/>
        <v>#REF!</v>
      </c>
      <c r="Z29" s="25" t="e">
        <f t="shared" si="8"/>
        <v>#REF!</v>
      </c>
    </row>
    <row r="30" spans="1:26" ht="32.1" customHeight="1" x14ac:dyDescent="0.2">
      <c r="A30" s="65">
        <v>21</v>
      </c>
      <c r="B30" s="42">
        <v>3.3</v>
      </c>
      <c r="C30" s="41" t="s">
        <v>33</v>
      </c>
      <c r="D30" s="10" t="e">
        <f>#REF!</f>
        <v>#REF!</v>
      </c>
      <c r="E30" s="42" t="e">
        <f>+#REF!</f>
        <v>#REF!</v>
      </c>
      <c r="F30" s="10" t="e">
        <f t="shared" si="6"/>
        <v>#REF!</v>
      </c>
      <c r="G30" s="32">
        <v>1</v>
      </c>
      <c r="H30" s="30">
        <v>1</v>
      </c>
      <c r="I30" s="43"/>
      <c r="J30" s="19" t="e">
        <f t="shared" si="0"/>
        <v>#REF!</v>
      </c>
      <c r="K30" s="10" t="e">
        <f t="shared" si="31"/>
        <v>#REF!</v>
      </c>
      <c r="L30" s="10" t="e">
        <f t="shared" si="31"/>
        <v>#REF!</v>
      </c>
      <c r="M30" s="10" t="e">
        <f t="shared" si="31"/>
        <v>#REF!</v>
      </c>
      <c r="N30" s="20" t="e">
        <f t="shared" si="31"/>
        <v>#REF!</v>
      </c>
      <c r="O30" s="28" t="e">
        <f t="shared" si="32"/>
        <v>#REF!</v>
      </c>
      <c r="P30" s="28" t="e">
        <f t="shared" si="32"/>
        <v>#REF!</v>
      </c>
      <c r="Q30" s="39" t="e">
        <f t="shared" si="32"/>
        <v>#REF!</v>
      </c>
      <c r="S30" s="25" t="e">
        <f t="shared" si="33"/>
        <v>#REF!</v>
      </c>
      <c r="U30" s="19" t="e">
        <f t="shared" si="34"/>
        <v>#REF!</v>
      </c>
      <c r="V30" s="10" t="e">
        <f t="shared" si="35"/>
        <v>#REF!</v>
      </c>
      <c r="W30" s="10" t="e">
        <f t="shared" si="35"/>
        <v>#REF!</v>
      </c>
      <c r="X30" s="10" t="e">
        <f t="shared" si="35"/>
        <v>#REF!</v>
      </c>
      <c r="Y30" s="20" t="e">
        <f t="shared" si="35"/>
        <v>#REF!</v>
      </c>
      <c r="Z30" s="25" t="e">
        <f t="shared" si="8"/>
        <v>#REF!</v>
      </c>
    </row>
    <row r="31" spans="1:26" ht="21.95" customHeight="1" x14ac:dyDescent="0.25">
      <c r="A31" s="65">
        <v>22</v>
      </c>
      <c r="B31" s="42">
        <v>3.5</v>
      </c>
      <c r="C31" s="41" t="s">
        <v>34</v>
      </c>
      <c r="D31" s="10" t="e">
        <f>#REF!</f>
        <v>#REF!</v>
      </c>
      <c r="E31" s="42" t="e">
        <f>+#REF!</f>
        <v>#REF!</v>
      </c>
      <c r="F31" s="10" t="e">
        <f t="shared" si="6"/>
        <v>#REF!</v>
      </c>
      <c r="G31" s="32">
        <v>1</v>
      </c>
      <c r="H31" s="30">
        <v>1</v>
      </c>
      <c r="I31" s="43"/>
      <c r="J31" s="19" t="e">
        <f t="shared" si="0"/>
        <v>#REF!</v>
      </c>
      <c r="K31" s="10" t="e">
        <f t="shared" si="31"/>
        <v>#REF!</v>
      </c>
      <c r="L31" s="10" t="e">
        <f t="shared" si="31"/>
        <v>#REF!</v>
      </c>
      <c r="M31" s="10" t="e">
        <f t="shared" si="31"/>
        <v>#REF!</v>
      </c>
      <c r="N31" s="20" t="e">
        <f t="shared" si="31"/>
        <v>#REF!</v>
      </c>
      <c r="O31" s="28" t="e">
        <f t="shared" si="32"/>
        <v>#REF!</v>
      </c>
      <c r="P31" s="28" t="e">
        <f t="shared" si="32"/>
        <v>#REF!</v>
      </c>
      <c r="Q31" s="39" t="e">
        <f t="shared" si="32"/>
        <v>#REF!</v>
      </c>
      <c r="S31" s="25" t="e">
        <f t="shared" si="33"/>
        <v>#REF!</v>
      </c>
      <c r="U31" s="19" t="e">
        <f t="shared" si="34"/>
        <v>#REF!</v>
      </c>
      <c r="V31" s="10" t="e">
        <f t="shared" si="35"/>
        <v>#REF!</v>
      </c>
      <c r="W31" s="10" t="e">
        <f t="shared" si="35"/>
        <v>#REF!</v>
      </c>
      <c r="X31" s="10" t="e">
        <f t="shared" si="35"/>
        <v>#REF!</v>
      </c>
      <c r="Y31" s="20" t="e">
        <f t="shared" si="35"/>
        <v>#REF!</v>
      </c>
      <c r="Z31" s="25" t="e">
        <f t="shared" si="8"/>
        <v>#REF!</v>
      </c>
    </row>
    <row r="32" spans="1:26" ht="21.95" customHeight="1" x14ac:dyDescent="0.25">
      <c r="A32" s="65">
        <v>23</v>
      </c>
      <c r="B32" s="42">
        <v>3.5</v>
      </c>
      <c r="C32" s="41" t="s">
        <v>35</v>
      </c>
      <c r="D32" s="10" t="e">
        <f>#REF!</f>
        <v>#REF!</v>
      </c>
      <c r="E32" s="42" t="e">
        <f>+#REF!</f>
        <v>#REF!</v>
      </c>
      <c r="F32" s="10" t="e">
        <f t="shared" si="6"/>
        <v>#REF!</v>
      </c>
      <c r="G32" s="32">
        <v>0</v>
      </c>
      <c r="H32" s="30">
        <v>0</v>
      </c>
      <c r="I32" s="43"/>
      <c r="J32" s="19" t="e">
        <f t="shared" si="0"/>
        <v>#REF!</v>
      </c>
      <c r="K32" s="10" t="e">
        <f t="shared" si="31"/>
        <v>#REF!</v>
      </c>
      <c r="L32" s="10" t="e">
        <f t="shared" si="31"/>
        <v>#REF!</v>
      </c>
      <c r="M32" s="10" t="e">
        <f t="shared" si="31"/>
        <v>#REF!</v>
      </c>
      <c r="N32" s="20" t="e">
        <f t="shared" si="31"/>
        <v>#REF!</v>
      </c>
      <c r="O32" s="28" t="e">
        <f t="shared" si="32"/>
        <v>#REF!</v>
      </c>
      <c r="P32" s="28" t="e">
        <f t="shared" si="32"/>
        <v>#REF!</v>
      </c>
      <c r="Q32" s="39" t="e">
        <f t="shared" si="32"/>
        <v>#REF!</v>
      </c>
      <c r="S32" s="25" t="e">
        <f t="shared" si="33"/>
        <v>#REF!</v>
      </c>
      <c r="U32" s="19" t="e">
        <f t="shared" si="34"/>
        <v>#REF!</v>
      </c>
      <c r="V32" s="10" t="e">
        <f t="shared" si="35"/>
        <v>#REF!</v>
      </c>
      <c r="W32" s="10" t="e">
        <f t="shared" si="35"/>
        <v>#REF!</v>
      </c>
      <c r="X32" s="10" t="e">
        <f t="shared" si="35"/>
        <v>#REF!</v>
      </c>
      <c r="Y32" s="20" t="e">
        <f t="shared" si="35"/>
        <v>#REF!</v>
      </c>
      <c r="Z32" s="25" t="e">
        <f t="shared" si="8"/>
        <v>#REF!</v>
      </c>
    </row>
    <row r="33" spans="1:26" ht="18.600000000000001" customHeight="1" x14ac:dyDescent="0.25">
      <c r="A33" s="65">
        <v>24</v>
      </c>
      <c r="B33" s="42">
        <v>3.6</v>
      </c>
      <c r="C33" s="41" t="s">
        <v>36</v>
      </c>
      <c r="D33" s="10" t="e">
        <f>#REF!</f>
        <v>#REF!</v>
      </c>
      <c r="E33" s="42" t="e">
        <f>+#REF!</f>
        <v>#REF!</v>
      </c>
      <c r="F33" s="10" t="e">
        <f t="shared" si="6"/>
        <v>#REF!</v>
      </c>
      <c r="G33" s="32">
        <v>1</v>
      </c>
      <c r="H33" s="30">
        <v>1</v>
      </c>
      <c r="I33" s="43"/>
      <c r="J33" s="19" t="e">
        <f t="shared" si="0"/>
        <v>#REF!</v>
      </c>
      <c r="K33" s="10" t="e">
        <f t="shared" si="31"/>
        <v>#REF!</v>
      </c>
      <c r="L33" s="10" t="e">
        <f t="shared" si="31"/>
        <v>#REF!</v>
      </c>
      <c r="M33" s="10" t="e">
        <f t="shared" si="31"/>
        <v>#REF!</v>
      </c>
      <c r="N33" s="20" t="e">
        <f t="shared" si="31"/>
        <v>#REF!</v>
      </c>
      <c r="O33" s="28" t="e">
        <f t="shared" si="32"/>
        <v>#REF!</v>
      </c>
      <c r="P33" s="28" t="e">
        <f t="shared" si="32"/>
        <v>#REF!</v>
      </c>
      <c r="Q33" s="39" t="e">
        <f t="shared" si="32"/>
        <v>#REF!</v>
      </c>
      <c r="S33" s="25" t="e">
        <f t="shared" si="33"/>
        <v>#REF!</v>
      </c>
      <c r="U33" s="19" t="e">
        <f t="shared" si="34"/>
        <v>#REF!</v>
      </c>
      <c r="V33" s="10" t="e">
        <f t="shared" si="35"/>
        <v>#REF!</v>
      </c>
      <c r="W33" s="10" t="e">
        <f t="shared" si="35"/>
        <v>#REF!</v>
      </c>
      <c r="X33" s="10" t="e">
        <f t="shared" si="35"/>
        <v>#REF!</v>
      </c>
      <c r="Y33" s="20" t="e">
        <f t="shared" si="35"/>
        <v>#REF!</v>
      </c>
      <c r="Z33" s="25" t="e">
        <f t="shared" si="8"/>
        <v>#REF!</v>
      </c>
    </row>
    <row r="34" spans="1:26" ht="19.5" customHeight="1" x14ac:dyDescent="0.25">
      <c r="A34" s="65">
        <v>25</v>
      </c>
      <c r="B34" s="42">
        <v>3.6</v>
      </c>
      <c r="C34" s="41" t="s">
        <v>37</v>
      </c>
      <c r="D34" s="10" t="e">
        <f>#REF!</f>
        <v>#REF!</v>
      </c>
      <c r="E34" s="42" t="e">
        <f>+#REF!</f>
        <v>#REF!</v>
      </c>
      <c r="F34" s="10" t="e">
        <f t="shared" si="6"/>
        <v>#REF!</v>
      </c>
      <c r="G34" s="32">
        <v>0</v>
      </c>
      <c r="H34" s="30">
        <v>0</v>
      </c>
      <c r="I34" s="43"/>
      <c r="J34" s="19" t="e">
        <f t="shared" si="0"/>
        <v>#REF!</v>
      </c>
      <c r="K34" s="10" t="e">
        <f t="shared" si="31"/>
        <v>#REF!</v>
      </c>
      <c r="L34" s="10" t="e">
        <f t="shared" si="31"/>
        <v>#REF!</v>
      </c>
      <c r="M34" s="10" t="e">
        <f t="shared" si="31"/>
        <v>#REF!</v>
      </c>
      <c r="N34" s="20" t="e">
        <f t="shared" si="31"/>
        <v>#REF!</v>
      </c>
      <c r="O34" s="28" t="e">
        <f t="shared" si="32"/>
        <v>#REF!</v>
      </c>
      <c r="P34" s="28" t="e">
        <f t="shared" si="32"/>
        <v>#REF!</v>
      </c>
      <c r="Q34" s="39" t="e">
        <f t="shared" si="32"/>
        <v>#REF!</v>
      </c>
      <c r="S34" s="25" t="e">
        <f t="shared" si="33"/>
        <v>#REF!</v>
      </c>
      <c r="U34" s="19" t="e">
        <f t="shared" si="34"/>
        <v>#REF!</v>
      </c>
      <c r="V34" s="10" t="e">
        <f t="shared" si="35"/>
        <v>#REF!</v>
      </c>
      <c r="W34" s="10" t="e">
        <f t="shared" si="35"/>
        <v>#REF!</v>
      </c>
      <c r="X34" s="10" t="e">
        <f t="shared" si="35"/>
        <v>#REF!</v>
      </c>
      <c r="Y34" s="20" t="e">
        <f t="shared" si="35"/>
        <v>#REF!</v>
      </c>
      <c r="Z34" s="25" t="e">
        <f t="shared" si="8"/>
        <v>#REF!</v>
      </c>
    </row>
    <row r="35" spans="1:26" ht="21" customHeight="1" x14ac:dyDescent="0.25">
      <c r="A35" s="65">
        <v>26</v>
      </c>
      <c r="B35" s="42">
        <v>3.7</v>
      </c>
      <c r="C35" s="41" t="s">
        <v>38</v>
      </c>
      <c r="D35" s="10" t="e">
        <f>#REF!</f>
        <v>#REF!</v>
      </c>
      <c r="E35" s="42" t="e">
        <f>+#REF!</f>
        <v>#REF!</v>
      </c>
      <c r="F35" s="10" t="e">
        <f t="shared" si="6"/>
        <v>#REF!</v>
      </c>
      <c r="G35" s="32">
        <v>0</v>
      </c>
      <c r="H35" s="30">
        <v>0</v>
      </c>
      <c r="I35" s="43"/>
      <c r="J35" s="19" t="e">
        <f t="shared" si="0"/>
        <v>#REF!</v>
      </c>
      <c r="K35" s="10" t="e">
        <f t="shared" si="31"/>
        <v>#REF!</v>
      </c>
      <c r="L35" s="10" t="e">
        <f t="shared" si="31"/>
        <v>#REF!</v>
      </c>
      <c r="M35" s="10" t="e">
        <f t="shared" si="31"/>
        <v>#REF!</v>
      </c>
      <c r="N35" s="20" t="e">
        <f t="shared" si="31"/>
        <v>#REF!</v>
      </c>
      <c r="O35" s="28" t="e">
        <f t="shared" si="32"/>
        <v>#REF!</v>
      </c>
      <c r="P35" s="28" t="e">
        <f t="shared" si="32"/>
        <v>#REF!</v>
      </c>
      <c r="Q35" s="39" t="e">
        <f t="shared" si="32"/>
        <v>#REF!</v>
      </c>
      <c r="S35" s="25" t="e">
        <f t="shared" si="33"/>
        <v>#REF!</v>
      </c>
      <c r="U35" s="19" t="e">
        <f t="shared" si="34"/>
        <v>#REF!</v>
      </c>
      <c r="V35" s="10" t="e">
        <f t="shared" si="35"/>
        <v>#REF!</v>
      </c>
      <c r="W35" s="10" t="e">
        <f t="shared" si="35"/>
        <v>#REF!</v>
      </c>
      <c r="X35" s="10" t="e">
        <f t="shared" si="35"/>
        <v>#REF!</v>
      </c>
      <c r="Y35" s="20" t="e">
        <f t="shared" si="35"/>
        <v>#REF!</v>
      </c>
      <c r="Z35" s="25" t="e">
        <f t="shared" si="8"/>
        <v>#REF!</v>
      </c>
    </row>
    <row r="36" spans="1:26" ht="21.6" customHeight="1" x14ac:dyDescent="0.25">
      <c r="A36" s="9"/>
      <c r="B36" s="57">
        <v>3.9</v>
      </c>
      <c r="C36" s="11" t="s">
        <v>39</v>
      </c>
      <c r="D36" s="10" t="e">
        <f>#REF!</f>
        <v>#REF!</v>
      </c>
      <c r="E36" s="42" t="e">
        <f>+#REF!</f>
        <v>#REF!</v>
      </c>
      <c r="F36" s="10" t="e">
        <f t="shared" si="6"/>
        <v>#REF!</v>
      </c>
      <c r="G36" s="32">
        <v>0</v>
      </c>
      <c r="H36" s="30">
        <v>0</v>
      </c>
      <c r="I36" s="43"/>
      <c r="J36" s="19" t="e">
        <f t="shared" si="0"/>
        <v>#REF!</v>
      </c>
      <c r="K36" s="10" t="e">
        <f t="shared" si="31"/>
        <v>#REF!</v>
      </c>
      <c r="L36" s="10" t="e">
        <f t="shared" si="31"/>
        <v>#REF!</v>
      </c>
      <c r="M36" s="10" t="e">
        <f t="shared" si="31"/>
        <v>#REF!</v>
      </c>
      <c r="N36" s="20" t="e">
        <f t="shared" si="31"/>
        <v>#REF!</v>
      </c>
      <c r="O36" s="28" t="e">
        <f t="shared" si="32"/>
        <v>#REF!</v>
      </c>
      <c r="P36" s="28" t="e">
        <f t="shared" si="32"/>
        <v>#REF!</v>
      </c>
      <c r="Q36" s="39" t="e">
        <f t="shared" si="32"/>
        <v>#REF!</v>
      </c>
      <c r="S36" s="25" t="e">
        <f t="shared" si="33"/>
        <v>#REF!</v>
      </c>
      <c r="U36" s="19" t="e">
        <f t="shared" si="34"/>
        <v>#REF!</v>
      </c>
      <c r="V36" s="10" t="e">
        <f t="shared" si="35"/>
        <v>#REF!</v>
      </c>
      <c r="W36" s="10" t="e">
        <f t="shared" si="35"/>
        <v>#REF!</v>
      </c>
      <c r="X36" s="10" t="e">
        <f t="shared" si="35"/>
        <v>#REF!</v>
      </c>
      <c r="Y36" s="20" t="e">
        <f t="shared" si="35"/>
        <v>#REF!</v>
      </c>
      <c r="Z36" s="25" t="e">
        <f t="shared" si="8"/>
        <v>#REF!</v>
      </c>
    </row>
    <row r="37" spans="1:26" ht="30" customHeight="1" x14ac:dyDescent="0.25">
      <c r="A37" s="65"/>
      <c r="C37" s="132" t="s">
        <v>40</v>
      </c>
      <c r="D37" s="133"/>
      <c r="E37" s="13"/>
      <c r="F37" s="13"/>
      <c r="G37" s="33"/>
      <c r="H37" s="13"/>
      <c r="I37" s="43"/>
      <c r="J37" s="17"/>
      <c r="K37" s="13"/>
      <c r="L37" s="13"/>
      <c r="M37" s="13"/>
      <c r="N37" s="18"/>
      <c r="O37" s="56"/>
      <c r="P37" s="13"/>
      <c r="Q37" s="18"/>
      <c r="S37" s="24"/>
      <c r="U37" s="17"/>
      <c r="V37" s="13"/>
      <c r="W37" s="13"/>
      <c r="X37" s="13"/>
      <c r="Y37" s="18"/>
      <c r="Z37" s="24"/>
    </row>
    <row r="38" spans="1:26" ht="26.1" customHeight="1" x14ac:dyDescent="0.25">
      <c r="A38" s="65">
        <v>27</v>
      </c>
      <c r="B38" s="42"/>
      <c r="C38" s="41" t="s">
        <v>41</v>
      </c>
      <c r="D38" s="12">
        <v>0</v>
      </c>
      <c r="E38" s="44"/>
      <c r="F38" s="44"/>
      <c r="G38" s="45"/>
      <c r="H38" s="44"/>
      <c r="I38" s="43"/>
      <c r="J38" s="46"/>
      <c r="K38" s="44"/>
      <c r="L38" s="44"/>
      <c r="M38" s="44"/>
      <c r="N38" s="47"/>
      <c r="O38" s="48"/>
      <c r="P38" s="44"/>
      <c r="Q38" s="47"/>
      <c r="S38" s="49"/>
      <c r="U38" s="46"/>
      <c r="V38" s="44"/>
      <c r="W38" s="44"/>
      <c r="X38" s="44"/>
      <c r="Y38" s="47"/>
      <c r="Z38" s="49"/>
    </row>
    <row r="39" spans="1:26" ht="26.1" customHeight="1" thickBot="1" x14ac:dyDescent="0.3">
      <c r="A39" s="66"/>
      <c r="B39" s="67"/>
      <c r="C39" s="68" t="s">
        <v>42</v>
      </c>
      <c r="D39" s="22" t="e">
        <f>SUM(D5:D9,D11:D17,D19:D27,D29:D36,D38)</f>
        <v>#REF!</v>
      </c>
      <c r="E39" s="69"/>
      <c r="F39" s="22" t="e">
        <f t="shared" ref="F39" si="36">+D39*1.5</f>
        <v>#REF!</v>
      </c>
      <c r="G39" s="70"/>
      <c r="H39" s="22"/>
      <c r="I39" s="71"/>
      <c r="J39" s="21" t="e">
        <f t="shared" ref="J39:Q39" si="37">SUM(J5:J9,J11:J17,J19:J27,J29:J36,J38)</f>
        <v>#REF!</v>
      </c>
      <c r="K39" s="22" t="e">
        <f t="shared" si="37"/>
        <v>#REF!</v>
      </c>
      <c r="L39" s="22" t="e">
        <f t="shared" si="37"/>
        <v>#REF!</v>
      </c>
      <c r="M39" s="22" t="e">
        <f t="shared" si="37"/>
        <v>#REF!</v>
      </c>
      <c r="N39" s="27" t="e">
        <f t="shared" si="37"/>
        <v>#REF!</v>
      </c>
      <c r="O39" s="29" t="e">
        <f t="shared" si="37"/>
        <v>#REF!</v>
      </c>
      <c r="P39" s="22" t="e">
        <f t="shared" si="37"/>
        <v>#REF!</v>
      </c>
      <c r="Q39" s="27" t="e">
        <f t="shared" si="37"/>
        <v>#REF!</v>
      </c>
      <c r="S39" s="26" t="e">
        <f>SUM(S5:S9,S11:S17,S19:S27,S29:S36,S38)</f>
        <v>#REF!</v>
      </c>
      <c r="U39" s="21" t="e">
        <f t="shared" ref="U39" si="38">SUM(U5:U9,U11:U17,U19:U27,U29:U36,U38)</f>
        <v>#REF!</v>
      </c>
      <c r="V39" s="22" t="e">
        <f t="shared" ref="V39" si="39">SUM(V5:V9,V11:V17,V19:V27,V29:V36,V38)</f>
        <v>#REF!</v>
      </c>
      <c r="W39" s="22" t="e">
        <f t="shared" ref="W39" si="40">SUM(W5:W9,W11:W17,W19:W27,W29:W36,W38)</f>
        <v>#REF!</v>
      </c>
      <c r="X39" s="22" t="e">
        <f t="shared" ref="X39" si="41">SUM(X5:X9,X11:X17,X19:X27,X29:X36,X38)</f>
        <v>#REF!</v>
      </c>
      <c r="Y39" s="27" t="e">
        <f t="shared" ref="Y39" si="42">SUM(Y5:Y9,Y11:Y17,Y19:Y27,Y29:Y36,Y38)</f>
        <v>#REF!</v>
      </c>
      <c r="Z39" s="26" t="e">
        <f>SUM(Z5:Z9,Z11:Z17,Z19:Z27,Z29:Z36,Z38)</f>
        <v>#REF!</v>
      </c>
    </row>
    <row r="40" spans="1:26" ht="18" customHeight="1" x14ac:dyDescent="0.25">
      <c r="D40" s="52"/>
      <c r="E40" s="43"/>
      <c r="F40" s="43"/>
      <c r="H40" s="43"/>
      <c r="I40" s="43"/>
      <c r="J40" s="62" t="s">
        <v>66</v>
      </c>
      <c r="S40" s="31" t="s">
        <v>46</v>
      </c>
      <c r="U40" s="50"/>
      <c r="V40" s="50"/>
      <c r="W40" s="50"/>
      <c r="X40" s="50"/>
      <c r="Y40" s="50"/>
      <c r="Z40" s="31" t="s">
        <v>46</v>
      </c>
    </row>
    <row r="41" spans="1:26" x14ac:dyDescent="0.25">
      <c r="C41" s="51"/>
      <c r="D41" s="52"/>
      <c r="E41" s="43"/>
      <c r="F41" s="43"/>
      <c r="H41" s="43"/>
      <c r="I41" s="43"/>
      <c r="Q41" s="43" t="e">
        <f>SUM(J39+K39+L39+O39+P39+Q39)</f>
        <v>#REF!</v>
      </c>
      <c r="S41" s="59" t="s">
        <v>47</v>
      </c>
      <c r="Z41" s="60" t="s">
        <v>47</v>
      </c>
    </row>
    <row r="42" spans="1:26" x14ac:dyDescent="0.25">
      <c r="D42" s="52"/>
      <c r="E42" s="43"/>
      <c r="F42" s="43"/>
      <c r="H42" s="43"/>
      <c r="I42" s="43"/>
    </row>
    <row r="43" spans="1:26" x14ac:dyDescent="0.25">
      <c r="D43" s="52"/>
      <c r="E43" s="43"/>
      <c r="F43" s="43"/>
      <c r="H43" s="43"/>
      <c r="I43" s="43"/>
    </row>
    <row r="44" spans="1:26" ht="75" x14ac:dyDescent="0.25">
      <c r="D44" s="52"/>
      <c r="E44" s="43"/>
      <c r="F44" s="43"/>
      <c r="H44" s="43"/>
      <c r="I44" s="61" t="s">
        <v>64</v>
      </c>
      <c r="J44" s="43" t="e">
        <f>SUM(J39,O39,K39,P39,L39,Q39)</f>
        <v>#REF!</v>
      </c>
    </row>
    <row r="45" spans="1:26" x14ac:dyDescent="0.25">
      <c r="D45" s="52"/>
      <c r="E45" s="43"/>
      <c r="F45" s="43"/>
      <c r="H45" s="43"/>
      <c r="I45" s="43"/>
    </row>
    <row r="46" spans="1:26" x14ac:dyDescent="0.25">
      <c r="D46" s="52"/>
      <c r="E46" s="43"/>
      <c r="F46" s="43"/>
      <c r="H46" s="43"/>
      <c r="I46" s="43" t="s">
        <v>65</v>
      </c>
      <c r="J46" s="43" t="e">
        <f>SUM(N39,M39)</f>
        <v>#REF!</v>
      </c>
    </row>
    <row r="47" spans="1:26" x14ac:dyDescent="0.25">
      <c r="D47" s="52"/>
      <c r="E47" s="43"/>
      <c r="F47" s="43"/>
      <c r="H47" s="43"/>
      <c r="I47" s="43"/>
    </row>
    <row r="48" spans="1:26" x14ac:dyDescent="0.25">
      <c r="D48" s="52"/>
      <c r="E48" s="43"/>
      <c r="F48" s="43"/>
      <c r="H48" s="43"/>
      <c r="I48" s="43"/>
    </row>
    <row r="49" spans="4:9" x14ac:dyDescent="0.25">
      <c r="D49" s="52"/>
      <c r="E49" s="43"/>
      <c r="F49" s="43"/>
      <c r="H49" s="43"/>
      <c r="I49" s="43"/>
    </row>
    <row r="50" spans="4:9" x14ac:dyDescent="0.25">
      <c r="D50" s="52"/>
      <c r="E50" s="43"/>
      <c r="F50" s="43"/>
      <c r="H50" s="43"/>
      <c r="I50" s="43"/>
    </row>
    <row r="51" spans="4:9" x14ac:dyDescent="0.25">
      <c r="D51" s="52"/>
      <c r="E51" s="43"/>
      <c r="F51" s="43"/>
      <c r="H51" s="43"/>
      <c r="I51" s="43"/>
    </row>
    <row r="52" spans="4:9" x14ac:dyDescent="0.25">
      <c r="D52" s="52"/>
      <c r="E52" s="43"/>
      <c r="F52" s="43"/>
      <c r="H52" s="43"/>
      <c r="I52" s="43"/>
    </row>
    <row r="53" spans="4:9" x14ac:dyDescent="0.25">
      <c r="D53" s="52"/>
      <c r="E53" s="43"/>
      <c r="F53" s="43"/>
      <c r="H53" s="43"/>
      <c r="I53" s="43"/>
    </row>
    <row r="54" spans="4:9" x14ac:dyDescent="0.25">
      <c r="D54" s="52"/>
      <c r="E54" s="43"/>
      <c r="F54" s="43"/>
      <c r="H54" s="43"/>
      <c r="I54" s="43"/>
    </row>
    <row r="55" spans="4:9" x14ac:dyDescent="0.25">
      <c r="D55" s="4"/>
      <c r="E55" s="43"/>
      <c r="F55" s="43"/>
      <c r="H55" s="43"/>
      <c r="I55" s="43"/>
    </row>
    <row r="56" spans="4:9" x14ac:dyDescent="0.25">
      <c r="D56" s="4"/>
      <c r="E56" s="43"/>
      <c r="F56" s="43"/>
      <c r="H56" s="43"/>
      <c r="I56" s="43"/>
    </row>
    <row r="57" spans="4:9" x14ac:dyDescent="0.25">
      <c r="D57" s="4"/>
    </row>
    <row r="58" spans="4:9" x14ac:dyDescent="0.25">
      <c r="D58" s="4"/>
    </row>
    <row r="59" spans="4:9" x14ac:dyDescent="0.25">
      <c r="D59" s="4"/>
    </row>
  </sheetData>
  <mergeCells count="9">
    <mergeCell ref="A1:Q1"/>
    <mergeCell ref="A2:C2"/>
    <mergeCell ref="C37:D37"/>
    <mergeCell ref="U2:Z2"/>
    <mergeCell ref="C4:D4"/>
    <mergeCell ref="C10:D10"/>
    <mergeCell ref="C18:D18"/>
    <mergeCell ref="C28:D28"/>
    <mergeCell ref="J2:Q2"/>
  </mergeCells>
  <pageMargins left="0.7" right="0.7" top="0.75" bottom="0.75" header="0.3" footer="0.3"/>
  <pageSetup scale="88" fitToHeight="0" orientation="landscape" r:id="rId1"/>
  <headerFooter>
    <oddHeader xml:space="preserve">&amp;C
</oddHeader>
    <oddFooter>&amp;LTenco&amp;C&amp;F  &amp;A&amp;R&amp;D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Task Matrix</vt:lpstr>
      <vt:lpstr>Assumptions</vt:lpstr>
      <vt:lpstr>HSTS Price Sheet</vt:lpstr>
      <vt:lpstr>Assumptions!Print_Area</vt:lpstr>
      <vt:lpstr>'Task Matrix'!Print_Area</vt:lpstr>
      <vt:lpstr>'HSTS Price Sheet'!Print_Titles</vt:lpstr>
      <vt:lpstr>'Task Matrix'!Print_Titles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FrankX1</dc:creator>
  <cp:lastModifiedBy>Temba Mateke</cp:lastModifiedBy>
  <cp:lastPrinted>2022-10-06T19:37:40Z</cp:lastPrinted>
  <dcterms:created xsi:type="dcterms:W3CDTF">2014-03-03T21:56:09Z</dcterms:created>
  <dcterms:modified xsi:type="dcterms:W3CDTF">2025-07-21T22:03:53Z</dcterms:modified>
</cp:coreProperties>
</file>