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defaultThemeVersion="124226"/>
  <mc:AlternateContent xmlns:mc="http://schemas.openxmlformats.org/markup-compatibility/2006">
    <mc:Choice Requires="x15">
      <x15ac:absPath xmlns:x15ac="http://schemas.microsoft.com/office/spreadsheetml/2010/11/ac" url="E:\Dropbox\Temba Personal Tenco Folder\Task Matrix References\"/>
    </mc:Choice>
  </mc:AlternateContent>
  <xr:revisionPtr revIDLastSave="0" documentId="13_ncr:1_{CEFE2190-C700-48E6-A326-FB757C512073}" xr6:coauthVersionLast="47" xr6:coauthVersionMax="47" xr10:uidLastSave="{00000000-0000-0000-0000-000000000000}"/>
  <bookViews>
    <workbookView xWindow="-120" yWindow="-120" windowWidth="38640" windowHeight="21120" xr2:uid="{00000000-000D-0000-FFFF-FFFF00000000}"/>
  </bookViews>
  <sheets>
    <sheet name="High Level Task Matrix" sheetId="15" r:id="rId1"/>
    <sheet name="TCMS Interfaces" sheetId="18" state="hidden" r:id="rId2"/>
    <sheet name="Assumptions" sheetId="16" state="hidden" r:id="rId3"/>
    <sheet name="Acronyms" sheetId="17" state="hidden" r:id="rId4"/>
    <sheet name="NYCT 8th Av - Tenco Task Matrix" sheetId="13" state="hidden" r:id="rId5"/>
    <sheet name="NYCT 8th Av - Tenco Proposal" sheetId="14" state="hidden" r:id="rId6"/>
    <sheet name="NYCT 8th Av EMC Scope Est." sheetId="11" state="hidden" r:id="rId7"/>
    <sheet name="Proposal by Analyst" sheetId="12" state="hidden" r:id="rId8"/>
  </sheets>
  <externalReferences>
    <externalReference r:id="rId9"/>
  </externalReferences>
  <definedNames>
    <definedName name="__bookmark_1">Brightline Maintenance [1]Plan!$A$4:$AA$1105</definedName>
    <definedName name="__bookmark_10">Brightline Maintenance [1]Plan!$A$67:$AA$69</definedName>
    <definedName name="__bookmark_12">Brightline Maintenance [1]Plan!$A$73:$AA$75</definedName>
    <definedName name="__bookmark_133">Brightline Maintenance [1]Plan!$A$445:$AA$466</definedName>
    <definedName name="__bookmark_14">Brightline Maintenance [1]Plan!$A$79:$AA$82</definedName>
    <definedName name="__bookmark_154">Brightline Maintenance [1]Plan!$A$470:$AA$472</definedName>
    <definedName name="__bookmark_156">Brightline Maintenance [1]Plan!$A$476:$AA$478</definedName>
    <definedName name="__bookmark_158">Brightline Maintenance [1]Plan!$A$482:$AA$569</definedName>
    <definedName name="__bookmark_17">Brightline Maintenance [1]Plan!$A$86:$AA$122</definedName>
    <definedName name="__bookmark_2">Brightline Maintenance [1]Plan!$A$9:$AA$51</definedName>
    <definedName name="__bookmark_21">Brightline Maintenance [1]Plan!$A$94:$AA$116</definedName>
    <definedName name="__bookmark_22">Brightline Maintenance [1]Plan!$A$118:$AA$121</definedName>
    <definedName name="__bookmark_23">Brightline Maintenance [1]Plan!$A$126:$AA$146</definedName>
    <definedName name="__bookmark_245">Brightline Maintenance [1]Plan!$A$573:$AA$579</definedName>
    <definedName name="__bookmark_251">Brightline Maintenance [1]Plan!$A$583:$AA$605</definedName>
    <definedName name="__bookmark_273">Brightline Maintenance [1]Plan!$A$609:$AA$612</definedName>
    <definedName name="__bookmark_276">Brightline Maintenance [1]Plan!$A$616:$AA$619</definedName>
    <definedName name="__bookmark_279">Brightline Maintenance [1]Plan!$A$623:$AA$632</definedName>
    <definedName name="__bookmark_288">Brightline Maintenance [1]Plan!$A$636:$AA$662</definedName>
    <definedName name="__bookmark_3">Brightline Maintenance [1]Plan!$A$11:$AA$22</definedName>
    <definedName name="__bookmark_31">Brightline Maintenance [1]Plan!$A$142:$AA$145</definedName>
    <definedName name="__bookmark_314">Brightline Maintenance [1]Plan!$A$666:$AA$670</definedName>
    <definedName name="__bookmark_318">Brightline Maintenance [1]Plan!$A$674:$AA$677</definedName>
    <definedName name="__bookmark_32">Brightline Maintenance [1]Plan!$A$150:$AA$152</definedName>
    <definedName name="__bookmark_321">Brightline Maintenance [1]Plan!$A$681:$AA$698</definedName>
    <definedName name="__bookmark_338">Brightline Maintenance [1]Plan!$A$702:$AA$731</definedName>
    <definedName name="__bookmark_34">Brightline Maintenance [1]Plan!$A$159:$AA$188</definedName>
    <definedName name="__bookmark_35">Brightline Maintenance [1]Plan!$A$161:$AA$171</definedName>
    <definedName name="__bookmark_36">Brightline Maintenance [1]Plan!$A$173:$AA$187</definedName>
    <definedName name="__bookmark_367">Brightline Maintenance [1]Plan!$A$735:$AA$737</definedName>
    <definedName name="__bookmark_369">Brightline Maintenance [1]Plan!$A$741:$AA$757</definedName>
    <definedName name="__bookmark_37">Brightline Maintenance [1]Plan!$A$192:$AA$218</definedName>
    <definedName name="__bookmark_38">Brightline Maintenance [1]Plan!$A$194:$AA$201</definedName>
    <definedName name="__bookmark_385">Brightline Maintenance [1]Plan!$A$761:$AA$769</definedName>
    <definedName name="__bookmark_393">Brightline Maintenance [1]Plan!$A$776:$AA$798</definedName>
    <definedName name="__bookmark_4">Brightline Maintenance [1]Plan!$A$24:$AA$36</definedName>
    <definedName name="__bookmark_415">Brightline Maintenance [1]Plan!$A$802:$AA$839</definedName>
    <definedName name="__bookmark_416">Brightline Maintenance [1]Plan!$A$804:$AA$829</definedName>
    <definedName name="__bookmark_417">Brightline Maintenance [1]Plan!$A$831:$AA$838</definedName>
    <definedName name="__bookmark_418">Brightline Maintenance [1]Plan!$A$843:$AA$845</definedName>
    <definedName name="__bookmark_420">Brightline Maintenance [1]Plan!$A$849:$AA$868</definedName>
    <definedName name="__bookmark_439">Brightline Maintenance [1]Plan!$A$872:$AA$920</definedName>
    <definedName name="__bookmark_47">Brightline Maintenance [1]Plan!$A$222:$AA$252</definedName>
    <definedName name="__bookmark_48">Brightline Maintenance [1]Plan!$A$224:$AA$231</definedName>
    <definedName name="__bookmark_487">Brightline Maintenance [1]Plan!$A$924:$AA$975</definedName>
    <definedName name="__bookmark_5">Brightline Maintenance [1]Plan!$A$38:$AA$50</definedName>
    <definedName name="__bookmark_538">Brightline Maintenance [1]Plan!$A$979:$AA$989</definedName>
    <definedName name="__bookmark_548">Brightline Maintenance [1]Plan!$A$993:$AA$995</definedName>
    <definedName name="__bookmark_550">Brightline Maintenance [1]Plan!$A$999:$AA$1003</definedName>
    <definedName name="__bookmark_554">Brightline Maintenance [1]Plan!$A$1007:$AA$1009</definedName>
    <definedName name="__bookmark_556">Brightline Maintenance [1]Plan!$A$1013:$AA$1022</definedName>
    <definedName name="__bookmark_565">Brightline Maintenance [1]Plan!$A$1026:$AA$1030</definedName>
    <definedName name="__bookmark_569">Brightline Maintenance [1]Plan!$A$1034:$AA$1039</definedName>
    <definedName name="__bookmark_574">Brightline Maintenance [1]Plan!$A$1043:$AA$1046</definedName>
    <definedName name="__bookmark_577">Brightline Maintenance [1]Plan!$A$1050:$AA$1063</definedName>
    <definedName name="__bookmark_59">Brightline Maintenance [1]Plan!$A$256:$AA$258</definedName>
    <definedName name="__bookmark_590">Brightline Maintenance [1]Plan!$A$1072:$AA$1081</definedName>
    <definedName name="__bookmark_599">Brightline Maintenance [1]Plan!$A$1090:$AA$1092</definedName>
    <definedName name="__bookmark_6">Brightline Maintenance [1]Plan!$A$55:$AA$57</definedName>
    <definedName name="__bookmark_601">Brightline Maintenance [1]Plan!$A$1099:$AA$1101</definedName>
    <definedName name="__bookmark_61">Brightline Maintenance [1]Plan!$A$267:$AA$273</definedName>
    <definedName name="__bookmark_67">Brightline Maintenance [1]Plan!$A$277:$AA$279</definedName>
    <definedName name="__bookmark_69">Brightline Maintenance [1]Plan!$A$283:$AA$364</definedName>
    <definedName name="__bookmark_70">Brightline Maintenance [1]Plan!$A$285:$AA$325</definedName>
    <definedName name="__bookmark_71">Brightline Maintenance [1]Plan!$A$327:$AA$363</definedName>
    <definedName name="__bookmark_72">Brightline Maintenance [1]Plan!$A$368:$AA$374</definedName>
    <definedName name="__bookmark_78">Brightline Maintenance [1]Plan!$A$378:$AA$380</definedName>
    <definedName name="__bookmark_8">Brightline Maintenance [1]Plan!$A$61:$AA$63</definedName>
    <definedName name="__bookmark_80">Brightline Maintenance [1]Plan!$A$384:$AA$388</definedName>
    <definedName name="__bookmark_84">Brightline Maintenance [1]Plan!$A$392:$AA$441</definedName>
    <definedName name="_xlnm._FilterDatabase" localSheetId="0" hidden="1">'High Level Task Matrix'!$A$6:$P$28</definedName>
    <definedName name="_xlnm.Print_Area" localSheetId="0">'High Level Task Matrix'!$A$1:$P$28</definedName>
    <definedName name="_xlnm.Print_Area" localSheetId="5">'NYCT 8th Av - Tenco Proposal'!$A$1:$E$20</definedName>
    <definedName name="_xlnm.Print_Area" localSheetId="4">'NYCT 8th Av - Tenco Task Matrix'!$A$1:$I$39</definedName>
    <definedName name="_xlnm.Print_Area" localSheetId="6">'NYCT 8th Av EMC Scope Est.'!$A$1:$AC$32</definedName>
    <definedName name="_xlnm.Print_Area" localSheetId="7">'Proposal by Analyst'!$A$1:$E$44</definedName>
    <definedName name="_xlnm.Print_Titles" localSheetId="0">'High Level Task Matrix'!$3:$6</definedName>
    <definedName name="_xlnm.Print_Titles" localSheetId="4">'NYCT 8th Av - Tenco Task Matrix'!$4:$5</definedName>
    <definedName name="_xlnm.Print_Titles" localSheetId="6">'NYCT 8th Av EMC Scope Est.'!$1:$2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30" i="11" l="1"/>
  <c r="Z31" i="11"/>
  <c r="Z32" i="11"/>
  <c r="D30" i="12"/>
  <c r="Y31" i="11"/>
  <c r="Y32" i="11"/>
  <c r="D29" i="12"/>
  <c r="D32" i="12" s="1"/>
  <c r="AC28" i="11"/>
  <c r="AB28" i="11"/>
  <c r="AC27" i="11"/>
  <c r="AB27" i="11"/>
  <c r="AC26" i="11"/>
  <c r="AB26" i="11"/>
  <c r="AC25" i="11"/>
  <c r="AB25" i="11"/>
  <c r="AC24" i="11"/>
  <c r="AB24" i="11"/>
  <c r="AC23" i="11"/>
  <c r="AB23" i="11"/>
  <c r="AC22" i="11"/>
  <c r="AB22" i="11"/>
  <c r="AC21" i="11"/>
  <c r="AB21" i="11"/>
  <c r="AC20" i="11"/>
  <c r="AB20" i="11"/>
  <c r="AC19" i="11"/>
  <c r="AB19" i="11"/>
  <c r="AC18" i="11"/>
  <c r="AB18" i="11"/>
  <c r="AC17" i="11"/>
  <c r="AB17" i="11"/>
  <c r="AC16" i="11"/>
  <c r="AB16" i="11"/>
  <c r="AC15" i="11"/>
  <c r="AB15" i="11"/>
  <c r="AC14" i="11"/>
  <c r="AB14" i="11"/>
  <c r="AC13" i="11"/>
  <c r="AB13" i="11"/>
  <c r="AC12" i="11"/>
  <c r="AB12" i="11"/>
  <c r="AC11" i="11"/>
  <c r="AB11" i="11"/>
  <c r="AC10" i="11"/>
  <c r="AB10" i="11"/>
  <c r="AC9" i="11"/>
  <c r="AB9" i="11"/>
  <c r="AC8" i="11"/>
  <c r="AB8" i="11"/>
  <c r="AC7" i="11"/>
  <c r="AB7" i="11"/>
  <c r="AC6" i="11"/>
  <c r="AC32" i="11" s="1"/>
  <c r="AB6" i="11"/>
  <c r="D34" i="12"/>
  <c r="D35" i="12"/>
  <c r="B25" i="11"/>
  <c r="C25" i="11"/>
  <c r="B26" i="11"/>
  <c r="C26" i="11"/>
  <c r="B27" i="11"/>
  <c r="C27" i="11"/>
  <c r="B28" i="11"/>
  <c r="C28" i="11"/>
  <c r="B23" i="11"/>
  <c r="C23" i="11"/>
  <c r="B24" i="11"/>
  <c r="C24" i="11"/>
  <c r="B17" i="11"/>
  <c r="C17" i="11"/>
  <c r="B18" i="11"/>
  <c r="C18" i="11"/>
  <c r="B19" i="11"/>
  <c r="C19" i="11"/>
  <c r="B20" i="11"/>
  <c r="C20" i="11"/>
  <c r="B21" i="11"/>
  <c r="C21" i="11"/>
  <c r="B22" i="11"/>
  <c r="C22" i="11"/>
  <c r="B8" i="11"/>
  <c r="C8" i="11"/>
  <c r="B9" i="11"/>
  <c r="C9" i="11"/>
  <c r="B10" i="11"/>
  <c r="C10" i="11"/>
  <c r="B11" i="11"/>
  <c r="C11" i="11"/>
  <c r="B12" i="11"/>
  <c r="C12" i="11"/>
  <c r="B13" i="11"/>
  <c r="C13" i="11"/>
  <c r="B14" i="11"/>
  <c r="C14" i="11"/>
  <c r="B15" i="11"/>
  <c r="C15" i="11"/>
  <c r="B16" i="11"/>
  <c r="C16" i="11"/>
  <c r="C7" i="11"/>
  <c r="B7" i="11"/>
  <c r="C6" i="11"/>
  <c r="B6" i="11"/>
  <c r="A20" i="12"/>
  <c r="X31" i="11"/>
  <c r="X32" i="11"/>
  <c r="D25" i="12" s="1"/>
  <c r="W31" i="11"/>
  <c r="W32" i="11"/>
  <c r="D24" i="12"/>
  <c r="C25" i="12"/>
  <c r="C24" i="12"/>
  <c r="V31" i="11"/>
  <c r="V32" i="11" s="1"/>
  <c r="B23" i="12"/>
  <c r="B25" i="12"/>
  <c r="A25" i="12"/>
  <c r="A24" i="12"/>
  <c r="A1" i="14"/>
  <c r="A14" i="14"/>
  <c r="C22" i="12"/>
  <c r="C21" i="12"/>
  <c r="C19" i="12"/>
  <c r="C18" i="12"/>
  <c r="A22" i="12"/>
  <c r="A21" i="12"/>
  <c r="A19" i="12"/>
  <c r="A18" i="12"/>
  <c r="C16" i="12"/>
  <c r="C17" i="12"/>
  <c r="A17" i="12"/>
  <c r="C9" i="12"/>
  <c r="A9" i="12"/>
  <c r="A1" i="12"/>
  <c r="A1" i="11"/>
  <c r="F31" i="11"/>
  <c r="B7" i="12"/>
  <c r="G31" i="11"/>
  <c r="B8" i="12"/>
  <c r="H31" i="11"/>
  <c r="B9" i="12"/>
  <c r="I31" i="11"/>
  <c r="B10" i="12"/>
  <c r="J31" i="11"/>
  <c r="J32" i="11"/>
  <c r="D11" i="12"/>
  <c r="K31" i="11"/>
  <c r="B12" i="12" s="1"/>
  <c r="L31" i="11"/>
  <c r="L32" i="11"/>
  <c r="D13" i="12"/>
  <c r="M31" i="11"/>
  <c r="M32" i="11"/>
  <c r="D14" i="12"/>
  <c r="N31" i="11"/>
  <c r="N32" i="11" s="1"/>
  <c r="D15" i="12" s="1"/>
  <c r="O31" i="11"/>
  <c r="O32" i="11"/>
  <c r="D16" i="12" s="1"/>
  <c r="P31" i="11"/>
  <c r="B17" i="12"/>
  <c r="Q31" i="11"/>
  <c r="Q32" i="11" s="1"/>
  <c r="D18" i="12" s="1"/>
  <c r="R31" i="11"/>
  <c r="R32" i="11"/>
  <c r="D19" i="12" s="1"/>
  <c r="S31" i="11"/>
  <c r="B20" i="12"/>
  <c r="T31" i="11"/>
  <c r="B21" i="12" s="1"/>
  <c r="U31" i="11"/>
  <c r="U32" i="11"/>
  <c r="D22" i="12"/>
  <c r="E31" i="11"/>
  <c r="E32" i="11"/>
  <c r="D6" i="12"/>
  <c r="A7" i="14"/>
  <c r="C6" i="14"/>
  <c r="B6" i="14"/>
  <c r="A5" i="11"/>
  <c r="A6" i="14"/>
  <c r="A4" i="11"/>
  <c r="A5" i="14"/>
  <c r="A8" i="14"/>
  <c r="C5" i="14"/>
  <c r="C7" i="14"/>
  <c r="A30" i="12"/>
  <c r="A29" i="12"/>
  <c r="C23" i="12"/>
  <c r="C20" i="12"/>
  <c r="C15" i="12"/>
  <c r="C14" i="12"/>
  <c r="C13" i="12"/>
  <c r="C12" i="12"/>
  <c r="C11" i="12"/>
  <c r="C10" i="12"/>
  <c r="C8" i="12"/>
  <c r="C7" i="12"/>
  <c r="C6" i="12"/>
  <c r="A23" i="12"/>
  <c r="A16" i="12"/>
  <c r="A15" i="12"/>
  <c r="A14" i="12"/>
  <c r="A13" i="12"/>
  <c r="A12" i="12"/>
  <c r="A11" i="12"/>
  <c r="A10" i="12"/>
  <c r="A8" i="12"/>
  <c r="A7" i="12"/>
  <c r="A6" i="12"/>
  <c r="D31" i="12"/>
  <c r="B7" i="14"/>
  <c r="B5" i="14"/>
  <c r="B22" i="12"/>
  <c r="B15" i="12"/>
  <c r="H32" i="11"/>
  <c r="D9" i="12"/>
  <c r="B19" i="12"/>
  <c r="I32" i="11"/>
  <c r="D10" i="12" s="1"/>
  <c r="B11" i="12"/>
  <c r="S32" i="11"/>
  <c r="D20" i="12"/>
  <c r="B13" i="12"/>
  <c r="P32" i="11"/>
  <c r="D17" i="12" s="1"/>
  <c r="F32" i="11"/>
  <c r="D7" i="12"/>
  <c r="G32" i="11"/>
  <c r="D8" i="12" s="1"/>
  <c r="B14" i="12"/>
  <c r="AB31" i="11"/>
  <c r="B26" i="12" s="1"/>
  <c r="B16" i="12"/>
  <c r="K32" i="11"/>
  <c r="D12" i="12" s="1"/>
  <c r="B6" i="12"/>
  <c r="F41" i="13" l="1"/>
  <c r="C11" i="14"/>
  <c r="C12" i="14" s="1"/>
  <c r="D23" i="12"/>
  <c r="B24" i="12"/>
  <c r="F40" i="13"/>
  <c r="B10" i="14"/>
  <c r="B18" i="12"/>
  <c r="T32" i="11"/>
  <c r="D21" i="12" s="1"/>
  <c r="D26"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tc={A577C7D0-462F-4A20-B0F8-11281E7B71FF}</author>
    <author>tc={CF67DF29-D6F5-4C72-B910-EBB990C50065}</author>
    <author>tc={B3B4DCD4-C691-4855-8442-B11407B7C7AF}</author>
    <author>tc={3A7EDB83-6B46-4277-A859-BDBA04D9293E}</author>
    <author>tc={D1EC1FA4-405C-4F5F-85AB-AD10911ADC46}</author>
    <author>tc={ADF7CE77-7C72-47B8-B45D-9E7D412E7F4D}</author>
  </authors>
  <commentList>
    <comment ref="I27"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70 * 2 = 140</t>
      </text>
    </comment>
    <comment ref="J2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30 * 2 = 60</t>
      </text>
    </comment>
    <comment ref="L27"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15 * 2 = 30</t>
      </text>
    </comment>
    <comment ref="I28"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10 * 6 = 66</t>
      </text>
    </comment>
    <comment ref="J28"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3 * 6 = 18</t>
      </text>
    </comment>
    <comment ref="L28" authorId="5" shapeId="0" xr:uid="{00000000-0006-0000-0000-000006000000}">
      <text>
        <t>[Threaded comment]
Your version of Excel allows you to read this threaded comment; however, any edits to it will get removed if the file is opened in a newer version of Excel. Learn more: https://go.microsoft.com/fwlink/?linkid=870924
Comment:
    3 * 6 = 18</t>
      </text>
    </comment>
  </commentList>
</comments>
</file>

<file path=xl/sharedStrings.xml><?xml version="1.0" encoding="utf-8"?>
<sst xmlns="http://schemas.openxmlformats.org/spreadsheetml/2006/main" count="476" uniqueCount="405">
  <si>
    <t>CDRL #</t>
  </si>
  <si>
    <t>TS Section</t>
  </si>
  <si>
    <t>Tenco Scope</t>
  </si>
  <si>
    <t>Comments</t>
  </si>
  <si>
    <t>Work Item</t>
  </si>
  <si>
    <t>David Turner</t>
  </si>
  <si>
    <t>Trip</t>
  </si>
  <si>
    <t>Night</t>
  </si>
  <si>
    <t>Total Hours</t>
  </si>
  <si>
    <t>Rate/Hr</t>
  </si>
  <si>
    <t>Hours Qty</t>
  </si>
  <si>
    <t>Total Cost</t>
  </si>
  <si>
    <t>Cost</t>
  </si>
  <si>
    <t>Task Total Cost</t>
  </si>
  <si>
    <t>George Soules</t>
  </si>
  <si>
    <t>Noah Jones</t>
  </si>
  <si>
    <t>Misc.</t>
  </si>
  <si>
    <t>Project Management</t>
  </si>
  <si>
    <t>Deliverables:</t>
  </si>
  <si>
    <t>Assigned Staff:</t>
  </si>
  <si>
    <t>Name</t>
  </si>
  <si>
    <t>Hours</t>
  </si>
  <si>
    <t>Description</t>
  </si>
  <si>
    <t>Per attached Tenco Task Matrix</t>
  </si>
  <si>
    <t>Andy Pattantyus</t>
  </si>
  <si>
    <t>Rate/Hr.</t>
  </si>
  <si>
    <t>Other Direct Cost:</t>
  </si>
  <si>
    <t>Estimated Labor Total</t>
  </si>
  <si>
    <t>Estimated Total Cost</t>
  </si>
  <si>
    <t>Total Not to Exceed Price</t>
  </si>
  <si>
    <t>Includes 20% Contingency</t>
  </si>
  <si>
    <t>Lead Analyst</t>
  </si>
  <si>
    <t>ATC Software Safety</t>
  </si>
  <si>
    <t>Estimated ODC Total</t>
  </si>
  <si>
    <t>Eli Fernald</t>
  </si>
  <si>
    <t>Stephane Yu</t>
  </si>
  <si>
    <t>Engr. Director, Senior Technical Leadership</t>
  </si>
  <si>
    <t>Misc</t>
  </si>
  <si>
    <t>Tasks</t>
  </si>
  <si>
    <t>Summary</t>
  </si>
  <si>
    <t>Equipment for EMC Tests</t>
  </si>
  <si>
    <t>Estimated Total Hours</t>
  </si>
  <si>
    <t>Manage project and attend project review meetings</t>
  </si>
  <si>
    <t>Budget with Contingency</t>
  </si>
  <si>
    <t>Task Item</t>
  </si>
  <si>
    <t>NYCT Scope</t>
  </si>
  <si>
    <t>None</t>
  </si>
  <si>
    <t>24F 3.7</t>
  </si>
  <si>
    <t>24F 3.6</t>
  </si>
  <si>
    <t>24F 3.9</t>
  </si>
  <si>
    <t>Final Field EMC Test Procedure</t>
  </si>
  <si>
    <t>Final Field EMC Test Report</t>
  </si>
  <si>
    <t>24F 3.11</t>
  </si>
  <si>
    <t>1N 2.5</t>
  </si>
  <si>
    <t>1N 2.9</t>
  </si>
  <si>
    <t>EMI/EMC Training Course</t>
  </si>
  <si>
    <t>1N 2.10</t>
  </si>
  <si>
    <t>EMI/EMC Training Video</t>
  </si>
  <si>
    <t>1N 2.11</t>
  </si>
  <si>
    <t>Submittal Requirements</t>
  </si>
  <si>
    <t>Per attached Tenco Task Matrix                                                                8/28/2018</t>
  </si>
  <si>
    <t>Frank Nicholas</t>
  </si>
  <si>
    <t>Andrew Dombek</t>
  </si>
  <si>
    <t>Steve Lawrence</t>
  </si>
  <si>
    <t>Linda Zausen</t>
  </si>
  <si>
    <t>Brian McNally</t>
  </si>
  <si>
    <t>Ursula Monaghan</t>
  </si>
  <si>
    <t>Brandon Whang</t>
  </si>
  <si>
    <t>Carmine Daloia</t>
  </si>
  <si>
    <t>Robert Gardner</t>
  </si>
  <si>
    <t>Neil Shaw</t>
  </si>
  <si>
    <t>Flights to Toronto for meetings/testing</t>
  </si>
  <si>
    <t>Hotels in Toronto for meetings/testing</t>
  </si>
  <si>
    <t>Safety System Design and Verification</t>
  </si>
  <si>
    <t>Rail systems communications</t>
  </si>
  <si>
    <t>Software and System Engineering</t>
  </si>
  <si>
    <t>William MacCombie</t>
  </si>
  <si>
    <t>Jon Luedeke</t>
  </si>
  <si>
    <t>24F 3.5; 
1N 2.7</t>
  </si>
  <si>
    <t xml:space="preserve">Review and comment on EMCP.  Approve EMCP. </t>
  </si>
  <si>
    <t>Review and provide feedback on ESA.
Approve ESA.</t>
  </si>
  <si>
    <t>"3.8 EMC Test Requirements
a. All EMC testing shall be performed on a production level sample of the equipment. The equipment shall be functioning during the testing as it will be in actual service. The equipment shall be arranged for testing as it will be arranged in the field in actual service. The detailed test procedures shall include diagrams showing the exact configuration for each piece of equipment. The test procedures shall also outline specific mode of operation for the equipment under tests as well as the failure criteria.
b. Where any EMI levels are observed during the EMC Site Surveys that exceed the levels described in the sections below, the levels observed during the Environmental test shall apply.
c. When carborne CBTC equipment is required by the Contract, carborne equipment shall comply with the requirements of EN 50121-3-2.
d. Wayside communications equipment shall comply with the requirements of EN 50121-4."  - TS.24F.3.8</t>
  </si>
  <si>
    <t xml:space="preserve">"The following equipment shall be required to undergo EMI/EMC testing as specified in latest edition of MIL-STD-461 and as specified herein:
• Equipment Containing Microprocessors
• Code Cabinets and associated Equipment
• Digital Meters
• Internal Microprocessor Equipment for Interlocking and Maintainer Panels
• LED Signals
• Microprocessor based power transfer switches
• Electronic ballasts" - TS.1N.2.3.a
"h. All equipment shall be certified for compliance with Federal Communications Commission (FCC) Rules, including Part 15." - TS.1N.2.3.h </t>
  </si>
  <si>
    <t xml:space="preserve">Review and approve EMI/EMC Management and Organizational Plan. </t>
  </si>
  <si>
    <t>24F 3.6
1N 2.8</t>
  </si>
  <si>
    <t>EMC Factory Test Procedure</t>
  </si>
  <si>
    <t>EMC Factory Test</t>
  </si>
  <si>
    <t>EMC Factory Test Report</t>
  </si>
  <si>
    <t xml:space="preserve">Review and Approve EMC Factory Test Report. </t>
  </si>
  <si>
    <t xml:space="preserve">Review and Approve EMC Factory Test Procedures. </t>
  </si>
  <si>
    <t>Track Circuit Test Procedures</t>
  </si>
  <si>
    <t>Track Circuit Test</t>
  </si>
  <si>
    <t>Track Circuit Test Report</t>
  </si>
  <si>
    <t>1N 2.8.o</t>
  </si>
  <si>
    <t xml:space="preserve">Review and Approve Track Circuit Test Procedures. </t>
  </si>
  <si>
    <t xml:space="preserve">Approve Qualifications documents. </t>
  </si>
  <si>
    <t xml:space="preserve">Approve date and location for Factory test.  Witness EMC Factory Test, as necessary. </t>
  </si>
  <si>
    <t>Approve test dates and location. 
Schedule and provide NYCT facilities, access, staff including yard track usage and mainline access if needed;  operating and maintenance staff;  signal operations to connect to rails if needed;   safety and flagging;  logistics and coordination.
Provide Witness for EMC Site Survey Test.</t>
  </si>
  <si>
    <t>Approve test dates and locations.
Schedule and provide NYCT facilities, access, staff including yard track usage and mainline access if needed;  operating and maintenance staff;  signal operations to connect to rails if needed;   safety and flagging;  logistics and coordination.
Provide Witness for EMC Field Test.</t>
  </si>
  <si>
    <t>1N 2.6</t>
  </si>
  <si>
    <t>Final Field EMC Test</t>
  </si>
  <si>
    <t>1.1.1</t>
  </si>
  <si>
    <t>1.1.2</t>
  </si>
  <si>
    <t>1.1.3</t>
  </si>
  <si>
    <t>1.1.4</t>
  </si>
  <si>
    <t>EMC Control Plan (EMCP)</t>
  </si>
  <si>
    <t>1.1.5</t>
  </si>
  <si>
    <t>1.5.1</t>
  </si>
  <si>
    <t>1.5.2</t>
  </si>
  <si>
    <t>1.5.3</t>
  </si>
  <si>
    <t>1.6.1</t>
  </si>
  <si>
    <t>1.6.2</t>
  </si>
  <si>
    <t>1.6.3</t>
  </si>
  <si>
    <t>1.7.1</t>
  </si>
  <si>
    <t>1.7.2</t>
  </si>
  <si>
    <t>1.7.3</t>
  </si>
  <si>
    <t>1.8.1</t>
  </si>
  <si>
    <t>1.8.2</t>
  </si>
  <si>
    <t>1.8.3</t>
  </si>
  <si>
    <t>1.10.1</t>
  </si>
  <si>
    <t>1.10.2</t>
  </si>
  <si>
    <t>EMC Design Report (EDR)</t>
  </si>
  <si>
    <t>EMC Signaling Compatibility Analysis (ESCA)</t>
  </si>
  <si>
    <t>EMC Site Survey</t>
  </si>
  <si>
    <t>EMC Site Survey Report</t>
  </si>
  <si>
    <t>EMC Site Survey Procedure (ESSP)</t>
  </si>
  <si>
    <t>Review and provide feedback on ESSP.
NYCT Engineer approve Test Procedures.</t>
  </si>
  <si>
    <t>Review and provide feedback on ESSR.
Engineer approve Test Report at PDR.</t>
  </si>
  <si>
    <t>0] EMC Project Management</t>
  </si>
  <si>
    <t>CBTC EMC Program Task Matrix</t>
  </si>
  <si>
    <t xml:space="preserve">EMI/EMC Management and Organizational Plan (EMOP)
Provided as EMCP Appendix A. </t>
  </si>
  <si>
    <t>Design Implementation Plan (DIP)
Provided as EMCP Appendix B.</t>
  </si>
  <si>
    <t>EMC Test Plan
Provided as EMCP Appendix C.</t>
  </si>
  <si>
    <t>EMC Qualifications
Provided as EMCP Appendix D.</t>
  </si>
  <si>
    <t xml:space="preserve">Approve test date and location.
For tests at NYCT, schedule and provide NYCT facilities, access, staff including yard track usage and mainline access if needed;  operating and maintenance staff;  signal operations to connect to rails if needed;   safety and flagging;  logistics and coordination.
Witness Track Circuit Test, as necessary. </t>
  </si>
  <si>
    <t>EMC requirements in other sections, mostly referring to 1N.</t>
  </si>
  <si>
    <t>Included above</t>
  </si>
  <si>
    <t>Approve the Contractor's Final Field EMC Test Reports and equipment, once CBTC Supplier has demonstrated satisfactory CBTC operation in worst case operating modes with approved margins.</t>
  </si>
  <si>
    <t xml:space="preserve">Review and comment on ESCA.  </t>
  </si>
  <si>
    <t xml:space="preserve">Draft EMC Factory Test Procedure Guidelines for:
  *  Conducted and Radiated Emissions Tests
  *  Susceptibility tests to determine the susceptibility of equipment to external electromagnetic emissions 
  *  Electrostatic Discharge Tests to determine the susceptibility of equipment to external electromagnetic electrostatic emissions
  * Radio Susceptibility Qualification Tests. 
Guidelines will be used by CBTC Supplier contracted test labs to provide required test procedures.
Submit test procedure guidelines to CBTC Supplier. 
Check that CBTC Supplier selected suitable Qualified Test Lab.  
Review and comment on Test Procedures provided by contracted CBTC Supplier Test Lab. </t>
  </si>
  <si>
    <t xml:space="preserve">Monitor tests.  Resolve questions about test procedures.  
As an added scope item, provide skilled EMC design engineers to attend tests and/or provide on-call technical expertise to resolve problems if any arise during Factory EMC Tests.  </t>
  </si>
  <si>
    <t xml:space="preserve">Review CBTC Supplier Contractor EMC Factory Test Reports and provide comments. 
</t>
  </si>
  <si>
    <t>Plan the Site Survey
Attend NYCT Safety Training, as required.
Provide a 3-man test crew onsite for required test duration to make measurements at designated NYCT site.
Perform EMC Site Survey Test.</t>
  </si>
  <si>
    <t xml:space="preserve">
Procedures will follow the guidelines of FCC OET Bulletin 65 regarding human exposure to radiofrequency electromagnetic fields.</t>
  </si>
  <si>
    <t xml:space="preserve">Plan the Field EMC Test.
After all installation work is complete, perform required Final Field EMC Tests per the EN 50121 series of standards, section 3.4 of the MTA/NYCT AC Train EMC Standard and section 1N 2.8.
Coordinate with NYCT for access to, control of, and safe operation of NYCT staff, track, trains, equipment, and facilities.
</t>
  </si>
  <si>
    <t>EMC Safety Analysis (ESA)</t>
  </si>
  <si>
    <t xml:space="preserve">Provide list of up to 35 NYCT staff to attend Training Course. 
Provide facilities to hold Training Course for NYCT staff.
Approve attendance list, location and dates of the course. </t>
  </si>
  <si>
    <t>Review and approve Training Video.</t>
  </si>
  <si>
    <t xml:space="preserve">
</t>
  </si>
  <si>
    <t>This proposal assumes that the track circuit design entirely fulfills the criterion 1N 2.8.o.4:  "Track circuit testing is not required for track circuits that utilize pre-approved track relays and matching transformers."  
The ESCA will check all in-scope track circuit final design plans, and will report the results.  If the results show that all track circuits are a better case than the NYCT worst-case track circuits, the ESCA will conclude that no track circuit tests are required per 1N 2.8.o.
If the design includes track circuits that do not comprise a better case than the NYCT worst-case track circuit, analysis, test procedure, test, and report work will be an added scope and cost task.</t>
  </si>
  <si>
    <t xml:space="preserve">If the design includes track circuits that are not better than the NYCT worst-case track circuit:  
*  Plan the test.  
*  Provide a 3-man test crew onsite for required test duration to make measurements at Tenco lab or at designated NYCT site.
*  Perform Track Circuit test at approved locations. </t>
  </si>
  <si>
    <t xml:space="preserve">Review and approve Design Implementation Plan. </t>
  </si>
  <si>
    <t>17A, 17JA, 17JB, 17JC, 
JC-A, 17JL, 17JM, 17K, 17M</t>
  </si>
  <si>
    <t>24F 1.5g</t>
  </si>
  <si>
    <t>1N 2.8.a.3</t>
  </si>
  <si>
    <t xml:space="preserve">The proposal assumes that the design does not include any track circuits that are worse than the NYCT worst-case track circuit, and that therefore, no test procedures or tests are required.  This will be shown in the ESCA.
If the design includes track circuits that are not better than the NYCT worst-case track circuit:  
*  Develop detailed Track Circuit Test Procedures that investigate and document the susceptibility characteristics of any new or modified track circuits furnished and installed.  Determine the threshold amplitude and frequency of spurious continuous wave and impulse type signals that cause malfunction of track circuits.  Demonstrate to the Engineer, by means of laboratory and wayside tests, that the track circuits do not malfunction in the presence of high-level train generated electromagnetic signals.
*  Track Circuit Test Procedures will detail tests for worse case track circuit configuration as defined in "NTT EMC Standards For Procurement of New Technology Trains", Revision 1.1, January 31, 1996 and "NTT Conducted EMI Test Procedure," Revision 1.2 prepared by Turner, Gold, France, Engineering.
*  Submit Track Circuit Test Procedure to CBTC Supplier and NYCT.  Revise per review comments. </t>
  </si>
  <si>
    <t xml:space="preserve">If the design includes track circuits that are not better than the NYCT worst-case track circuit:  
*  Write Track Circuit Test Report.  Per TS 24F 1.5I, include test personnel, test schedule, and test equipment information.
*  Submit report to CBTC Supplier and NYCT for review.  Revise per review comments. </t>
  </si>
  <si>
    <t>3.8 EMC Test Requirements
b. Where any EMI levels are observed during the EMC Site Surveys that exceed the levels described in the sections below, the levels observed during the Environmental test shall apply."</t>
  </si>
  <si>
    <t xml:space="preserve">Write EMC Site Survey  Report (ESSR) that emphasizes operating frequencies which correspond to CBTC equipment and other critical frequencies documented in the EMC Design Report. 
Submit ESSR to Five Star Electric and NYCT.  Revise per review comments, as necessary. </t>
  </si>
  <si>
    <t>24F 3.10
1N 2.8.q</t>
  </si>
  <si>
    <t>Bernice Lopp</t>
  </si>
  <si>
    <t>Ross Holmstrom</t>
  </si>
  <si>
    <t>Notes:
1]  The Tenco planned scope and estimate is based on Tenco's recent past work experience on similar projects.
2]  The estimate does not include contingency.
3]  The Estimate does not include Track Circuit Test Procedures.</t>
  </si>
  <si>
    <t>As noted in the ESCA, this proposal assumes that the track circuit design entirely fulfills the criterion 1N 2.8.o.4:  "Track circuit testing is not required for track circuits that utilize pre-approved track relays and matching transformers."  
The ESCA will check all in-scope track circuit final design plans, and will report the results.  If the results show that all track circuits are a better case than the NYCT worst-case track circuits, the ESCA will conclude that no track circuit tests are required per 1N 2.8.o.
If the design includes track circuits that do not comprise a better case than the NYCT worst-case track circuit, analysis, test procedure, test, and report work will be an added scope and cost task.</t>
  </si>
  <si>
    <t>"Pre-printed survey and measurement forms shall be developed and included in each section of the EMI/EMC Compliance Program. The forms shall include spaces for: readings, room designation, station name, engineering stationing, track number, peak or off-peak time, signatures of tester and persons witnessing testing, serial number of equipment used and all other pertinent information, as directed by the Engineer. The completed forms shall be submitted ten days after the tests are completed." - TS 1N.2.11.e
"A complete description and catalog cuts for all test equipment, meters, chart recorders, laboratory testing equipment and all other instrumentation used for the field surveys, measurement testing and laboratory tests, shall be submitted as part of the overall EMI/EMC Compliance Program. All current certificates of calibration shall also be included in the submittal." - TS 1N.2.11.g
Note: TS 1N.2.11.g requires information such catalog cuts for test equipment, meters, chart recorders and other lab and field testing equipment.  Tenco will not know most of this information before performing EMI tests, but it will be included in Report appendices.</t>
  </si>
  <si>
    <t xml:space="preserve">Review and approve any standard manufacturer models that are modified to comply with EMI/EMC requirements. 
Review and comment on EDR.  Approve EDR. </t>
  </si>
  <si>
    <t xml:space="preserve">Review and Approve Track Circuit Test  Report. </t>
  </si>
  <si>
    <t xml:space="preserve">Develop EMC Site Survey Test Procedure (ESSP) to determine the NYCT EMI/EMC environment for the CBTC system.  The EMC Site Surveys will cover enough field locations such that the worst-case limits can be determined. Develop tests to determine the emission levels and susceptibility levels of NYCT equipment which could interact with the CBTC system.
Submit procedure to CBTC Supplier and NYCT for review.  Revise per review comments. </t>
  </si>
  <si>
    <t>Analyze the results of each Final Field EMC test and determine if the equipment as built is suitable for deployment in the NYCT environment. 
Prepare a compliance matrix to record test results from individual equipment/systems in the presence of other equipment/systems.
Write report that demonstrates EMC between all subsystems and equipment (both vital and non-vital) during all modes of operation while the subsystems and equipment are individually or collectively operated.  Include Introduction, Schedule, Equipment Configuration Under Test, Test Track, Test Equipment Configuration and Calibration, Test Runs, Test Methods, Test Data Collection Procedures. 
Submit necessary EMC mitigations, as necessary. 
Provide draft EMC report to CBTC Supplier. Revise per review comments as necessary. 
If recommended mitigations are not approved by NYCT, work with CBTC Supplier to submit modified design for approval, with test results which show the design meets the requirements.</t>
  </si>
  <si>
    <t>Review and comment on EMCP.  Approve EMC Test Plan. 
Review and approve CBTC waiver requests.</t>
  </si>
  <si>
    <t>Estimated Total Man-Hours to Complete Tenco Work Scope:</t>
  </si>
  <si>
    <t>Estimated Total Cost to Complete Tenco Work Scope:</t>
  </si>
  <si>
    <t>See above comment.</t>
  </si>
  <si>
    <t>Total Misc. Cost</t>
  </si>
  <si>
    <t>NYCT 8th Avenue CBTC S-48006 Contract
Tenco Proposed Scope for CBTC EMC Program</t>
  </si>
  <si>
    <t>External Supplier Scope</t>
  </si>
  <si>
    <t>CRSC Scope [Prime Contractor]</t>
  </si>
  <si>
    <t>Manage project.  Provide EMC single point of contact, as directed by CRSC.  
Coordinate with CRSC and produce monthly Progress Reports.  
Attend meetings per CRSC requests.</t>
  </si>
  <si>
    <t>Provide EMC program direction.  Respond to Tenco and external supplier requests.</t>
  </si>
  <si>
    <t>Provide documentation requested by Tenco and CRSC.</t>
  </si>
  <si>
    <t>Provide requested documentation to Tenco to create EMCP.
Provide supplier expertise with Tenco via teleconference and email communications.
Accept and implement EMCP.</t>
  </si>
  <si>
    <t>1]  Develop EMC Control Plan (EMCP) that covers all project EMC requirements, actions, and deliverables.  
EMCP Appendices will include other specified EMC deliverables listed below:  EMOP per 1N 2.5, DIP per 1N 2.6, EMC Test Plan per 24F 1.5g, and Qualifications per 1N 2.11.
2]  Submit EMCP to CRSC and NYCT. Revise per review comments.
3]  Update EMCP whenever there are major changes to any part of the design that relates to EMI/EMC.</t>
  </si>
  <si>
    <t xml:space="preserve">Provide requested documentation to Tenco to create EMCP.
Provide CBTC system expertise with Tenco via teleconference and email communications.
Review and comment on EMCP, including appendices in Task Items 1.1.2 to 1.1.5.  
Submit EMCP to NYCT.  Provide NYCT comments on EMCP to Tenco.
Respond to Tenco and relay documents between Tenco and NYCT. </t>
  </si>
  <si>
    <t xml:space="preserve">Provide requested documents and information to Tenco, if necessary. 
Review and comment on EMOP.  
Accept and implement EMOP. </t>
  </si>
  <si>
    <t>Develop EMI/EMC Management and Organizational Plan (EMOP).
Provided as an EMCP Appendix, rather than a separate deliverable, if acceptable to NYCT and CRSC.</t>
  </si>
  <si>
    <t xml:space="preserve">As an appendix of the EMCP, develop a detailed Design Implementation Plan (DIP).
Review, approve, and sign DIP submittals for equipment, installation and layout prior to submitting to the NYCT. 
Assist CRSC with Monthly EMI/EMC Design and Implementation Report by drafting progress report.
Provided as an EMCP Appendix, rather than a separate deliverable, if acceptable to NYCT and CRSC. </t>
  </si>
  <si>
    <t xml:space="preserve">Provide requested documents and information to Tenco, if necessary.
Accept and implement DIP. </t>
  </si>
  <si>
    <t xml:space="preserve">Review and comment.  
Respond to Tenco and request and direct document flow between Tenco and NYCT.
Submit DIP to NYCT.  Provide NYCT comments on DIP to Tenco.
Provide draft monthly EMI/EMC Design and Implementation Report to supplier scope activities. 
Submit Monthly EMI/EMC Design and Implementation Report, within ten days of the end of the month. </t>
  </si>
  <si>
    <t xml:space="preserve">Draft EMC Test Plans and coordinate with CRSC for CBTC equipment submittal and EMC waivers.
Provided as an EMCP Appendix, rather than a separate deliverable, if acceptable to NYCT and CRSC. </t>
  </si>
  <si>
    <t>Before EMC Test Plans are submitted for NYCT review, provide requested documentation and information to Tenco. Review and comment.  
Submit EMC Test Plan to NYCT.  Provide NYCT comments on EMC Test Plan to Tenco.
Direct document flow between Tenco and NYCT. Submit waiver requests to NYCT.</t>
  </si>
  <si>
    <t>Provide requested documents and information to Tenco, if necessary.</t>
  </si>
  <si>
    <t>Provide requested documents and information to Tenco. Review and comment.  
Respond to Tenco requests. Direct document flow between Tenco and NYCT.
Submit EMC Quals to NYCT.  Provide NYCT comments on EMC Quals to Tenco.</t>
  </si>
  <si>
    <t>Provide electronic copies of all plans, procedures, and reports to CRSC for work performed by Tenco.  
Review and then provide electronic copies of all plans, procedures, and reports to CRSC for work performed by CRSC.
Provide certificates of calibration for test equipment for tests performed by Tenco.</t>
  </si>
  <si>
    <t xml:space="preserve">Within 60 days after the notice of award of the contract, Submit ten professionally bound copies of the resumes and qualifications per TS 1N 2.11.
Provided as an EMCP Appendix, rather than a separate deliverable, if acceptable to NYCT and CRSC. </t>
  </si>
  <si>
    <t>For all plans, procedures, certificates of calibration, and reports, submit ten professionally bound copies to NYCT, with hard covers, indexed, and include a table of contents, executive summary, write-ups, tables, graphs, photographs, technical appendix and supporting documentation, as directed by the Engineer.
Provide electronic copies of all plans, procedures, and reports to Tenco for work performed by CRSC contracted test labs.</t>
  </si>
  <si>
    <t>Provide requested information to Tenco, such as Draft EMC Design Reports, design plans and documentation.
Submit EDR to NYCT.
Direct document flow between Tenco and NYCT. Respond to NYCT comments on EDR.</t>
  </si>
  <si>
    <t xml:space="preserve">Use EMC Factory Test Procedure Guidelines to guide Qualified Test Lab Test Procedures.  Get compliant Test Procedures.  After review by Tenco, update as needed.  
Submit Test Procedures to NYCT.
Notify NYCT in writing the dates of the test at least 60 days prior to the start of testing.  Perform EMC Factory Tests at approved Test Lab.
Submit Tenco-reviewed EMC Factory Test Report to NYCT. Revise per review comments. 
Direct document flow between Tenco and NYCT. </t>
  </si>
  <si>
    <t xml:space="preserve">Review and Approve EMC Factory Test Procedures.  Approve date and location for Factory Test and Witness if necessary.
Review and Approve EMC Factory Test Report. 
</t>
  </si>
  <si>
    <t>1.6</t>
  </si>
  <si>
    <t xml:space="preserve">The proposal assumes that the design does not include any track circuits that are worse than the NYCT worst-case track circuit, and that therefore, no test procedures or tests are required.  This will be shown in the ESCA.
If the design includes track circuits that are not better than the NYCT worst-case track circuit: Develop Track Circuit Test Procedures, Plan and Perform the Track Circuit Test, and Write and Submit Track Circuit Test Report. 
Submit procedure and report to CRSC.  Revise per review comments. </t>
  </si>
  <si>
    <t xml:space="preserve">Develop EMC Site Survey Test Procedure (ESSP) to determine the NYCT EMI/EMC environment for the CBTC system. Submit procedure to CRSC and NYCT for review.  Revise per review comments. 
Plan and perform the EMC Site Survey.
Write EMC Site Survey Report (ESSR) that emphasizes operating frequencies which correspond to CBTC equipment and other critical frequencies documented in the EMC Design Report.  Submit ESSR to CRSC and NYCT.  Revise per review comments, as necessary. </t>
  </si>
  <si>
    <t xml:space="preserve">Respond to Tenco Requests.  Review and provide feedback on ESSP. Submit ESSP to NYCT.
Attend EMC Site Survey. Provide Point of Contact for Tenco and NYCT coordination. 
Review and provide feedback on ESSR. Submit ESSR to NYCT.
Direct document flow between Tenco and NYCT. </t>
  </si>
  <si>
    <t xml:space="preserve">Draft Final Field EMC Test Procedure to test compliance of the CBTC system to the requirements of EN 50121, and section 3.4 of the MTA/NYCT AC Train EMC Standard. 
Prepare Test Plans that quantitatively demonstrate that the item achieves the margin identified in the EMC Design Report worst case conditions.
The Final Field EMC Test Procedure will include the following sections: Introduction, Schedule, Equipment Configuration Under Test, Test Track, Test Equipment Configuration and Calibration, Test Runs, Test Methods, Test Data Collection Procedures, and Test Report Format.
Submit EMC Test Plan to Five Star Electric, and NYCT.  Revise per review comments.  Provide draft EMC report to CRSC. Revise per review comments as necessary. </t>
  </si>
  <si>
    <t xml:space="preserve">Review and provide feedback on ESTR.
Approve EMC Test Procedure.
Schedule and provide NYCT facilities, access, staff including yard track usage and mainline access if needed;  operating and maintenance staff;  signal operations to connect to rails if needed;   safety and flagging;  logistics and coordination.
</t>
  </si>
  <si>
    <t xml:space="preserve">Review and provide feedback on ESTR.
Approve EMC Test Procedure.
Approve test dates and locations. Provide Witness for EMC Field Test.
Approve the Contractor's Final Field EMC Test Reports and equipment, once CBTC Supplier has demonstrated satisfactory CBTC operation in worst case operating modes with approved margins.
</t>
  </si>
  <si>
    <t xml:space="preserve">NYCT Engineer approve Test Procedures.  Approve test dates and location. 
Schedule and provide NYCT facilities, access, staff including yard track usage and mainline access if needed;  operating and maintenance staff;  signal operations to connect to rails if needed;   safety and flagging;  logistics and coordination. Provide Witness for EMC Site Survey Test.
Review and provide feedback on ESSR. Engineer approve Test Report at PDR.
</t>
  </si>
  <si>
    <t xml:space="preserve">If the design includes track circuits that are not better than the NYCT worst-case track circuit:
Provide complete design information for all revised or new track circuits.
Review and provide feedback on Track Circuit Test Procedures. Submit Track Circuit Test Procedures to NYCT.
Attend Track Circuit Test.  Review and provide feedback on Track Circuit Test Report.  
Direct document flow between Tenco and NYCT. </t>
  </si>
  <si>
    <t xml:space="preserve">Review and Approve Track Circuit Test Procedures. Approve test date and location.
For tests at NYCT, schedule and provide NYCT facilities, access, staff including yard track usage and mainline access if needed;  operating and maintenance staff;  signal operations to connect to rails if needed;   safety and flagging;  logistics and coordination. Witness Track Circuit Test, as necessary. 
Review and Approve Track Circuit Test  Report. </t>
  </si>
  <si>
    <t xml:space="preserve">Respond to Tenco Requests.  Provide all required technical information for ESA to Tenco.  
Review and provide feedback on ESA. Submit to NYCT. 
Direct document flow between Tenco and NYCT. </t>
  </si>
  <si>
    <t>Prime Contractor should request NYCT to clarify: 
*  "Training Course will cover Testing and Certification of Wireless Devices given by National Technical Systems."   This statement does not appear relevant to CBTC or rail EMC.   Request to delete it.
*  Is timing of 120 days necessary?</t>
  </si>
  <si>
    <t>Provide documentation requested by Tenco.
Submit Training Video to NYCT.
Direct document flow between Tenco and NYCT.</t>
  </si>
  <si>
    <t>Provide CBTC scope material for Training Course, as required. Respond to Tenco requests. 
Provide staff to attend training course.
Direct document flow between Tenco and NYCT.</t>
  </si>
  <si>
    <t xml:space="preserve">Provide requested documents and information to Tenco. Direct document flow between Tenco and NYCT.
Review and comment on EMOP.  
Submit EMOP to NYCT.  Provide NYCT comments on EMOP to Tenco.
Accept and implement EMOP. </t>
  </si>
  <si>
    <t xml:space="preserve">Draft EMC Factory Test Procedure Guidelines for EMC Tests.  Check that CRSC selected suitable Qualified Test Lab.  Review and comment on Test Procedures provided by contracted CRSC Test Lab. 
Monitor tests.  Resolve questions about test procedures.  
Review CRSC EMC Factory Test Reports and provide comments. </t>
  </si>
  <si>
    <t xml:space="preserve">
Prepare a thirty minute video DVD on EMI/EMC fundamentals.  Submit video to NYCT for approval. </t>
  </si>
  <si>
    <t xml:space="preserve">Develop a course on EMI/EMC control, design and the EMI/EMC requirements.
Provide personnel for EMI/EMC Training Course. 
Deliver Training Course. </t>
  </si>
  <si>
    <t xml:space="preserve">Draft EMC Safety Analysis (ESA) report.
Provide draft ESA to CRSC. Revise per review comments as necessary. </t>
  </si>
  <si>
    <t>Perform EMC Signaling Compatibility Analysis (ESCA) for all operating frequencies from DC to 10 GHz. 
Update ESCA as required per comments from CRSC and NYCT.</t>
  </si>
  <si>
    <t>Manage EMC Design Report (EDR) of the CBTC equipment.
The EDR will include Field Installation Verification Forms. 
Provide EDR to CRSC for review and submittal to NYCT.  Revise per review comments.</t>
  </si>
  <si>
    <t>Draft Final Field EMC Test Procedure to test compliance of the CBTC system to the requirements. Revise per review comments. 
Plan the Field EMC Test. After all installation work is complete, perform required Final Field EMC Tests. Coordinate with NYCT  for access to, control of, and safe operation of NYCT staff, track, trains, equipment, and facilities.
Analyze results of Final EMC Test, prepare compliance matrix to record results of individual systems, and draft Final EMC Test Report. Submit to CRSC and NYCT.  Revise per review comments. 
If recommended mitigations are not approved by NYCT, work with CRSC to submit modified design for approval, with test results which show the design meets the requirements.</t>
  </si>
  <si>
    <t xml:space="preserve">Provide ESCA information and documentation as requested by Tenco. 
Review and comment on ESCA. Submit ESCA to NYCT.
for approval after all field and laboratory EMI/EMC testing has been completed.
Direct document flow between Tenco and NYCT. </t>
  </si>
  <si>
    <t xml:space="preserve">Review and provide feedback on EMC Test Procedure. Submit to NYCT.
Coordinate with NYCT for access to, control of, and safe operation of NYCT staff, track, trains, equipment, and facilities.
Attend Field EMC Test.  After Final Field EMC tests are completed and approved by the Engineer, request a "Bulletin" for taking equipment into service.
If recommended mitigations are not approved by NYCT, submit modified design for approval, with test results which show the design meets the requirements.
Direct document flow between Tenco and NYCT. </t>
  </si>
  <si>
    <t>1] EMC Program</t>
  </si>
  <si>
    <t>2] Certification Test</t>
  </si>
  <si>
    <t>3] Field Tests</t>
  </si>
  <si>
    <t>Turner Engineering Corporation (Tenco), April 30, 2019
Terms:  Tenco proposes to perform the work on a time and material rate, at our engineering service rates in effect at the time.  We recommend
this arrangement, since a fixed price must include a risk budget which will be significant for a NYCT CBTC project.</t>
  </si>
  <si>
    <t>LA Metro Scope</t>
  </si>
  <si>
    <t>02-04</t>
  </si>
  <si>
    <t>Task
Item</t>
  </si>
  <si>
    <t>2.5.2.1-1</t>
  </si>
  <si>
    <t>02-05</t>
  </si>
  <si>
    <t>2.5.2.2-1</t>
  </si>
  <si>
    <t xml:space="preserve">2.5.2.11-6 </t>
  </si>
  <si>
    <t>02-07</t>
  </si>
  <si>
    <t>02-08</t>
  </si>
  <si>
    <t>2.5.1.4-2</t>
  </si>
  <si>
    <t>Assumptions</t>
  </si>
  <si>
    <t>Estimated total does not include contingency.</t>
  </si>
  <si>
    <t>Tenco will stop work when the funds authorized by P.O. are exhausted.</t>
  </si>
  <si>
    <t>Tenco recommends that Woojin reserve a 20% contingency.</t>
  </si>
  <si>
    <t>The total hours for each task includes drafting Rev.NIL and two revisions (Rev.A and Rev.B) responding to Talgo &amp; Metro comments.</t>
  </si>
  <si>
    <t>Woojin and Talgo promptly provide documents upon Tenco request.</t>
  </si>
  <si>
    <t xml:space="preserve">Estimate is Time and Materials. </t>
  </si>
  <si>
    <t>Hours
Rev. Nil</t>
  </si>
  <si>
    <t>Hours
Rev. A</t>
  </si>
  <si>
    <t>Hours
Rev. B</t>
  </si>
  <si>
    <t>N/A</t>
  </si>
  <si>
    <t>Tenco will not interface with Talgo's suppliers.</t>
  </si>
  <si>
    <t>Woojin and Talgo are responsible to obtain all Supplier Documents needed to support system integration.</t>
  </si>
  <si>
    <t>SI</t>
  </si>
  <si>
    <t>System Integration</t>
  </si>
  <si>
    <t>Documents are produced at the right time in the project; not too early, not too late.
     * If docs required too soon: Necessary information is not available, forces later revisions. Increased cost.
     * If docs required too late: Rush job, requires higher rate labor. Increased cost.</t>
  </si>
  <si>
    <t>Systems that must interface with TCMS</t>
  </si>
  <si>
    <t>TS 17.2-2.a</t>
  </si>
  <si>
    <t>The following vehicle systems shall provide a wired network interface to the
Monitoring and Diagnostic System (MDS):</t>
  </si>
  <si>
    <t>Automatic Train Protection (ATP) System</t>
  </si>
  <si>
    <t>Auxiliary Power System (APS)</t>
  </si>
  <si>
    <t>Communication Control Unit (CCU)</t>
  </si>
  <si>
    <t>Door Control Unit (DCU)</t>
  </si>
  <si>
    <t>TS 17.2-2.a.i</t>
  </si>
  <si>
    <t>TS 17.2-2.a.ii</t>
  </si>
  <si>
    <t>TS 17.2-2.a.iii</t>
  </si>
  <si>
    <t>TS 17.2-2.a.iv</t>
  </si>
  <si>
    <t>TS 17.2-2.a.v</t>
  </si>
  <si>
    <t>TS 17.2-2.a.vi</t>
  </si>
  <si>
    <t>Electronic Brake Control Unit (ECU)</t>
  </si>
  <si>
    <t>Event Recorder (ER)</t>
  </si>
  <si>
    <t>Heating, Ventilation, and Cooling (HVAC) System</t>
  </si>
  <si>
    <t>Low Voltage Power Supply (LVPS)</t>
  </si>
  <si>
    <t>Traction Control Unit (TCU)</t>
  </si>
  <si>
    <t>Train to Wayside Communication (TWC) System</t>
  </si>
  <si>
    <t>Electromagnetic Interference Detector, (if used)</t>
  </si>
  <si>
    <t>The Contractor shall submit an Interface Control Document (ICD) for each networked controller.</t>
  </si>
  <si>
    <t>TS 17.2-2.c</t>
  </si>
  <si>
    <t>TS 17.2-2.a.vii</t>
  </si>
  <si>
    <t>TS 17.2-2.a.viii</t>
  </si>
  <si>
    <t>TS 17.2-2.a.ix</t>
  </si>
  <si>
    <t>TS 17.2-2.a.x</t>
  </si>
  <si>
    <t>TS 17.2-2.a.xi</t>
  </si>
  <si>
    <t>APC</t>
  </si>
  <si>
    <t>Automatic Passenger Counting System</t>
  </si>
  <si>
    <t>MDS must also interface to the MVB</t>
  </si>
  <si>
    <t>TS 17.4.3-3</t>
  </si>
  <si>
    <t>2.5.2.4-2</t>
  </si>
  <si>
    <t>PBDR</t>
  </si>
  <si>
    <t>PDR</t>
  </si>
  <si>
    <t>Preliminary Design Review</t>
  </si>
  <si>
    <t>Production Based Design Review</t>
  </si>
  <si>
    <t>Total Hrs
Rev. Nil &amp; A</t>
  </si>
  <si>
    <t>Total Hrs
Rev. Nil,A,B</t>
  </si>
  <si>
    <t>Misc. Cost
Travel, Equip</t>
  </si>
  <si>
    <t>02-07 
02-11</t>
  </si>
  <si>
    <t xml:space="preserve">2.5.2.4-2
2.5.2.4-4.b </t>
  </si>
  <si>
    <t>02-08
02-12</t>
  </si>
  <si>
    <t>02-07
02-09</t>
  </si>
  <si>
    <t>02-08
02-10</t>
  </si>
  <si>
    <t xml:space="preserve">2.5.2.4-2
2.5.2.4-3.b </t>
  </si>
  <si>
    <t xml:space="preserve">2.5.2.4-2
2.5.2.4-3
2.5.2.4-3.b </t>
  </si>
  <si>
    <t>TS 2.5.2.1-1 requires that "The Contractor shall submit an EMC Program Plan to LACMTA for approval and implement an EMC program which fulfills all of LACMTA’s EMC requirements.
a. Approval of the Contractor’s EMC Program Plan does not relieve the Contractor of the requirement to provide equipment that functions properly and with EMC in the LACMTA transit environment.
b. The Contractor’s EMC Program Plan should contain details as required in this specification and should also have content as specified in APTA standard PR-E-S-010-98 (Standard for the Development of an Electromagnetic Compatibility Plan)."</t>
  </si>
  <si>
    <t>TS 2.5.2.4-2 requires that "The Contractor shall submit Equipment-level EMC Test Procedures for approval, perform tests, and submit Equipment-level EMC Test Reports for approval demonstrating that Vehicle subsystems conform with EN 50121-3-2, “Railway Applications-Electromagnetic: Rolling Stock-Apparatus”, emission and immunity limits."
TS 2.5.2.4-4.b requires that "The Contractor shall submit an APS EMC Test Procedure for LACMTA approval, perform the test with a LACMTA witness to LACMTA’s satisfaction, and submit an APS EMC Test Report for LACMTA approval."</t>
  </si>
  <si>
    <t>TS 2.5.2.4-2 requires that "The Contractor shall submit Equipment-level EMC Test Procedures for approval, perform tests, and submit Equipment-level EMC Test Reports for approval demonstrating that Vehicle subsystems conform with EN 50121-3-2, “Railway Applications-Electromagnetic: Rolling Stock-Apparatus”, emission and immunity limits."
TS 2.5.2.4-3 requires that "The Contractor shall conduct a laboratory test on a complete set of Propulsion equipment, to confirm that electromagnetic emissions meet CE, Inductive Emission and Cab Signal Interference limits for a representative propulsion system when measured in a lab environment.
a. The Contractor shall calculate ‘lab’ EMI limits as part of the EMI Design Report."
TS 2.5.2.4-3.b requires that "The Contractor shall submit a Propulsion Lab EMC Test Procedure for LACMTA approval, perform the test with a LACMTA witness to LACMTA’s satisfaction, and submit a Propulsion Lab EMC Test Report for LACMTA approval."</t>
  </si>
  <si>
    <t>TS 2.5.2.4-2 requires that "The Contractor shall submit Equipment-level EMC Test Procedures for approval, perform tests, and submit Equipment-level EMC Test Reports for approval demonstrating that Vehicle subsystems conform with EN 50121-3-2, “Railway Applications-Electromagnetic: Rolling Stock-Apparatus”, emission and immunity limits."
TS 2.5.2.4-3.b requires that "The Contractor shall submit a Propulsion Lab EMC Test Procedure for LACMTA approval, perform the test with a LACMTA witness to LACMTA’s satisfaction, and submit a Propulsion Lab EMC Test Report for LACMTA approval."</t>
  </si>
  <si>
    <t>TS 2.5.2.4-2 requires that "The Contractor shall submit Equipment-level EMC Test Procedures for approval, perform tests, and submit Equipment-level EMC Test Reports for approval demonstrating that Vehicle subsystems conform with EN 50121-3-2, “Railway Applications-Electromagnetic: Rolling Stock-Apparatus”, emission and immunity limits."</t>
  </si>
  <si>
    <t>TS 2.5.2.4-2  requires that "The Contractor shall submit Equipment-level EMC Test Procedures for approval, perform tests, and submit Equipment-level EMC Test Reports for approval demonstrating that Vehicle subsystems conform with EN 50121-3-2, “Railway Applications-Electromagnetic: Rolling Stock-Apparatus”, emission and immunity limits."
TS 2.5.2.4-1 states that "Certified results of prior tests of identical equipment may be submitted for approval."</t>
  </si>
  <si>
    <t>Tech Spec Requirements</t>
  </si>
  <si>
    <t>KI Scope</t>
  </si>
  <si>
    <t>0.1</t>
  </si>
  <si>
    <t>P2550 LRV Modernization - EMC Task Matrix</t>
  </si>
  <si>
    <t>0.2</t>
  </si>
  <si>
    <t>Project EMC Technical Meetings</t>
  </si>
  <si>
    <t>Technical Advice on Demand for EMC Issues</t>
  </si>
  <si>
    <t>Request technical advice from Tenco as needed.</t>
  </si>
  <si>
    <t>Review EMCP and provide comments.  
Submit to LA Metro.</t>
  </si>
  <si>
    <t xml:space="preserve">Review, comment on, and accept EMCP.  </t>
  </si>
  <si>
    <t>Draft EMCP per TS requirements.
Revise EMCP per KI and LA Metro comments.</t>
  </si>
  <si>
    <t>Review, comment on, and accept EDR.</t>
  </si>
  <si>
    <t xml:space="preserve">1.1]  EMC Plan and Design </t>
  </si>
  <si>
    <t>1.2.1</t>
  </si>
  <si>
    <t>1.2.2</t>
  </si>
  <si>
    <t>1.3.1</t>
  </si>
  <si>
    <t>Review, comment on, and approve Car-Level ESA.</t>
  </si>
  <si>
    <t>Review, comment on, and accept APS ETP.</t>
  </si>
  <si>
    <t>Review, comment on, and accept Propulsion ETP.</t>
  </si>
  <si>
    <t>Provide requested info and EFTP from prior projects.
Review EFTP and provide comments.
Submit to LA Metro.</t>
  </si>
  <si>
    <t>02-13
02-18</t>
  </si>
  <si>
    <t>02-14 
02-19</t>
  </si>
  <si>
    <t>Propulsion Lab EMC Test Report (Propulsion ETR) 
FDR</t>
  </si>
  <si>
    <t>Review, comment on, and accept ELETPs.</t>
  </si>
  <si>
    <t>Review, comment on, and accept ELETRs.</t>
  </si>
  <si>
    <t>2.5.2.4-5.b
2.5.2.9-3</t>
  </si>
  <si>
    <t xml:space="preserve">2.5.2.4-5.b 
2.5.2.9-3 </t>
  </si>
  <si>
    <t>TS 2.5.2.4-5.b requires that "The Contractor shall submit an EMI Field Test Procedure for LACMTA approval, perform the test with a LACMTA witness, to LACMTA’s satisfaction, and submit an EMI Field Test Report for LACMTA approval."
TS 2.5.2.9-3 requires that "The Contractor shall submit test procedures for approval, perform a field qualification test, and submit a test report for approval demonstrating that the LRV conforms to the TWC EMI criteria.</t>
  </si>
  <si>
    <t xml:space="preserve">
Assumption: Tenco will perform the testing at LA Metro test track, with participation from one or more KI test engineers.
Assumption: Tenco will not perform or be present at lab or factory testing.  Tenco can provide lab or factory testing or witnessing as additional scope.
Assumption: Tenco will provide one comprehensive report to cover CDRLs 02-13 EFTP and 02-18 TWETP.</t>
  </si>
  <si>
    <t>0]  General Project Tasks</t>
  </si>
  <si>
    <t xml:space="preserve">Attend technical meetings with KI and Metro/Hatch, as directed by KI </t>
  </si>
  <si>
    <t>Coordinate, direct, and attend technical meetings, and invite Tenco as needed</t>
  </si>
  <si>
    <t>Provide KI with technical advice for EMI/EMC issues, as directed</t>
  </si>
  <si>
    <t>EMC Program Plan (EMCP)
Due at PDR</t>
  </si>
  <si>
    <t>EMC Design Report (EDR)
Due at PBDR</t>
  </si>
  <si>
    <t>Provide Tenco with EMC design criteria.
Review EDR and provide comments.
Submit to LA Metro.</t>
  </si>
  <si>
    <t>APS EMC Test Procedure (APS ETP)
Due at PBDR</t>
  </si>
  <si>
    <t>APS EMC Test Report (APS ETR)
Due at FDR</t>
  </si>
  <si>
    <t xml:space="preserve">Assumption:  Tenco budget for Lab Test attendance and guidance for conducted and inductive tests is 5 work days for 1 engineer.  
Assumption: APS equipment suppliers will perform tests as needed per EN 50121-3-2, and provide certified test reports, without Tenco attendance.  </t>
  </si>
  <si>
    <t>Propulsion Lab EMC Test Procedure (Propulsion ETP)
Due at PBDR</t>
  </si>
  <si>
    <t>Assumption:  Most equipment suppliers will provide test reports compliant with EN 50121-3-2;  and therefore not require procedures, review, or new test reports.
Assumption:  Tenco budget covers review of four test procedures, for suppliers providing new or modified equipment requiring a new EN50121-302 test and report.</t>
  </si>
  <si>
    <t>Assumption:  Most equipment suppliers will provide test reports compliant with EN 50121-3-2;  and therefore not require procedures, review, or new test reports.
Assumption:  Tenco budget covers review of four test reports, for suppliers providing new or modified equipment requiring a new EN50121-302 test and report.</t>
  </si>
  <si>
    <t>Equipment Level EMC Test Reports per EN50121-3-2
Due at FDR
[For equipment other than propulsion and APS]</t>
  </si>
  <si>
    <t>EMI Field Test Procedure (EFTP)
Train to Wayside EMI Test Procedure (TWETP)
Due at PBDR</t>
  </si>
  <si>
    <t>EMI Field Test Report (EFTR)
Train to Wayside EMI Test Report (TWETR)
Due at FDR</t>
  </si>
  <si>
    <t>Equipment-Level EMC Test Procedures (ELETP) per EN50121-3-2
Due at PBDR
[For equipment other than propulsion and APS]</t>
  </si>
  <si>
    <t>Request technical information from KI.
Draft EFTP, consisting of:
  *  Conducted Emissions Test Procedure
  *  Inductive Emissions Test Procedure
  *  Radiated Emissions Test Procedure
  *  Cab Signal Interference Test Procedure
  *  Train to Wayside EMI Test Procedure
Revise EFTP per KI and LA Metro comments.</t>
  </si>
  <si>
    <t>Note: TS 2.5.2.11-6 mentions an EMI Safety Analysis, but the TS does not explicitly require an ESA as a CDRL.
Assumption: Tenco writes the car-level ESA,.  Tenco states ESA requirements for system suppliers.
Note: Since EMC depends mostly on Propulsion and APS, Tenco recommends that KI/Tenco prepare a car-level ESA covering train, railcar, Propulsion, APS, and ATC EMI hazards.</t>
  </si>
  <si>
    <t xml:space="preserve">Assumption:  Tenco budget for Lab Test attendance and guidance for conducted and inductive tests is 5 work days for 1 engineer.  
Assumption: Propulsion equipment suppliers will perform tests as needed per EN 50121-3-2, and provide certified test reports, without Tenco attendance.  </t>
  </si>
  <si>
    <t>TS 2.5.2.4-5.b requires that "The Contractor shall submit an EMI Field Test Procedure for LACMTA approval, perform the test with a LACMTA witness, to LACMTA’s satisfaction, and submit an EMI Field Test Report for LACMTA approval."
TS 2.5.2.9-3 requires that "The Contractor shall submit test procedures for approval, perform a field qualification test, and submit a test report for approval demonstrating that the LRV conforms to the TWC EMI criteria."
1. The Contractor shall determine and implement necessary design provisions to ensure that the TWC equipment (specified in TS 14) operates on all specified rail lines, TWC, and
LRV modes and conditions.
2. The TWC equipment shall operate without disruption or degradation from EMI from any LRV source or track current, including from frequencies or harmonics of the Auxiliary
Power Supply and Propulsion System.
3. [CDRL] The Contractor shall submit test procedures for approval, perform a field qualification test, and submit a test report for approval demonstrating that the LRV
conforms to the TWC EMI criteria.
4. LACMTA may at its discretion require the Contractor to perform the test on a second randomly selected LRV or operating train consist</t>
  </si>
  <si>
    <t>Supplier Scope</t>
  </si>
  <si>
    <t>Provide ELETP test procedures for supplier scope as required.</t>
  </si>
  <si>
    <t>Provide technical staff for tests.</t>
  </si>
  <si>
    <t>Provide guidance for equipment setup as needed.</t>
  </si>
  <si>
    <t>Attend APS Lab Test and provide technical guidance to ensure satisfactory for conducted and inductive test and results. 
Review APS ETR Rev 0 and provide APS Supplier with comments.
Review APS ETR Rev 1 and provide KI with comments.
Submit to LA Metro.</t>
  </si>
  <si>
    <t>Attend Propulsion Lab Test and provide technical guidance to ensure satisfactory for conducted and inductive test and results.  
Review Propulsion ETR Rev 0 and provide KI with comments.
Review Propulsion ETR Rev 1 and provide Propulsion supplier with comments.
Submit to LA Metro.</t>
  </si>
  <si>
    <t>As required, if not covered by previous supplier certification, review APS ETP for EN50121-3-2 tests, review EMC-dependent ELETP Rev 0s and provide KI with comments. 
Review Onboard ATC Cab Signal Interference ELETP and provide comments
Review Equipment ELETP Rev 1s and provide suppliers with comments.
Submit to LA Metro.</t>
  </si>
  <si>
    <t xml:space="preserve">As required, if not covered by previous supplier certification, review APS ETP for EN50121-3-2 tests, review EMC-dependent ELETR Rev 0s and provide suppliers with comments.
As required, review previous EN50121-3-2 test reports and certificates to determine suitability of past certificate for P2550 procurement.
Attend and provide guidance for Onboard ATC Cab Signal Interference Test.  
Review Onboard ATC Cab Signal Interference ELETR and provide comments
Review EMC-dependent ELETP Rev 1s and provide suppliers with comments.
Submit to LA Metro.  </t>
  </si>
  <si>
    <t>Review APS ETP Rev 0  for conducted and inductive emissions.
Ensure adequate APS Lab Test for conducted and inductive emissions.
As required, if not covered by previous supplier certification, review APS ETP for EN50121-3-2 tests.
Review APS ETP Rev 1 and provide APS supplier with comments.
Submit to LA Metro.</t>
  </si>
  <si>
    <t>Review Propulsion ETP Rev 0  for conducted and inductive emissions.
Ensure adequate Propulsion Lab Test for conducted and inductive emissions.
As required, if not covered by previous supplier certification, review Propulsion ETP for EN50121-3-2 tests.
Review Propulsion ETP Rev 1 and provide Propulsion supplier with comments. 
Submit to LA Metro.</t>
  </si>
  <si>
    <t>1.2]  EMI Field Test</t>
  </si>
  <si>
    <t>Review and adhere to car-level EMCP.</t>
  </si>
  <si>
    <t>Provide supplier design information and EMC analysis for supplier scope.</t>
  </si>
  <si>
    <t>Designate test track and provide description including mile marker location.
Review, comment on, and accept EFTP.</t>
  </si>
  <si>
    <r>
      <t xml:space="preserve">EMI Safety Analysis (ESA)
</t>
    </r>
    <r>
      <rPr>
        <b/>
        <sz val="14"/>
        <color theme="1"/>
        <rFont val="Arial"/>
        <family val="2"/>
      </rPr>
      <t xml:space="preserve">Note:  Not a TS required CDRL.  However, CEMIPS assessment is specified to be in ESA.
</t>
    </r>
    <r>
      <rPr>
        <sz val="14"/>
        <color theme="1"/>
        <rFont val="Arial"/>
        <family val="2"/>
      </rPr>
      <t xml:space="preserve">
Suggested:  Provide at PBDR, FDR</t>
    </r>
  </si>
  <si>
    <t>APS supplier provide detailed Propulsion ETP and update per KI and Metro comments.</t>
  </si>
  <si>
    <t>Provide Equipment Level EMC test reports for supplier scope as required.</t>
  </si>
  <si>
    <t xml:space="preserve">Tenco Scope </t>
  </si>
  <si>
    <t>1]  Tenco EMC Scope for KI P2550</t>
  </si>
  <si>
    <t>2]  Possible Tenco Scope</t>
  </si>
  <si>
    <t>APS supplier plan, perform, and report on Propulsion Lab Tests.</t>
  </si>
  <si>
    <t>Propulsion supplier provide detailed Propulsion ETP and update per KI and Metro comments.</t>
  </si>
  <si>
    <t>Propulsion supplier plan, perform, and report on Propulsion Lab Tests.</t>
  </si>
  <si>
    <t>Tenco requested scope:
   * Review of EMC documents from sub vendors
   * Creating technical documentations including CDRLs 02-04, 02-5, 02-13, 02-14, 02-18, and 02-19
   * Attending technical meeting with the suppliers and Metro/LTK on demand
   * Creating EMI/EMC test procedures, analyzing the acquired data and making test reports
   * Performing EMI/EMC testing (including preparation of test instrument) and witness
   * Provide technical advice when KI faces EMI issues</t>
  </si>
  <si>
    <t>1.2.3</t>
  </si>
  <si>
    <t>EMI Field Test</t>
  </si>
  <si>
    <t>Draft car-level EFTR., consisting of:
  *  Conducted Emissions Test Report
  *  Inductive Emissions Test Report
  *  Radiated Emissions Test Report
  *  Cab Signal Interference Test Report.
  *  Train to Wayside EMI Test Report.
If LRV does not pass tests, assist KI in developing and drafting recommended mitigations. Work with KI to get LA Metro approval.
Revise car-level EFTR per KI and LA Metro comments.</t>
  </si>
  <si>
    <t xml:space="preserve">Perform tests:
  *  Conducted Emissions Test
  *  Inductive Emissions Test
  *  Radiated Emissions Test 
  *  Cab Signal Interference Test 
  *  Train to Wayside EMI Test </t>
  </si>
  <si>
    <t>Perform guidance and coordination for EMC tests:
  *  LRV
  *  Test engineer to operate train and answer questions
  *  Equipment supplier technical staff to answer questions and attend tests
  *  All coordination with LA Metro
  *   Shared test equipment such as chart recorder</t>
  </si>
  <si>
    <t>Review, comment on, and accept EFTR.</t>
  </si>
  <si>
    <t>Provide LA Metro staff and facilities to enable efficient EMC tests:
  *  Access to track, yard, shop, mainline, LRVs, and Metro facilities
  *  Test operators and maintenance staff as needed to perform tests
  *  Clearance from ROC
  *  Track coordination meeting authorization
  *  Communications
  *   Security
Designate test track and provide description including mile marker location.</t>
  </si>
  <si>
    <t>Review EFTR.</t>
  </si>
  <si>
    <t>Assumption: Tenco will perform the testing at an LA Metro test track, with participation of KI test engineers and managers.
Assumption: Tenco and KI will complete the field testing in one test session of two prep days, eight test days</t>
  </si>
  <si>
    <t>2.5.2.4-5.b</t>
  </si>
  <si>
    <r>
      <rPr>
        <sz val="14"/>
        <color theme="1"/>
        <rFont val="Arial"/>
        <family val="2"/>
      </rPr>
      <t xml:space="preserve">TS 2.5.2.11-6 requires that "The Contractor shall provide CEMIPS safety and reliability analyses for approval. The CEMIPS shall be designed with an equipment safety and integrity level </t>
    </r>
    <r>
      <rPr>
        <b/>
        <sz val="14"/>
        <color theme="1"/>
        <rFont val="Arial"/>
        <family val="2"/>
      </rPr>
      <t>as required in the EMI Safety Analysis</t>
    </r>
    <r>
      <rPr>
        <sz val="14"/>
        <color theme="1"/>
        <rFont val="Arial"/>
        <family val="2"/>
      </rPr>
      <t>. If the EMI Detector prevents the HSCB from closing, then this shall be indicated to the MDS. A bypass switch shall permit closure of the HSCB and its action shall also impose a vehicle speed limit."</t>
    </r>
    <r>
      <rPr>
        <b/>
        <sz val="14"/>
        <color theme="1"/>
        <rFont val="Arial"/>
        <family val="2"/>
      </rPr>
      <t xml:space="preserve">
</t>
    </r>
  </si>
  <si>
    <t>TS 2.5.2.2-1 requires that "The Contractor’s EMC Program shall include an EMC Design Report documenting the EMC characteristics of the electrical and electronic portions of the LRV.
a. The EMC Design Report shall consist of an Emissions Report section and a Susceptibility Report section.
b. The Emissions Report section shall document the design provisions to achieve the specified emission limits including:
i. Equipment layout, circuit routing, frequency coordination, filters, interconnections, grounding, and shielding;
ii. EMC characteristics of the Propulsion and APS;
iii. Conductive EMI Protection System (CEMIPS), if provided; and
iv. The simulated combined emissions of the Propulsion and APS in a P2550 vehicle, and of a worst-case P2550 LRV consist in a worst-case LACMTA track circuit.
c. The Susceptibility Report section shall document the design provisions to achieve suitable immunity of LRV equipment against EMI"</t>
  </si>
  <si>
    <t>Review EFTR and provide comments.
Submit to LA Metro.A</t>
  </si>
  <si>
    <t>1.3]  EMI Safety Analysis</t>
  </si>
  <si>
    <t>2]  Lab Test EMC Scope for P2550</t>
  </si>
  <si>
    <t>2.1]  Equipment-Level EMC Test - Not in Tenco Estimate</t>
  </si>
  <si>
    <t>2.1</t>
  </si>
  <si>
    <t>2.2</t>
  </si>
  <si>
    <t>2.3</t>
  </si>
  <si>
    <t>2.4</t>
  </si>
  <si>
    <t>2.5</t>
  </si>
  <si>
    <t>2.6</t>
  </si>
  <si>
    <t xml:space="preserve">
Promptly provide all needed supplier content for ESA.
Accept and apply CE limits</t>
  </si>
  <si>
    <t>Review Car-Level ESA and provide comments.
Submit to LA Metro.
Promptly provide all needed tech info for ESA.</t>
  </si>
  <si>
    <t>Draft Car-Level ESA, providing assessment of EMI hazards and mitigations.  
Request required content from KI and system suppliers including Propulsion, APS, and Onboard ATC.
Update Car-Level ESA per KI and LA Metro comments.
Make car level CE  model, allocate limits, calculate lab limits.</t>
  </si>
  <si>
    <t>Request existing EMC design criteria from KI for EDR, including for APS and Propulsion.
Draft EDR per TS requirements, including an Emissions Report section and a Susceptibility Report section.  Provide EMC design criteria for all EMC sensitive items.
Revise EDR per KI and LA Metro comments.</t>
  </si>
  <si>
    <r>
      <t xml:space="preserve">LA Metro P2550 LRV Modernization RFP No. 2550-2019
</t>
    </r>
    <r>
      <rPr>
        <b/>
        <sz val="26"/>
        <color theme="1"/>
        <rFont val="Arial"/>
        <family val="2"/>
      </rPr>
      <t xml:space="preserve">Tenco EMC Task Matrix
</t>
    </r>
    <r>
      <rPr>
        <b/>
        <sz val="16"/>
        <color theme="1"/>
        <rFont val="Arial"/>
        <family val="2"/>
      </rPr>
      <t>Time and Material Basis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</si>
</sst>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quot;$&quot;#,##0_);\(&quot;$&quot;#,##0\)"/>
    <numFmt numFmtId="44" formatCode="_(&quot;$&quot;* #,##0.00_);_(&quot;$&quot;* \(#,##0.00\);_(&quot;$&quot;* &quot;-&quot;??_);_(@_)"/>
    <numFmt numFmtId="43" formatCode="_(* #,##0.00_);_(* \(#,##0.00\);_(* &quot;-&quot;??_);_(@_)"/>
    <numFmt numFmtId="164" formatCode="&quot;$&quot;#,##0"/>
    <numFmt numFmtId="165" formatCode="_([$$-409]* #,##0_);_([$$-409]* \(#,##0\);_([$$-409]* &quot;-&quot;??_);_(@_)"/>
    <numFmt numFmtId="166" formatCode="_(* #,##0_);_(* \(#,##0\);_(* &quot;-&quot;??_);_(@_)"/>
    <numFmt numFmtId="167" formatCode="&quot;$&quot;#,##0.00"/>
  </numFmts>
  <fonts count="38">
    <font>
      <sz val="11"/>
      <color theme="1"/>
      <name val="Calibri"/>
      <family val="2"/>
      <scheme val="minor"/>
    </font>
    <font>
      <sz val="11"/>
      <name val="ＭＳ Ｐゴシック"/>
      <family val="2"/>
      <charset val="128"/>
    </font>
    <font>
      <sz val="11"/>
      <name val="Arial"/>
      <family val="2"/>
    </font>
    <font>
      <b/>
      <sz val="10"/>
      <name val="Arial"/>
      <family val="2"/>
    </font>
    <font>
      <sz val="10"/>
      <name val="Arial"/>
      <family val="2"/>
    </font>
    <font>
      <u/>
      <sz val="11"/>
      <color theme="10"/>
      <name val="Calibri"/>
      <family val="2"/>
      <scheme val="minor"/>
    </font>
    <font>
      <u/>
      <sz val="11"/>
      <color theme="11"/>
      <name val="Calibri"/>
      <family val="2"/>
      <scheme val="minor"/>
    </font>
    <font>
      <b/>
      <sz val="8"/>
      <name val="Arial"/>
      <family val="2"/>
    </font>
    <font>
      <sz val="10"/>
      <name val="Times New Roman"/>
      <family val="1"/>
    </font>
    <font>
      <b/>
      <sz val="11"/>
      <name val="Arial"/>
      <family val="2"/>
    </font>
    <font>
      <b/>
      <sz val="18"/>
      <name val="Arial"/>
      <family val="2"/>
    </font>
    <font>
      <b/>
      <sz val="14"/>
      <name val="Arial"/>
      <family val="2"/>
    </font>
    <font>
      <b/>
      <sz val="7"/>
      <name val="Arial"/>
      <family val="2"/>
    </font>
    <font>
      <sz val="8"/>
      <name val="Arial"/>
      <family val="2"/>
    </font>
    <font>
      <sz val="11"/>
      <color theme="1"/>
      <name val="Arial"/>
      <family val="2"/>
    </font>
    <font>
      <b/>
      <sz val="11"/>
      <color theme="1"/>
      <name val="Calibri"/>
      <family val="2"/>
      <scheme val="minor"/>
    </font>
    <font>
      <sz val="11"/>
      <name val="Calibri"/>
      <family val="2"/>
      <scheme val="minor"/>
    </font>
    <font>
      <b/>
      <sz val="14"/>
      <name val="Calibri"/>
      <family val="2"/>
      <scheme val="minor"/>
    </font>
    <font>
      <sz val="10"/>
      <color theme="1"/>
      <name val="Calibri"/>
      <family val="2"/>
      <scheme val="minor"/>
    </font>
    <font>
      <sz val="10"/>
      <color theme="1"/>
      <name val="Arial"/>
      <family val="2"/>
    </font>
    <font>
      <sz val="9"/>
      <color theme="1"/>
      <name val="Arial"/>
      <family val="2"/>
    </font>
    <font>
      <sz val="11"/>
      <color theme="1"/>
      <name val="Calibri"/>
      <family val="2"/>
      <scheme val="minor"/>
    </font>
    <font>
      <b/>
      <sz val="24"/>
      <name val="Arial"/>
      <family val="2"/>
    </font>
    <font>
      <sz val="8"/>
      <color theme="1"/>
      <name val="Arial"/>
      <family val="2"/>
    </font>
    <font>
      <b/>
      <sz val="8"/>
      <color theme="1"/>
      <name val="Arial"/>
      <family val="2"/>
    </font>
    <font>
      <sz val="8"/>
      <name val="Calibri"/>
      <family val="2"/>
      <scheme val="minor"/>
    </font>
    <font>
      <b/>
      <sz val="14"/>
      <color theme="1"/>
      <name val="Arial"/>
      <family val="2"/>
    </font>
    <font>
      <b/>
      <sz val="10"/>
      <color theme="1"/>
      <name val="Arial"/>
      <family val="2"/>
    </font>
    <font>
      <sz val="8"/>
      <color theme="1"/>
      <name val="Calibri"/>
      <family val="2"/>
      <scheme val="minor"/>
    </font>
    <font>
      <sz val="14"/>
      <color theme="1"/>
      <name val="Arial"/>
      <family val="2"/>
    </font>
    <font>
      <b/>
      <sz val="18"/>
      <color theme="1"/>
      <name val="Arial"/>
      <family val="2"/>
    </font>
    <font>
      <b/>
      <sz val="26"/>
      <color theme="1"/>
      <name val="Arial"/>
      <family val="2"/>
    </font>
    <font>
      <b/>
      <sz val="24"/>
      <color theme="1"/>
      <name val="Arial"/>
      <family val="2"/>
    </font>
    <font>
      <b/>
      <sz val="11"/>
      <color theme="1"/>
      <name val="Arial"/>
      <family val="2"/>
    </font>
    <font>
      <b/>
      <i/>
      <u/>
      <sz val="14"/>
      <color theme="1"/>
      <name val="Arial"/>
      <family val="2"/>
    </font>
    <font>
      <sz val="12"/>
      <color theme="1"/>
      <name val="Arial"/>
      <family val="2"/>
    </font>
    <font>
      <sz val="11"/>
      <color theme="1"/>
      <name val="ＭＳ Ｐゴシック"/>
      <family val="2"/>
      <charset val="128"/>
    </font>
    <font>
      <b/>
      <sz val="16"/>
      <color theme="1"/>
      <name val="Arial"/>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tint="-0.14996795556505021"/>
        <bgColor indexed="64"/>
      </patternFill>
    </fill>
  </fills>
  <borders count="7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style="medium">
        <color auto="1"/>
      </top>
      <bottom style="thin">
        <color auto="1"/>
      </bottom>
      <diagonal/>
    </border>
    <border>
      <left style="double">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double">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thin">
        <color auto="1"/>
      </bottom>
      <diagonal/>
    </border>
    <border>
      <left style="double">
        <color auto="1"/>
      </left>
      <right/>
      <top style="thin">
        <color auto="1"/>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auto="1"/>
      </left>
      <right style="double">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double">
        <color auto="1"/>
      </right>
      <top style="double">
        <color auto="1"/>
      </top>
      <bottom/>
      <diagonal/>
    </border>
    <border>
      <left style="double">
        <color auto="1"/>
      </left>
      <right style="double">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diagonal/>
    </border>
    <border>
      <left style="medium">
        <color auto="1"/>
      </left>
      <right/>
      <top/>
      <bottom/>
      <diagonal/>
    </border>
    <border>
      <left/>
      <right style="medium">
        <color auto="1"/>
      </right>
      <top style="thin">
        <color auto="1"/>
      </top>
      <bottom style="thin">
        <color auto="1"/>
      </bottom>
      <diagonal/>
    </border>
    <border>
      <left/>
      <right style="medium">
        <color auto="1"/>
      </right>
      <top/>
      <bottom/>
      <diagonal/>
    </border>
    <border>
      <left style="medium">
        <color auto="1"/>
      </left>
      <right style="thin">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double">
        <color auto="1"/>
      </left>
      <right style="double">
        <color auto="1"/>
      </right>
      <top style="thin">
        <color auto="1"/>
      </top>
      <bottom style="thin">
        <color auto="1"/>
      </bottom>
      <diagonal/>
    </border>
    <border>
      <left style="thin">
        <color auto="1"/>
      </left>
      <right/>
      <top style="thin">
        <color auto="1"/>
      </top>
      <bottom style="double">
        <color auto="1"/>
      </bottom>
      <diagonal/>
    </border>
    <border>
      <left style="double">
        <color auto="1"/>
      </left>
      <right style="thin">
        <color auto="1"/>
      </right>
      <top style="thin">
        <color auto="1"/>
      </top>
      <bottom style="double">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thin">
        <color auto="1"/>
      </bottom>
      <diagonal/>
    </border>
    <border>
      <left style="thin">
        <color auto="1"/>
      </left>
      <right/>
      <top style="medium">
        <color auto="1"/>
      </top>
      <bottom style="thin">
        <color auto="1"/>
      </bottom>
      <diagonal/>
    </border>
    <border>
      <left style="medium">
        <color indexed="64"/>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thin">
        <color auto="1"/>
      </left>
      <right style="thin">
        <color auto="1"/>
      </right>
      <top style="medium">
        <color indexed="64"/>
      </top>
      <bottom style="medium">
        <color auto="1"/>
      </bottom>
      <diagonal/>
    </border>
    <border>
      <left style="thin">
        <color auto="1"/>
      </left>
      <right/>
      <top style="medium">
        <color indexed="64"/>
      </top>
      <bottom style="medium">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style="medium">
        <color auto="1"/>
      </bottom>
      <diagonal/>
    </border>
    <border>
      <left style="thin">
        <color auto="1"/>
      </left>
      <right style="medium">
        <color auto="1"/>
      </right>
      <top/>
      <bottom/>
      <diagonal/>
    </border>
    <border>
      <left style="thin">
        <color auto="1"/>
      </left>
      <right/>
      <top/>
      <bottom style="medium">
        <color auto="1"/>
      </bottom>
      <diagonal/>
    </border>
  </borders>
  <cellStyleXfs count="179">
    <xf numFmtId="0" fontId="0" fillId="0" borderId="0"/>
    <xf numFmtId="0" fontId="1" fillId="0" borderId="0">
      <alignment vertical="center"/>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9" fontId="4" fillId="0" borderId="0" applyFont="0" applyFill="0" applyBorder="0" applyAlignment="0" applyProtection="0"/>
    <xf numFmtId="5" fontId="8"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4" fontId="21" fillId="0" borderId="0" applyFont="0" applyFill="0" applyBorder="0" applyAlignment="0" applyProtection="0"/>
    <xf numFmtId="43" fontId="2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06">
    <xf numFmtId="0" fontId="0" fillId="0" borderId="0" xfId="0"/>
    <xf numFmtId="0" fontId="4" fillId="0" borderId="4" xfId="1" applyFont="1" applyBorder="1" applyAlignment="1">
      <alignment vertical="center" wrapText="1"/>
    </xf>
    <xf numFmtId="0" fontId="4" fillId="0" borderId="4" xfId="1" applyFont="1" applyBorder="1" applyAlignment="1">
      <alignment horizontal="left" vertical="center" wrapText="1"/>
    </xf>
    <xf numFmtId="0" fontId="3" fillId="0" borderId="5" xfId="1" applyFont="1" applyBorder="1" applyAlignment="1">
      <alignment horizontal="center" vertical="center" wrapText="1"/>
    </xf>
    <xf numFmtId="49" fontId="7" fillId="0" borderId="5" xfId="1" applyNumberFormat="1" applyFont="1" applyBorder="1" applyAlignment="1">
      <alignment horizontal="center" vertical="center" wrapText="1"/>
    </xf>
    <xf numFmtId="0" fontId="7" fillId="0" borderId="10" xfId="6" applyFont="1" applyBorder="1" applyAlignment="1">
      <alignment horizontal="center" vertical="center" wrapText="1"/>
    </xf>
    <xf numFmtId="0" fontId="7" fillId="0" borderId="4" xfId="6" applyFont="1" applyBorder="1" applyAlignment="1">
      <alignment horizontal="center" vertical="center" wrapText="1"/>
    </xf>
    <xf numFmtId="0" fontId="12" fillId="0" borderId="10" xfId="6" applyFont="1" applyBorder="1" applyAlignment="1">
      <alignment horizontal="center" vertical="center" wrapText="1"/>
    </xf>
    <xf numFmtId="3" fontId="7" fillId="2" borderId="17" xfId="6" applyNumberFormat="1" applyFont="1" applyFill="1" applyBorder="1" applyAlignment="1">
      <alignment vertical="center"/>
    </xf>
    <xf numFmtId="0" fontId="13" fillId="2" borderId="4" xfId="6" applyFont="1" applyFill="1" applyBorder="1" applyAlignment="1">
      <alignment horizontal="center" vertical="center"/>
    </xf>
    <xf numFmtId="5" fontId="13" fillId="2" borderId="4" xfId="6" applyNumberFormat="1" applyFont="1" applyFill="1" applyBorder="1" applyAlignment="1">
      <alignment horizontal="center" vertical="center"/>
    </xf>
    <xf numFmtId="3" fontId="7" fillId="2" borderId="17" xfId="6" applyNumberFormat="1" applyFont="1" applyFill="1" applyBorder="1" applyAlignment="1">
      <alignment horizontal="center" vertical="center"/>
    </xf>
    <xf numFmtId="0" fontId="13" fillId="0" borderId="4" xfId="6" applyFont="1" applyBorder="1" applyAlignment="1">
      <alignment horizontal="center" vertical="center"/>
    </xf>
    <xf numFmtId="5" fontId="13" fillId="0" borderId="4" xfId="6" applyNumberFormat="1" applyFont="1" applyBorder="1" applyAlignment="1">
      <alignment horizontal="center" vertical="center"/>
    </xf>
    <xf numFmtId="164" fontId="13" fillId="0" borderId="4" xfId="6" applyNumberFormat="1" applyFont="1" applyBorder="1" applyAlignment="1">
      <alignment horizontal="center" vertical="center"/>
    </xf>
    <xf numFmtId="0" fontId="13" fillId="2" borderId="22" xfId="6" applyFont="1" applyFill="1" applyBorder="1" applyAlignment="1">
      <alignment horizontal="center" vertical="center"/>
    </xf>
    <xf numFmtId="5" fontId="13" fillId="2" borderId="22" xfId="6" applyNumberFormat="1" applyFont="1" applyFill="1" applyBorder="1" applyAlignment="1">
      <alignment horizontal="center" vertical="center"/>
    </xf>
    <xf numFmtId="3" fontId="7" fillId="2" borderId="23" xfId="6" applyNumberFormat="1" applyFont="1" applyFill="1" applyBorder="1" applyAlignment="1">
      <alignment horizontal="center" vertical="center"/>
    </xf>
    <xf numFmtId="0" fontId="13" fillId="0" borderId="18" xfId="6" applyFont="1" applyBorder="1" applyAlignment="1">
      <alignment horizontal="center" vertical="center"/>
    </xf>
    <xf numFmtId="164" fontId="7" fillId="0" borderId="25" xfId="6" applyNumberFormat="1" applyFont="1" applyBorder="1" applyAlignment="1">
      <alignment horizontal="center" vertical="center"/>
    </xf>
    <xf numFmtId="0" fontId="0" fillId="0" borderId="4" xfId="0" applyBorder="1"/>
    <xf numFmtId="0" fontId="0" fillId="0" borderId="32" xfId="0" applyBorder="1"/>
    <xf numFmtId="0" fontId="15" fillId="0" borderId="32" xfId="0" applyFont="1" applyBorder="1"/>
    <xf numFmtId="0" fontId="0" fillId="0" borderId="31" xfId="0" applyBorder="1"/>
    <xf numFmtId="0" fontId="15" fillId="0" borderId="33" xfId="0" applyFont="1" applyBorder="1" applyAlignment="1">
      <alignment horizontal="right"/>
    </xf>
    <xf numFmtId="0" fontId="15" fillId="0" borderId="4" xfId="0" applyFont="1" applyBorder="1" applyAlignment="1">
      <alignment horizontal="center"/>
    </xf>
    <xf numFmtId="0" fontId="0" fillId="0" borderId="15" xfId="0" applyBorder="1"/>
    <xf numFmtId="0" fontId="4" fillId="0" borderId="4" xfId="6" applyBorder="1" applyAlignment="1">
      <alignment horizontal="center" vertical="center" wrapText="1"/>
    </xf>
    <xf numFmtId="0" fontId="18" fillId="0" borderId="32" xfId="0" applyFont="1" applyBorder="1"/>
    <xf numFmtId="165" fontId="4" fillId="0" borderId="4" xfId="6" applyNumberFormat="1" applyBorder="1" applyAlignment="1">
      <alignment horizontal="center" vertical="center" wrapText="1"/>
    </xf>
    <xf numFmtId="3" fontId="0" fillId="0" borderId="4" xfId="0" applyNumberFormat="1" applyBorder="1" applyAlignment="1">
      <alignment horizontal="center"/>
    </xf>
    <xf numFmtId="0" fontId="15" fillId="0" borderId="40" xfId="0" applyFont="1" applyBorder="1" applyAlignment="1">
      <alignment horizontal="center"/>
    </xf>
    <xf numFmtId="0" fontId="15" fillId="0" borderId="33" xfId="0" applyFont="1" applyBorder="1" applyAlignment="1">
      <alignment horizontal="center"/>
    </xf>
    <xf numFmtId="0" fontId="2" fillId="0" borderId="31" xfId="6" applyFont="1" applyBorder="1" applyAlignment="1">
      <alignment horizontal="center" vertical="center" wrapText="1"/>
    </xf>
    <xf numFmtId="0" fontId="14" fillId="0" borderId="4" xfId="0" applyFont="1" applyBorder="1"/>
    <xf numFmtId="0" fontId="19" fillId="0" borderId="32" xfId="0" applyFont="1" applyBorder="1"/>
    <xf numFmtId="0" fontId="14" fillId="0" borderId="33" xfId="0" applyFont="1" applyBorder="1" applyAlignment="1">
      <alignment horizontal="center"/>
    </xf>
    <xf numFmtId="0" fontId="4" fillId="0" borderId="31" xfId="6" applyBorder="1" applyAlignment="1">
      <alignment horizontal="left" vertical="center" wrapText="1"/>
    </xf>
    <xf numFmtId="164" fontId="4" fillId="0" borderId="4" xfId="6" applyNumberFormat="1" applyBorder="1" applyAlignment="1">
      <alignment horizontal="center" vertical="center" wrapText="1"/>
    </xf>
    <xf numFmtId="164" fontId="0" fillId="0" borderId="4" xfId="0" applyNumberFormat="1" applyBorder="1"/>
    <xf numFmtId="164" fontId="15" fillId="0" borderId="4" xfId="0" applyNumberFormat="1" applyFont="1" applyBorder="1" applyAlignment="1">
      <alignment horizontal="center"/>
    </xf>
    <xf numFmtId="164" fontId="14" fillId="0" borderId="4" xfId="0" applyNumberFormat="1" applyFont="1" applyBorder="1"/>
    <xf numFmtId="0" fontId="0" fillId="0" borderId="0" xfId="0" applyAlignment="1">
      <alignment vertical="center"/>
    </xf>
    <xf numFmtId="0" fontId="14" fillId="0" borderId="0" xfId="0" applyFont="1" applyAlignment="1">
      <alignment vertical="center"/>
    </xf>
    <xf numFmtId="0" fontId="14" fillId="0" borderId="0" xfId="0" applyFont="1" applyAlignment="1">
      <alignment horizontal="right" vertical="center"/>
    </xf>
    <xf numFmtId="0" fontId="4" fillId="2" borderId="18" xfId="6" applyFill="1" applyBorder="1" applyAlignment="1">
      <alignment vertical="center"/>
    </xf>
    <xf numFmtId="0" fontId="3" fillId="3" borderId="18" xfId="6" quotePrefix="1" applyFont="1" applyFill="1" applyBorder="1" applyAlignment="1">
      <alignment vertical="center"/>
    </xf>
    <xf numFmtId="0" fontId="4" fillId="0" borderId="18" xfId="6" applyBorder="1" applyAlignment="1">
      <alignment horizontal="center" vertical="center"/>
    </xf>
    <xf numFmtId="0" fontId="4" fillId="2" borderId="19" xfId="6" applyFill="1" applyBorder="1" applyAlignment="1">
      <alignment vertical="center"/>
    </xf>
    <xf numFmtId="0" fontId="16" fillId="0" borderId="0" xfId="0" applyFont="1"/>
    <xf numFmtId="0" fontId="7" fillId="0" borderId="10" xfId="6" applyFont="1" applyBorder="1" applyAlignment="1">
      <alignment horizontal="center" vertical="center"/>
    </xf>
    <xf numFmtId="0" fontId="7" fillId="0" borderId="4" xfId="6" applyFont="1" applyBorder="1" applyAlignment="1">
      <alignment horizontal="right" vertical="center"/>
    </xf>
    <xf numFmtId="0" fontId="13" fillId="2" borderId="2" xfId="6" applyFont="1" applyFill="1" applyBorder="1" applyAlignment="1">
      <alignment vertical="center"/>
    </xf>
    <xf numFmtId="0" fontId="13" fillId="0" borderId="2" xfId="6" applyFont="1" applyBorder="1" applyAlignment="1">
      <alignment vertical="center"/>
    </xf>
    <xf numFmtId="0" fontId="13" fillId="0" borderId="3" xfId="6" applyFont="1" applyBorder="1" applyAlignment="1">
      <alignment vertical="center"/>
    </xf>
    <xf numFmtId="0" fontId="7" fillId="0" borderId="2" xfId="6" applyFont="1" applyBorder="1" applyAlignment="1">
      <alignment horizontal="right" vertical="center"/>
    </xf>
    <xf numFmtId="0" fontId="13" fillId="2" borderId="20" xfId="6" applyFont="1" applyFill="1" applyBorder="1" applyAlignment="1">
      <alignment vertical="center"/>
    </xf>
    <xf numFmtId="0" fontId="13" fillId="2" borderId="21" xfId="6" applyFont="1" applyFill="1" applyBorder="1" applyAlignment="1">
      <alignment vertical="center"/>
    </xf>
    <xf numFmtId="0" fontId="2" fillId="0" borderId="33" xfId="6" applyFont="1" applyBorder="1" applyAlignment="1">
      <alignment horizontal="center" vertical="center" wrapText="1"/>
    </xf>
    <xf numFmtId="0" fontId="3" fillId="0" borderId="2" xfId="0" applyFont="1" applyBorder="1" applyAlignment="1">
      <alignment horizontal="center"/>
    </xf>
    <xf numFmtId="0" fontId="3" fillId="0" borderId="1" xfId="0" applyFont="1" applyBorder="1" applyAlignment="1">
      <alignment horizontal="center"/>
    </xf>
    <xf numFmtId="0" fontId="7" fillId="2" borderId="17" xfId="6" applyFont="1" applyFill="1" applyBorder="1" applyAlignment="1">
      <alignment vertical="center"/>
    </xf>
    <xf numFmtId="0" fontId="7" fillId="0" borderId="25" xfId="6" applyFont="1" applyBorder="1" applyAlignment="1">
      <alignment horizontal="center" vertical="center"/>
    </xf>
    <xf numFmtId="0" fontId="7" fillId="2" borderId="23" xfId="6" applyFont="1" applyFill="1" applyBorder="1" applyAlignment="1">
      <alignment horizontal="center" vertical="center"/>
    </xf>
    <xf numFmtId="3" fontId="7" fillId="0" borderId="25" xfId="6" applyNumberFormat="1" applyFont="1" applyBorder="1" applyAlignment="1">
      <alignment horizontal="center" vertical="center"/>
    </xf>
    <xf numFmtId="3" fontId="19" fillId="0" borderId="4" xfId="0" applyNumberFormat="1" applyFont="1" applyBorder="1"/>
    <xf numFmtId="0" fontId="19" fillId="0" borderId="4" xfId="0" applyFont="1" applyBorder="1"/>
    <xf numFmtId="164" fontId="4" fillId="0" borderId="4" xfId="6" applyNumberFormat="1" applyBorder="1" applyAlignment="1">
      <alignment horizontal="right" vertical="center" wrapText="1"/>
    </xf>
    <xf numFmtId="0" fontId="19" fillId="0" borderId="33" xfId="0" applyFont="1" applyBorder="1" applyAlignment="1">
      <alignment vertical="center"/>
    </xf>
    <xf numFmtId="3" fontId="19" fillId="0" borderId="4" xfId="0" applyNumberFormat="1" applyFont="1" applyBorder="1" applyAlignment="1">
      <alignment horizontal="center"/>
    </xf>
    <xf numFmtId="5" fontId="19" fillId="0" borderId="4" xfId="165" applyNumberFormat="1" applyFont="1" applyBorder="1" applyAlignment="1">
      <alignment horizontal="center"/>
    </xf>
    <xf numFmtId="49" fontId="4" fillId="0" borderId="4" xfId="1" applyNumberFormat="1" applyFont="1" applyBorder="1" applyAlignment="1">
      <alignment horizontal="left" vertical="center" wrapText="1"/>
    </xf>
    <xf numFmtId="0" fontId="0" fillId="0" borderId="0" xfId="0" applyAlignment="1">
      <alignment horizontal="left" vertical="center"/>
    </xf>
    <xf numFmtId="0" fontId="2" fillId="0" borderId="0" xfId="1" applyFont="1" applyAlignment="1">
      <alignment vertical="center" wrapText="1"/>
    </xf>
    <xf numFmtId="0" fontId="2" fillId="0" borderId="39" xfId="1" applyFont="1" applyBorder="1" applyAlignment="1">
      <alignment vertical="center" wrapText="1"/>
    </xf>
    <xf numFmtId="0" fontId="4" fillId="0" borderId="37" xfId="1" applyFont="1" applyBorder="1" applyAlignment="1">
      <alignment vertical="center" wrapText="1"/>
    </xf>
    <xf numFmtId="49" fontId="2" fillId="0" borderId="0" xfId="1" applyNumberFormat="1" applyFont="1" applyAlignment="1">
      <alignment vertical="center" wrapText="1"/>
    </xf>
    <xf numFmtId="49" fontId="2" fillId="0" borderId="0" xfId="1" applyNumberFormat="1" applyFont="1" applyAlignment="1">
      <alignment horizontal="left" vertical="center" wrapText="1"/>
    </xf>
    <xf numFmtId="0" fontId="7" fillId="0" borderId="49" xfId="1" applyFont="1" applyBorder="1" applyAlignment="1">
      <alignment horizontal="center" vertical="center" wrapText="1"/>
    </xf>
    <xf numFmtId="0" fontId="4" fillId="0" borderId="31" xfId="1" applyFont="1" applyBorder="1" applyAlignment="1">
      <alignment horizontal="center" vertical="center" wrapText="1"/>
    </xf>
    <xf numFmtId="166" fontId="7" fillId="0" borderId="25" xfId="166" applyNumberFormat="1" applyFont="1" applyBorder="1" applyAlignment="1">
      <alignment horizontal="center" vertical="center"/>
    </xf>
    <xf numFmtId="0" fontId="4" fillId="0" borderId="49" xfId="1" applyFont="1" applyBorder="1" applyAlignment="1">
      <alignment horizontal="center" vertical="center" wrapText="1"/>
    </xf>
    <xf numFmtId="49" fontId="4" fillId="0" borderId="5" xfId="1" applyNumberFormat="1" applyFont="1" applyBorder="1" applyAlignment="1">
      <alignment horizontal="left" vertical="center" wrapText="1"/>
    </xf>
    <xf numFmtId="0" fontId="4" fillId="0" borderId="5" xfId="1" applyFont="1" applyBorder="1" applyAlignment="1">
      <alignment horizontal="left" vertical="center" wrapText="1"/>
    </xf>
    <xf numFmtId="0" fontId="4" fillId="0" borderId="5" xfId="1" applyFont="1" applyBorder="1" applyAlignment="1">
      <alignment vertical="center" wrapText="1"/>
    </xf>
    <xf numFmtId="0" fontId="13" fillId="0" borderId="2" xfId="6" applyFont="1" applyBorder="1" applyAlignment="1">
      <alignment horizontal="right" vertical="center"/>
    </xf>
    <xf numFmtId="0" fontId="4" fillId="0" borderId="2" xfId="1" applyFont="1" applyBorder="1" applyAlignment="1">
      <alignment horizontal="left" vertical="center" wrapText="1"/>
    </xf>
    <xf numFmtId="49" fontId="0" fillId="0" borderId="0" xfId="0" applyNumberFormat="1" applyAlignment="1">
      <alignment vertical="center"/>
    </xf>
    <xf numFmtId="0" fontId="2" fillId="0" borderId="0" xfId="0" applyFont="1" applyAlignment="1">
      <alignment vertical="center"/>
    </xf>
    <xf numFmtId="164" fontId="7" fillId="3" borderId="4" xfId="6" applyNumberFormat="1" applyFont="1" applyFill="1" applyBorder="1" applyAlignment="1">
      <alignment horizontal="center" vertical="center"/>
    </xf>
    <xf numFmtId="0" fontId="13" fillId="3" borderId="4" xfId="6" applyFont="1" applyFill="1" applyBorder="1" applyAlignment="1">
      <alignment horizontal="center" vertical="center"/>
    </xf>
    <xf numFmtId="0" fontId="23" fillId="0" borderId="4" xfId="6" applyFont="1" applyBorder="1" applyAlignment="1">
      <alignment horizontal="center" vertical="center"/>
    </xf>
    <xf numFmtId="3" fontId="7" fillId="0" borderId="1" xfId="6" applyNumberFormat="1" applyFont="1" applyBorder="1" applyAlignment="1">
      <alignment horizontal="center" vertical="center"/>
    </xf>
    <xf numFmtId="164" fontId="7" fillId="0" borderId="52" xfId="6" applyNumberFormat="1" applyFont="1" applyBorder="1" applyAlignment="1">
      <alignment horizontal="center" vertical="center"/>
    </xf>
    <xf numFmtId="5" fontId="13" fillId="3" borderId="4" xfId="6" applyNumberFormat="1" applyFont="1" applyFill="1" applyBorder="1" applyAlignment="1">
      <alignment horizontal="center" vertical="center"/>
    </xf>
    <xf numFmtId="3" fontId="7" fillId="3" borderId="1" xfId="6" applyNumberFormat="1" applyFont="1" applyFill="1" applyBorder="1" applyAlignment="1">
      <alignment horizontal="center" vertical="center"/>
    </xf>
    <xf numFmtId="5" fontId="23" fillId="0" borderId="4" xfId="6" applyNumberFormat="1" applyFont="1" applyBorder="1" applyAlignment="1">
      <alignment horizontal="center" vertical="center"/>
    </xf>
    <xf numFmtId="3" fontId="24" fillId="0" borderId="1" xfId="6" applyNumberFormat="1" applyFont="1" applyBorder="1" applyAlignment="1">
      <alignment horizontal="center" vertical="center"/>
    </xf>
    <xf numFmtId="3" fontId="7" fillId="2" borderId="53" xfId="6" applyNumberFormat="1" applyFont="1" applyFill="1" applyBorder="1" applyAlignment="1">
      <alignment horizontal="center" vertical="center"/>
    </xf>
    <xf numFmtId="5" fontId="13" fillId="2" borderId="54" xfId="6" applyNumberFormat="1" applyFont="1" applyFill="1" applyBorder="1" applyAlignment="1">
      <alignment horizontal="center" vertical="center"/>
    </xf>
    <xf numFmtId="3" fontId="13" fillId="0" borderId="1" xfId="6" applyNumberFormat="1" applyFont="1" applyBorder="1" applyAlignment="1">
      <alignment horizontal="center" vertical="center"/>
    </xf>
    <xf numFmtId="0" fontId="15" fillId="0" borderId="0" xfId="0" applyFont="1" applyAlignment="1">
      <alignment vertical="center"/>
    </xf>
    <xf numFmtId="0" fontId="20" fillId="0" borderId="0" xfId="0" applyFont="1" applyAlignment="1">
      <alignment vertical="center" wrapText="1"/>
    </xf>
    <xf numFmtId="0" fontId="0" fillId="0" borderId="37" xfId="0" applyBorder="1"/>
    <xf numFmtId="14" fontId="2" fillId="0" borderId="38" xfId="1" applyNumberFormat="1" applyFont="1" applyBorder="1" applyAlignment="1">
      <alignment horizontal="right" vertical="center" wrapText="1"/>
    </xf>
    <xf numFmtId="0" fontId="9" fillId="0" borderId="50" xfId="1" applyFont="1" applyBorder="1" applyAlignment="1">
      <alignment horizontal="center" vertical="center" wrapText="1"/>
    </xf>
    <xf numFmtId="0" fontId="4" fillId="0" borderId="32" xfId="1" applyFont="1" applyBorder="1" applyAlignment="1">
      <alignment horizontal="left" vertical="center" wrapText="1"/>
    </xf>
    <xf numFmtId="0" fontId="4" fillId="0" borderId="50" xfId="1" applyFont="1" applyBorder="1" applyAlignment="1">
      <alignment horizontal="left" vertical="center" wrapText="1"/>
    </xf>
    <xf numFmtId="0" fontId="2" fillId="0" borderId="0" xfId="0" applyFont="1" applyAlignment="1">
      <alignment horizontal="right" vertical="center"/>
    </xf>
    <xf numFmtId="0" fontId="2" fillId="0" borderId="44" xfId="0" applyFont="1" applyBorder="1" applyAlignment="1">
      <alignment horizontal="right" vertical="center"/>
    </xf>
    <xf numFmtId="0" fontId="13" fillId="0" borderId="2" xfId="6" applyFont="1" applyBorder="1" applyAlignment="1">
      <alignment horizontal="righ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4" fillId="0" borderId="39" xfId="0" applyFont="1" applyBorder="1" applyAlignment="1">
      <alignment wrapText="1"/>
    </xf>
    <xf numFmtId="49" fontId="16" fillId="0" borderId="43" xfId="0" applyNumberFormat="1" applyFont="1" applyBorder="1" applyAlignment="1">
      <alignment vertical="center"/>
    </xf>
    <xf numFmtId="0" fontId="16" fillId="0" borderId="44" xfId="0" applyFont="1" applyBorder="1" applyAlignment="1">
      <alignment vertical="center"/>
    </xf>
    <xf numFmtId="0" fontId="16" fillId="0" borderId="44" xfId="0" applyFont="1" applyBorder="1" applyAlignment="1">
      <alignment horizontal="left" vertical="center"/>
    </xf>
    <xf numFmtId="0" fontId="2" fillId="0" borderId="44" xfId="0" applyFont="1" applyBorder="1" applyAlignment="1">
      <alignment vertical="center"/>
    </xf>
    <xf numFmtId="0" fontId="16" fillId="0" borderId="45" xfId="0" applyFont="1" applyBorder="1" applyAlignment="1">
      <alignment vertical="center"/>
    </xf>
    <xf numFmtId="0" fontId="4" fillId="0" borderId="37" xfId="1" applyFont="1" applyBorder="1" applyAlignment="1">
      <alignment horizontal="center" vertical="center" wrapText="1"/>
    </xf>
    <xf numFmtId="49" fontId="4" fillId="0" borderId="0" xfId="1" applyNumberFormat="1" applyFont="1" applyAlignment="1">
      <alignment horizontal="left" vertical="center" wrapText="1"/>
    </xf>
    <xf numFmtId="0" fontId="4" fillId="0" borderId="0" xfId="1" applyFont="1" applyAlignment="1">
      <alignment horizontal="left" vertical="center" wrapText="1"/>
    </xf>
    <xf numFmtId="0" fontId="9" fillId="0" borderId="32" xfId="1" applyFont="1" applyBorder="1" applyAlignment="1">
      <alignment horizontal="left" vertical="center" wrapText="1"/>
    </xf>
    <xf numFmtId="0" fontId="4" fillId="0" borderId="32" xfId="0" applyFont="1" applyBorder="1" applyAlignment="1">
      <alignment wrapText="1"/>
    </xf>
    <xf numFmtId="0" fontId="4" fillId="0" borderId="31" xfId="1" applyFont="1" applyBorder="1" applyAlignment="1">
      <alignment vertical="center" wrapText="1"/>
    </xf>
    <xf numFmtId="49" fontId="4" fillId="0" borderId="4" xfId="1" applyNumberFormat="1" applyFont="1" applyBorder="1" applyAlignment="1">
      <alignment vertical="center" wrapText="1"/>
    </xf>
    <xf numFmtId="0" fontId="4" fillId="0" borderId="32" xfId="0" applyFont="1" applyBorder="1" applyAlignment="1">
      <alignment vertical="center" wrapText="1"/>
    </xf>
    <xf numFmtId="0" fontId="4" fillId="4" borderId="4" xfId="1" applyFont="1" applyFill="1" applyBorder="1" applyAlignment="1">
      <alignment horizontal="left" vertical="center" wrapText="1"/>
    </xf>
    <xf numFmtId="0" fontId="4" fillId="4" borderId="4" xfId="1" applyFont="1" applyFill="1" applyBorder="1" applyAlignment="1">
      <alignment vertical="center" wrapText="1"/>
    </xf>
    <xf numFmtId="0" fontId="0" fillId="4" borderId="0" xfId="0" applyFill="1" applyAlignment="1">
      <alignment vertical="center"/>
    </xf>
    <xf numFmtId="49" fontId="4" fillId="4" borderId="4" xfId="1" applyNumberFormat="1"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32" xfId="1" applyFont="1" applyFill="1" applyBorder="1" applyAlignment="1">
      <alignment horizontal="left" vertical="center" wrapText="1"/>
    </xf>
    <xf numFmtId="0" fontId="4" fillId="4" borderId="4" xfId="0" applyFont="1" applyFill="1" applyBorder="1" applyAlignment="1">
      <alignment vertical="center" wrapText="1"/>
    </xf>
    <xf numFmtId="49" fontId="4" fillId="0" borderId="31" xfId="1" applyNumberFormat="1" applyFont="1" applyBorder="1" applyAlignment="1">
      <alignment horizontal="center" vertical="center" wrapText="1"/>
    </xf>
    <xf numFmtId="0" fontId="4" fillId="4" borderId="31" xfId="1" applyFont="1" applyFill="1" applyBorder="1" applyAlignment="1">
      <alignment horizontal="center" vertical="center" wrapText="1"/>
    </xf>
    <xf numFmtId="49" fontId="4" fillId="4" borderId="31" xfId="1" applyNumberFormat="1" applyFont="1" applyFill="1" applyBorder="1" applyAlignment="1">
      <alignment horizontal="center" vertical="center" wrapText="1"/>
    </xf>
    <xf numFmtId="0" fontId="9" fillId="4" borderId="32" xfId="1" applyFont="1" applyFill="1" applyBorder="1" applyAlignment="1">
      <alignment horizontal="left" vertical="center" wrapText="1"/>
    </xf>
    <xf numFmtId="0" fontId="3" fillId="4" borderId="32" xfId="1" applyFont="1" applyFill="1" applyBorder="1" applyAlignment="1">
      <alignment horizontal="left" vertical="center" wrapText="1"/>
    </xf>
    <xf numFmtId="0" fontId="3" fillId="0" borderId="32" xfId="1" applyFont="1" applyBorder="1" applyAlignment="1">
      <alignment horizontal="left" vertical="center" wrapText="1"/>
    </xf>
    <xf numFmtId="3" fontId="2" fillId="0" borderId="0" xfId="0" applyNumberFormat="1" applyFont="1" applyAlignment="1">
      <alignment horizontal="right" vertical="center"/>
    </xf>
    <xf numFmtId="167" fontId="2" fillId="0" borderId="44" xfId="165" applyNumberFormat="1" applyFont="1" applyBorder="1" applyAlignment="1">
      <alignment horizontal="right" vertical="center"/>
    </xf>
    <xf numFmtId="0" fontId="18" fillId="0" borderId="0" xfId="0" applyFont="1" applyAlignment="1">
      <alignment vertical="center"/>
    </xf>
    <xf numFmtId="0" fontId="0" fillId="0" borderId="0" xfId="0" applyAlignment="1">
      <alignment horizontal="center" vertical="center"/>
    </xf>
    <xf numFmtId="0" fontId="26" fillId="0" borderId="0" xfId="0" applyFont="1"/>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19" fillId="0" borderId="0" xfId="0" applyFont="1" applyAlignment="1">
      <alignment vertical="center"/>
    </xf>
    <xf numFmtId="0" fontId="27" fillId="0" borderId="0" xfId="0" applyFont="1" applyAlignment="1">
      <alignment horizontal="center" vertical="center"/>
    </xf>
    <xf numFmtId="0" fontId="29" fillId="0" borderId="15" xfId="0" applyFont="1" applyBorder="1" applyAlignment="1">
      <alignment horizontal="center" vertical="center"/>
    </xf>
    <xf numFmtId="0" fontId="29" fillId="0" borderId="4" xfId="0" applyFont="1" applyBorder="1" applyAlignment="1">
      <alignment horizontal="center" vertical="center"/>
    </xf>
    <xf numFmtId="0" fontId="29" fillId="0" borderId="63" xfId="0" applyFont="1" applyBorder="1" applyAlignment="1">
      <alignment vertical="center" wrapText="1"/>
    </xf>
    <xf numFmtId="0" fontId="29" fillId="3" borderId="49" xfId="1" applyFont="1" applyFill="1" applyBorder="1" applyAlignment="1">
      <alignment horizontal="left" vertical="center" wrapText="1"/>
    </xf>
    <xf numFmtId="0" fontId="27" fillId="6" borderId="72" xfId="0" applyFont="1" applyFill="1" applyBorder="1" applyAlignment="1">
      <alignment horizontal="center" vertical="center"/>
    </xf>
    <xf numFmtId="0" fontId="29" fillId="0" borderId="50" xfId="0" applyFont="1" applyBorder="1" applyAlignment="1">
      <alignment horizontal="left" vertical="center" wrapText="1"/>
    </xf>
    <xf numFmtId="0" fontId="29" fillId="3" borderId="50" xfId="0" applyFont="1" applyFill="1" applyBorder="1" applyAlignment="1">
      <alignment horizontal="left" vertical="center" wrapText="1"/>
    </xf>
    <xf numFmtId="0" fontId="29" fillId="0" borderId="32" xfId="0" applyFont="1" applyBorder="1" applyAlignment="1">
      <alignment horizontal="left" vertical="center" wrapText="1"/>
    </xf>
    <xf numFmtId="0" fontId="27" fillId="7" borderId="72" xfId="0" applyFont="1" applyFill="1" applyBorder="1" applyAlignment="1">
      <alignment horizontal="center" vertical="center"/>
    </xf>
    <xf numFmtId="0" fontId="29" fillId="0" borderId="4" xfId="0" applyFont="1" applyBorder="1" applyAlignment="1">
      <alignment vertical="center" wrapText="1"/>
    </xf>
    <xf numFmtId="0" fontId="29" fillId="0" borderId="74" xfId="0" applyFont="1" applyBorder="1" applyAlignment="1">
      <alignment horizontal="center" vertical="center"/>
    </xf>
    <xf numFmtId="0" fontId="21" fillId="0" borderId="0" xfId="0" applyFont="1" applyAlignment="1">
      <alignment vertical="center"/>
    </xf>
    <xf numFmtId="0" fontId="27" fillId="3" borderId="68" xfId="1" applyFont="1" applyFill="1" applyBorder="1" applyAlignment="1">
      <alignment horizontal="center" vertical="center" wrapText="1"/>
    </xf>
    <xf numFmtId="49" fontId="27" fillId="3" borderId="70" xfId="1" applyNumberFormat="1" applyFont="1" applyFill="1" applyBorder="1" applyAlignment="1">
      <alignment horizontal="center" vertical="center" wrapText="1"/>
    </xf>
    <xf numFmtId="0" fontId="27" fillId="3" borderId="71" xfId="1" applyFont="1" applyFill="1" applyBorder="1" applyAlignment="1">
      <alignment horizontal="center" vertical="center" wrapText="1"/>
    </xf>
    <xf numFmtId="0" fontId="27" fillId="0" borderId="71" xfId="1" applyFont="1" applyBorder="1" applyAlignment="1">
      <alignment horizontal="center" vertical="center" wrapText="1"/>
    </xf>
    <xf numFmtId="0" fontId="27" fillId="6" borderId="71" xfId="1" applyFont="1" applyFill="1" applyBorder="1" applyAlignment="1">
      <alignment horizontal="center" vertical="center" wrapText="1"/>
    </xf>
    <xf numFmtId="0" fontId="27" fillId="5" borderId="71" xfId="1" applyFont="1" applyFill="1" applyBorder="1" applyAlignment="1">
      <alignment horizontal="center" vertical="center" wrapText="1"/>
    </xf>
    <xf numFmtId="0" fontId="27" fillId="3" borderId="70" xfId="1" applyFont="1" applyFill="1" applyBorder="1" applyAlignment="1">
      <alignment horizontal="center" vertical="center" wrapText="1"/>
    </xf>
    <xf numFmtId="0" fontId="27" fillId="3" borderId="69" xfId="1" applyFont="1" applyFill="1" applyBorder="1" applyAlignment="1">
      <alignment horizontal="center" vertical="center" wrapText="1"/>
    </xf>
    <xf numFmtId="0" fontId="30" fillId="5" borderId="51" xfId="1" applyFont="1" applyFill="1" applyBorder="1">
      <alignment vertical="center"/>
    </xf>
    <xf numFmtId="0" fontId="30" fillId="5" borderId="6" xfId="1" applyFont="1" applyFill="1" applyBorder="1">
      <alignment vertical="center"/>
    </xf>
    <xf numFmtId="0" fontId="30" fillId="5" borderId="58" xfId="1" applyFont="1" applyFill="1" applyBorder="1">
      <alignment vertical="center"/>
    </xf>
    <xf numFmtId="49" fontId="29" fillId="3" borderId="31" xfId="1" applyNumberFormat="1" applyFont="1" applyFill="1" applyBorder="1" applyAlignment="1">
      <alignment horizontal="center" vertical="center" wrapText="1"/>
    </xf>
    <xf numFmtId="49" fontId="29" fillId="3" borderId="4" xfId="1" applyNumberFormat="1" applyFont="1" applyFill="1" applyBorder="1" applyAlignment="1">
      <alignment horizontal="center" vertical="center" wrapText="1"/>
    </xf>
    <xf numFmtId="0" fontId="29" fillId="0" borderId="31" xfId="1" applyFont="1" applyBorder="1" applyAlignment="1">
      <alignment horizontal="left" vertical="center" wrapText="1"/>
    </xf>
    <xf numFmtId="0" fontId="29" fillId="3" borderId="1" xfId="1" applyFont="1" applyFill="1" applyBorder="1" applyAlignment="1">
      <alignment horizontal="left" vertical="center" wrapText="1"/>
    </xf>
    <xf numFmtId="0" fontId="29" fillId="0" borderId="1" xfId="1" applyFont="1" applyBorder="1" applyAlignment="1">
      <alignment horizontal="left" vertical="center" wrapText="1"/>
    </xf>
    <xf numFmtId="0" fontId="29" fillId="3" borderId="1" xfId="1" applyFont="1" applyFill="1" applyBorder="1" applyAlignment="1">
      <alignment horizontal="center" vertical="center" wrapText="1"/>
    </xf>
    <xf numFmtId="0" fontId="29" fillId="6" borderId="1" xfId="1" applyFont="1" applyFill="1" applyBorder="1" applyAlignment="1">
      <alignment horizontal="center" vertical="center" wrapText="1"/>
    </xf>
    <xf numFmtId="164" fontId="29" fillId="5" borderId="1" xfId="1" applyNumberFormat="1" applyFont="1" applyFill="1" applyBorder="1" applyAlignment="1">
      <alignment horizontal="center" vertical="center" wrapText="1"/>
    </xf>
    <xf numFmtId="0" fontId="29" fillId="3" borderId="4" xfId="1" applyFont="1" applyFill="1" applyBorder="1" applyAlignment="1">
      <alignment horizontal="left" vertical="center" wrapText="1"/>
    </xf>
    <xf numFmtId="0" fontId="26" fillId="0" borderId="32" xfId="0" applyFont="1" applyBorder="1" applyAlignment="1">
      <alignment horizontal="left" vertical="center" wrapText="1"/>
    </xf>
    <xf numFmtId="0" fontId="30" fillId="5" borderId="66" xfId="1" applyFont="1" applyFill="1" applyBorder="1">
      <alignment vertical="center"/>
    </xf>
    <xf numFmtId="0" fontId="30" fillId="5" borderId="64" xfId="1" applyFont="1" applyFill="1" applyBorder="1">
      <alignment vertical="center"/>
    </xf>
    <xf numFmtId="0" fontId="30" fillId="5" borderId="65" xfId="1" applyFont="1" applyFill="1" applyBorder="1">
      <alignment vertical="center"/>
    </xf>
    <xf numFmtId="0" fontId="30" fillId="6" borderId="66" xfId="1" applyFont="1" applyFill="1" applyBorder="1">
      <alignment vertical="center"/>
    </xf>
    <xf numFmtId="0" fontId="30" fillId="6" borderId="64" xfId="1" applyFont="1" applyFill="1" applyBorder="1">
      <alignment vertical="center"/>
    </xf>
    <xf numFmtId="49" fontId="29" fillId="0" borderId="4" xfId="1" applyNumberFormat="1" applyFont="1" applyBorder="1" applyAlignment="1">
      <alignment horizontal="center" vertical="center" wrapText="1"/>
    </xf>
    <xf numFmtId="0" fontId="34" fillId="0" borderId="32" xfId="0" applyFont="1" applyBorder="1" applyAlignment="1">
      <alignment horizontal="left" vertical="center" wrapText="1"/>
    </xf>
    <xf numFmtId="0" fontId="35" fillId="3" borderId="4" xfId="1" applyFont="1" applyFill="1" applyBorder="1" applyAlignment="1">
      <alignment horizontal="left" vertical="center" wrapText="1"/>
    </xf>
    <xf numFmtId="0" fontId="29" fillId="3" borderId="4" xfId="1" applyFont="1" applyFill="1" applyBorder="1" applyAlignment="1">
      <alignment horizontal="center" vertical="center" wrapText="1"/>
    </xf>
    <xf numFmtId="49" fontId="29" fillId="3" borderId="40" xfId="1" applyNumberFormat="1" applyFont="1" applyFill="1" applyBorder="1" applyAlignment="1">
      <alignment horizontal="center" vertical="center" wrapText="1"/>
    </xf>
    <xf numFmtId="49" fontId="29" fillId="0" borderId="34" xfId="1" applyNumberFormat="1" applyFont="1" applyBorder="1" applyAlignment="1">
      <alignment horizontal="center" vertical="center" wrapText="1"/>
    </xf>
    <xf numFmtId="0" fontId="29" fillId="0" borderId="73" xfId="1" applyFont="1" applyBorder="1" applyAlignment="1">
      <alignment horizontal="left" vertical="center" wrapText="1"/>
    </xf>
    <xf numFmtId="0" fontId="29" fillId="0" borderId="4" xfId="1" applyFont="1" applyBorder="1" applyAlignment="1">
      <alignment horizontal="left" vertical="center" wrapText="1"/>
    </xf>
    <xf numFmtId="0" fontId="29" fillId="0" borderId="75" xfId="0" applyFont="1" applyBorder="1" applyAlignment="1">
      <alignment horizontal="left" vertical="center" wrapText="1"/>
    </xf>
    <xf numFmtId="49" fontId="29" fillId="3" borderId="49" xfId="1" applyNumberFormat="1" applyFont="1" applyFill="1" applyBorder="1" applyAlignment="1">
      <alignment horizontal="center" vertical="center" wrapText="1"/>
    </xf>
    <xf numFmtId="49" fontId="29" fillId="0" borderId="5" xfId="1" applyNumberFormat="1" applyFont="1" applyBorder="1" applyAlignment="1">
      <alignment horizontal="center" vertical="center" wrapText="1"/>
    </xf>
    <xf numFmtId="0" fontId="29" fillId="0" borderId="49" xfId="1" applyFont="1" applyBorder="1" applyAlignment="1">
      <alignment horizontal="left" vertical="center" wrapText="1"/>
    </xf>
    <xf numFmtId="0" fontId="29" fillId="3" borderId="5" xfId="1" applyFont="1" applyFill="1" applyBorder="1" applyAlignment="1">
      <alignment horizontal="left" vertical="center" wrapText="1"/>
    </xf>
    <xf numFmtId="0" fontId="29" fillId="0" borderId="74" xfId="1" applyFont="1" applyBorder="1" applyAlignment="1">
      <alignment horizontal="left" vertical="center" wrapText="1"/>
    </xf>
    <xf numFmtId="0" fontId="29" fillId="3" borderId="74" xfId="1" applyFont="1" applyFill="1" applyBorder="1" applyAlignment="1">
      <alignment horizontal="left" vertical="center" wrapText="1"/>
    </xf>
    <xf numFmtId="0" fontId="29" fillId="3" borderId="76" xfId="1" applyFont="1" applyFill="1" applyBorder="1" applyAlignment="1">
      <alignment horizontal="center" vertical="center" wrapText="1"/>
    </xf>
    <xf numFmtId="0" fontId="29" fillId="6" borderId="76" xfId="1" applyFont="1" applyFill="1" applyBorder="1" applyAlignment="1">
      <alignment horizontal="center" vertical="center" wrapText="1"/>
    </xf>
    <xf numFmtId="0" fontId="29" fillId="3" borderId="74" xfId="1" applyFont="1" applyFill="1" applyBorder="1" applyAlignment="1">
      <alignment horizontal="center" vertical="center" wrapText="1"/>
    </xf>
    <xf numFmtId="164" fontId="29" fillId="5" borderId="76" xfId="1" applyNumberFormat="1" applyFont="1" applyFill="1" applyBorder="1" applyAlignment="1">
      <alignment horizontal="center" vertical="center" wrapText="1"/>
    </xf>
    <xf numFmtId="49" fontId="29" fillId="3" borderId="5" xfId="1" applyNumberFormat="1" applyFont="1" applyFill="1" applyBorder="1" applyAlignment="1">
      <alignment horizontal="center" vertical="center" wrapText="1"/>
    </xf>
    <xf numFmtId="0" fontId="29" fillId="3" borderId="59" xfId="1" applyFont="1" applyFill="1" applyBorder="1" applyAlignment="1">
      <alignment horizontal="left" vertical="center" wrapText="1"/>
    </xf>
    <xf numFmtId="0" fontId="29" fillId="0" borderId="59" xfId="1" applyFont="1" applyBorder="1" applyAlignment="1">
      <alignment horizontal="left" vertical="center" wrapText="1"/>
    </xf>
    <xf numFmtId="0" fontId="29" fillId="3" borderId="59" xfId="1" applyFont="1" applyFill="1" applyBorder="1" applyAlignment="1">
      <alignment horizontal="center" vertical="center" wrapText="1"/>
    </xf>
    <xf numFmtId="164" fontId="29" fillId="3" borderId="59" xfId="1" applyNumberFormat="1" applyFont="1" applyFill="1" applyBorder="1" applyAlignment="1">
      <alignment horizontal="center" vertical="center" wrapText="1"/>
    </xf>
    <xf numFmtId="0" fontId="26" fillId="3" borderId="5" xfId="1" applyFont="1" applyFill="1" applyBorder="1" applyAlignment="1">
      <alignment horizontal="left" vertical="center" wrapText="1"/>
    </xf>
    <xf numFmtId="0" fontId="30" fillId="7" borderId="66" xfId="1" applyFont="1" applyFill="1" applyBorder="1">
      <alignment vertical="center"/>
    </xf>
    <xf numFmtId="0" fontId="30" fillId="7" borderId="64" xfId="1" applyFont="1" applyFill="1" applyBorder="1">
      <alignment vertical="center"/>
    </xf>
    <xf numFmtId="49" fontId="29" fillId="3" borderId="60" xfId="1" applyNumberFormat="1" applyFont="1" applyFill="1" applyBorder="1" applyAlignment="1">
      <alignment horizontal="center" vertical="center" wrapText="1"/>
    </xf>
    <xf numFmtId="49" fontId="29" fillId="0" borderId="15" xfId="1" applyNumberFormat="1" applyFont="1" applyBorder="1" applyAlignment="1">
      <alignment horizontal="center" vertical="center" wrapText="1"/>
    </xf>
    <xf numFmtId="0" fontId="29" fillId="0" borderId="60" xfId="1" applyFont="1" applyBorder="1" applyAlignment="1">
      <alignment horizontal="left" vertical="center" wrapText="1"/>
    </xf>
    <xf numFmtId="0" fontId="29" fillId="0" borderId="15" xfId="0" applyFont="1" applyBorder="1" applyAlignment="1">
      <alignment vertical="center" wrapText="1"/>
    </xf>
    <xf numFmtId="0" fontId="29" fillId="3" borderId="61" xfId="1" applyFont="1" applyFill="1" applyBorder="1" applyAlignment="1">
      <alignment horizontal="center" vertical="center" wrapText="1"/>
    </xf>
    <xf numFmtId="0" fontId="29" fillId="6" borderId="61" xfId="1" applyFont="1" applyFill="1" applyBorder="1" applyAlignment="1">
      <alignment horizontal="center" vertical="center" wrapText="1"/>
    </xf>
    <xf numFmtId="164" fontId="29" fillId="5" borderId="61" xfId="1" applyNumberFormat="1" applyFont="1" applyFill="1" applyBorder="1" applyAlignment="1">
      <alignment horizontal="center" vertical="center" wrapText="1"/>
    </xf>
    <xf numFmtId="0" fontId="29" fillId="3" borderId="15" xfId="1" applyFont="1" applyFill="1" applyBorder="1" applyAlignment="1">
      <alignment horizontal="left" vertical="center" wrapText="1"/>
    </xf>
    <xf numFmtId="0" fontId="26" fillId="0" borderId="72" xfId="0" applyFont="1" applyBorder="1" applyAlignment="1">
      <alignment horizontal="left" vertical="center" wrapText="1"/>
    </xf>
    <xf numFmtId="0" fontId="29" fillId="3" borderId="15" xfId="1" applyFont="1" applyFill="1" applyBorder="1" applyAlignment="1">
      <alignment horizontal="center" vertical="center" wrapText="1"/>
    </xf>
    <xf numFmtId="0" fontId="29" fillId="0" borderId="15" xfId="1" applyFont="1" applyBorder="1" applyAlignment="1">
      <alignment horizontal="left" vertical="center" wrapText="1"/>
    </xf>
    <xf numFmtId="0" fontId="29" fillId="3" borderId="61" xfId="1" applyFont="1" applyFill="1" applyBorder="1" applyAlignment="1">
      <alignment horizontal="left" vertical="center" wrapText="1"/>
    </xf>
    <xf numFmtId="0" fontId="29" fillId="0" borderId="1" xfId="1" applyFont="1" applyBorder="1" applyAlignment="1">
      <alignment horizontal="center" vertical="center" wrapText="1"/>
    </xf>
    <xf numFmtId="0" fontId="29" fillId="0" borderId="61" xfId="1" applyFont="1" applyBorder="1" applyAlignment="1">
      <alignment horizontal="left" vertical="center" wrapText="1"/>
    </xf>
    <xf numFmtId="0" fontId="21" fillId="0" borderId="0" xfId="0" applyFont="1" applyAlignment="1">
      <alignment horizontal="center" vertical="center"/>
    </xf>
    <xf numFmtId="0" fontId="36" fillId="0" borderId="0" xfId="1" applyFont="1" applyAlignment="1">
      <alignment vertical="center" wrapText="1"/>
    </xf>
    <xf numFmtId="49" fontId="36" fillId="0" borderId="0" xfId="1" applyNumberFormat="1" applyFont="1" applyAlignment="1">
      <alignment vertical="center" wrapText="1"/>
    </xf>
    <xf numFmtId="0" fontId="29" fillId="8" borderId="4" xfId="0" applyFont="1" applyFill="1" applyBorder="1" applyAlignment="1">
      <alignment vertical="center" wrapText="1"/>
    </xf>
    <xf numFmtId="0" fontId="29" fillId="8" borderId="61" xfId="1" applyFont="1" applyFill="1" applyBorder="1" applyAlignment="1">
      <alignment horizontal="left" vertical="center" wrapText="1"/>
    </xf>
    <xf numFmtId="0" fontId="30" fillId="3" borderId="67" xfId="1" applyFont="1" applyFill="1" applyBorder="1" applyAlignment="1">
      <alignment horizontal="left" vertical="center" wrapText="1"/>
    </xf>
    <xf numFmtId="0" fontId="30" fillId="3" borderId="6" xfId="1" applyFont="1" applyFill="1" applyBorder="1" applyAlignment="1">
      <alignment horizontal="left" vertical="center" wrapText="1"/>
    </xf>
    <xf numFmtId="0" fontId="21" fillId="0" borderId="58" xfId="0" applyFont="1" applyBorder="1" applyAlignment="1">
      <alignment vertical="center" wrapText="1"/>
    </xf>
    <xf numFmtId="0" fontId="27" fillId="3" borderId="62" xfId="1" applyFont="1" applyFill="1" applyBorder="1" applyAlignment="1">
      <alignment horizontal="left" vertical="center" wrapText="1"/>
    </xf>
    <xf numFmtId="0" fontId="21" fillId="3" borderId="36" xfId="0" applyFont="1" applyFill="1" applyBorder="1" applyAlignment="1">
      <alignment vertical="center"/>
    </xf>
    <xf numFmtId="0" fontId="21" fillId="0" borderId="42" xfId="0" applyFont="1" applyBorder="1" applyAlignment="1">
      <alignment vertical="center"/>
    </xf>
    <xf numFmtId="0" fontId="32" fillId="3" borderId="67" xfId="1" applyFont="1" applyFill="1" applyBorder="1" applyAlignment="1">
      <alignment horizontal="center" vertical="center" wrapText="1"/>
    </xf>
    <xf numFmtId="0" fontId="14" fillId="3" borderId="6" xfId="0" applyFont="1" applyFill="1" applyBorder="1" applyAlignment="1">
      <alignment vertical="center"/>
    </xf>
    <xf numFmtId="0" fontId="14" fillId="0" borderId="58" xfId="0" applyFont="1" applyBorder="1" applyAlignment="1">
      <alignment vertical="center"/>
    </xf>
    <xf numFmtId="1" fontId="33" fillId="3" borderId="59" xfId="0" applyNumberFormat="1" applyFont="1" applyFill="1" applyBorder="1" applyAlignment="1">
      <alignment horizontal="center" vertical="center"/>
    </xf>
    <xf numFmtId="0" fontId="14" fillId="3" borderId="55" xfId="0" applyFont="1" applyFill="1" applyBorder="1" applyAlignment="1">
      <alignment vertical="center"/>
    </xf>
    <xf numFmtId="0" fontId="14" fillId="3" borderId="56" xfId="0" applyFont="1" applyFill="1" applyBorder="1" applyAlignment="1">
      <alignment vertical="center"/>
    </xf>
    <xf numFmtId="0" fontId="19" fillId="3" borderId="1" xfId="1" applyFont="1" applyFill="1" applyBorder="1" applyAlignment="1">
      <alignment horizontal="left" vertical="center" wrapText="1"/>
    </xf>
    <xf numFmtId="0" fontId="28" fillId="0" borderId="2" xfId="0" applyFont="1" applyBorder="1" applyAlignment="1">
      <alignment horizontal="left" vertical="center"/>
    </xf>
    <xf numFmtId="0" fontId="28" fillId="0" borderId="38" xfId="0" applyFont="1" applyBorder="1" applyAlignment="1">
      <alignment horizontal="left" vertical="center"/>
    </xf>
    <xf numFmtId="0" fontId="7" fillId="0" borderId="26" xfId="6" applyFont="1" applyBorder="1" applyAlignment="1">
      <alignment horizontal="center" vertical="center" wrapText="1"/>
    </xf>
    <xf numFmtId="0" fontId="7" fillId="0" borderId="27" xfId="6" applyFont="1" applyBorder="1" applyAlignment="1">
      <alignment horizontal="center" vertical="center" wrapText="1"/>
    </xf>
    <xf numFmtId="0" fontId="10" fillId="0" borderId="51" xfId="1" applyFont="1" applyBorder="1" applyAlignment="1">
      <alignment horizontal="left" vertical="center" wrapText="1"/>
    </xf>
    <xf numFmtId="0" fontId="10" fillId="0" borderId="6" xfId="1" applyFont="1" applyBorder="1" applyAlignment="1">
      <alignment horizontal="left" vertical="center" wrapText="1"/>
    </xf>
    <xf numFmtId="0" fontId="10" fillId="0" borderId="58" xfId="1" applyFont="1" applyBorder="1" applyAlignment="1">
      <alignment horizontal="left" vertical="center" wrapText="1"/>
    </xf>
    <xf numFmtId="0" fontId="10" fillId="0" borderId="46" xfId="1" applyFont="1" applyBorder="1" applyAlignment="1">
      <alignment horizontal="left" vertical="center" wrapText="1"/>
    </xf>
    <xf numFmtId="0" fontId="10" fillId="0" borderId="47" xfId="1" applyFont="1" applyBorder="1" applyAlignment="1">
      <alignment horizontal="left" vertical="center" wrapText="1"/>
    </xf>
    <xf numFmtId="0" fontId="10" fillId="0" borderId="48" xfId="1" applyFont="1" applyBorder="1" applyAlignment="1">
      <alignment horizontal="left" vertical="center" wrapText="1"/>
    </xf>
    <xf numFmtId="0" fontId="4" fillId="0" borderId="33" xfId="1" applyFont="1" applyBorder="1" applyAlignment="1">
      <alignment horizontal="left" vertical="center" wrapText="1"/>
    </xf>
    <xf numFmtId="0" fontId="4" fillId="0" borderId="2" xfId="1" applyFont="1" applyBorder="1" applyAlignment="1">
      <alignment horizontal="left" vertical="center" wrapText="1"/>
    </xf>
    <xf numFmtId="0" fontId="22" fillId="0" borderId="33" xfId="1" applyFont="1" applyBorder="1" applyAlignment="1">
      <alignment horizontal="center" vertical="center" wrapText="1"/>
    </xf>
    <xf numFmtId="0" fontId="22" fillId="0" borderId="2" xfId="1" applyFont="1" applyBorder="1" applyAlignment="1">
      <alignment horizontal="center" vertical="center" wrapText="1"/>
    </xf>
    <xf numFmtId="0" fontId="22" fillId="0" borderId="38" xfId="1" applyFont="1" applyBorder="1" applyAlignment="1">
      <alignment horizontal="center" vertical="center" wrapText="1"/>
    </xf>
    <xf numFmtId="0" fontId="17" fillId="0" borderId="28" xfId="0" applyFont="1" applyBorder="1" applyAlignment="1">
      <alignment horizontal="center" wrapText="1"/>
    </xf>
    <xf numFmtId="0" fontId="17" fillId="0" borderId="29" xfId="0" applyFont="1" applyBorder="1" applyAlignment="1">
      <alignment horizontal="center" wrapText="1"/>
    </xf>
    <xf numFmtId="0" fontId="17" fillId="0" borderId="30" xfId="0" applyFont="1" applyBorder="1" applyAlignment="1">
      <alignment horizontal="center" wrapText="1"/>
    </xf>
    <xf numFmtId="0" fontId="17" fillId="0" borderId="31" xfId="0" applyFont="1" applyBorder="1" applyAlignment="1">
      <alignment horizontal="center" wrapText="1"/>
    </xf>
    <xf numFmtId="0" fontId="17" fillId="0" borderId="34" xfId="0" applyFont="1" applyBorder="1" applyAlignment="1">
      <alignment horizontal="center" wrapText="1"/>
    </xf>
    <xf numFmtId="0" fontId="17" fillId="0" borderId="35" xfId="0" applyFont="1" applyBorder="1" applyAlignment="1">
      <alignment horizontal="center" wrapText="1"/>
    </xf>
    <xf numFmtId="0" fontId="19" fillId="0" borderId="1" xfId="0" applyFont="1" applyBorder="1"/>
    <xf numFmtId="0" fontId="19" fillId="0" borderId="2" xfId="0" applyFont="1" applyBorder="1"/>
    <xf numFmtId="0" fontId="19" fillId="0" borderId="38" xfId="0" applyFont="1" applyBorder="1"/>
    <xf numFmtId="0" fontId="20" fillId="0" borderId="41" xfId="0" applyFont="1" applyBorder="1" applyAlignment="1">
      <alignment horizontal="left" vertical="center" wrapText="1"/>
    </xf>
    <xf numFmtId="0" fontId="15" fillId="0" borderId="36" xfId="0" applyFont="1" applyBorder="1" applyAlignment="1">
      <alignment horizontal="left" vertical="center"/>
    </xf>
    <xf numFmtId="0" fontId="15" fillId="0" borderId="42" xfId="0" applyFont="1" applyBorder="1" applyAlignment="1">
      <alignment horizontal="left" vertical="center"/>
    </xf>
    <xf numFmtId="0" fontId="20" fillId="0" borderId="37" xfId="0" applyFont="1" applyBorder="1" applyAlignment="1">
      <alignment horizontal="left" vertical="center" wrapText="1"/>
    </xf>
    <xf numFmtId="0" fontId="15" fillId="0" borderId="0" xfId="0" applyFont="1" applyAlignment="1">
      <alignment horizontal="left" vertical="center"/>
    </xf>
    <xf numFmtId="0" fontId="15" fillId="0" borderId="39" xfId="0" applyFont="1" applyBorder="1" applyAlignment="1">
      <alignment horizontal="left" vertical="center"/>
    </xf>
    <xf numFmtId="0" fontId="15" fillId="0" borderId="43" xfId="0" applyFont="1" applyBorder="1" applyAlignment="1">
      <alignment horizontal="left" vertical="center"/>
    </xf>
    <xf numFmtId="0" fontId="15" fillId="0" borderId="44" xfId="0" applyFont="1" applyBorder="1" applyAlignment="1">
      <alignment horizontal="left" vertical="center"/>
    </xf>
    <xf numFmtId="0" fontId="15" fillId="0" borderId="45" xfId="0" applyFont="1" applyBorder="1" applyAlignment="1">
      <alignment horizontal="left" vertical="center"/>
    </xf>
    <xf numFmtId="0" fontId="3" fillId="0" borderId="2" xfId="0" applyFont="1" applyBorder="1" applyAlignment="1">
      <alignment horizontal="center"/>
    </xf>
    <xf numFmtId="0" fontId="3" fillId="0" borderId="38" xfId="0" applyFont="1" applyBorder="1" applyAlignment="1">
      <alignment horizontal="center"/>
    </xf>
    <xf numFmtId="0" fontId="19" fillId="0" borderId="4" xfId="0" applyFont="1" applyBorder="1" applyAlignment="1">
      <alignment horizontal="left" vertical="center"/>
    </xf>
    <xf numFmtId="0" fontId="19" fillId="0" borderId="32" xfId="0" applyFont="1" applyBorder="1" applyAlignment="1">
      <alignment horizontal="left" vertical="center"/>
    </xf>
    <xf numFmtId="164" fontId="4" fillId="0" borderId="1" xfId="6" applyNumberFormat="1" applyBorder="1" applyAlignment="1">
      <alignment horizontal="center" vertical="center" wrapText="1"/>
    </xf>
    <xf numFmtId="164" fontId="4" fillId="0" borderId="38" xfId="6" applyNumberFormat="1" applyBorder="1" applyAlignment="1">
      <alignment horizontal="center" vertical="center" wrapText="1"/>
    </xf>
    <xf numFmtId="0" fontId="15" fillId="0" borderId="33" xfId="0" applyFont="1" applyBorder="1" applyAlignment="1">
      <alignment vertical="center"/>
    </xf>
    <xf numFmtId="0" fontId="15" fillId="0" borderId="2" xfId="0" applyFont="1" applyBorder="1" applyAlignment="1">
      <alignment vertical="center"/>
    </xf>
    <xf numFmtId="0" fontId="15" fillId="0" borderId="38" xfId="0" applyFont="1" applyBorder="1" applyAlignment="1">
      <alignment vertical="center"/>
    </xf>
    <xf numFmtId="3" fontId="7" fillId="0" borderId="26" xfId="6" applyNumberFormat="1" applyFont="1" applyBorder="1" applyAlignment="1">
      <alignment horizontal="center" vertical="center" wrapText="1"/>
    </xf>
    <xf numFmtId="3" fontId="7" fillId="0" borderId="27" xfId="6" applyNumberFormat="1" applyFont="1" applyBorder="1" applyAlignment="1">
      <alignment horizontal="center" vertical="center" wrapText="1"/>
    </xf>
    <xf numFmtId="3" fontId="7" fillId="0" borderId="24" xfId="6" applyNumberFormat="1" applyFont="1" applyBorder="1" applyAlignment="1">
      <alignment horizontal="center" vertical="center" wrapText="1"/>
    </xf>
    <xf numFmtId="0" fontId="4" fillId="0" borderId="25" xfId="6" applyBorder="1" applyAlignment="1">
      <alignment horizontal="center" vertical="center" wrapText="1"/>
    </xf>
    <xf numFmtId="0" fontId="11" fillId="0" borderId="7" xfId="6" applyFont="1" applyBorder="1" applyAlignment="1">
      <alignment horizontal="center" vertical="center" wrapText="1"/>
    </xf>
    <xf numFmtId="0" fontId="11" fillId="0" borderId="8" xfId="6" applyFont="1" applyBorder="1" applyAlignment="1">
      <alignment horizontal="center" vertical="center" wrapText="1"/>
    </xf>
    <xf numFmtId="0" fontId="11" fillId="0" borderId="9" xfId="6" applyFont="1" applyBorder="1" applyAlignment="1">
      <alignment horizontal="center" vertical="center" wrapText="1"/>
    </xf>
    <xf numFmtId="0" fontId="11" fillId="0" borderId="13" xfId="6" applyFont="1" applyBorder="1" applyAlignment="1">
      <alignment horizontal="center" vertical="center" wrapText="1"/>
    </xf>
    <xf numFmtId="0" fontId="11" fillId="0" borderId="0" xfId="6" applyFont="1" applyAlignment="1">
      <alignment horizontal="center" vertical="center" wrapText="1"/>
    </xf>
    <xf numFmtId="0" fontId="11" fillId="0" borderId="14" xfId="6" applyFont="1" applyBorder="1" applyAlignment="1">
      <alignment horizontal="center" vertical="center" wrapText="1"/>
    </xf>
    <xf numFmtId="0" fontId="7" fillId="0" borderId="11" xfId="6" applyFont="1" applyBorder="1" applyAlignment="1">
      <alignment horizontal="center" vertical="center" wrapText="1"/>
    </xf>
    <xf numFmtId="0" fontId="4" fillId="0" borderId="15" xfId="6" applyBorder="1" applyAlignment="1">
      <alignment horizontal="center" vertical="center" wrapText="1"/>
    </xf>
    <xf numFmtId="3" fontId="7" fillId="0" borderId="12" xfId="6" applyNumberFormat="1" applyFont="1" applyBorder="1" applyAlignment="1">
      <alignment horizontal="center" vertical="center" wrapText="1"/>
    </xf>
    <xf numFmtId="0" fontId="4" fillId="0" borderId="16" xfId="6" applyBorder="1" applyAlignment="1">
      <alignment horizontal="center" vertical="center" wrapText="1"/>
    </xf>
    <xf numFmtId="0" fontId="20" fillId="0" borderId="57" xfId="0" applyFont="1" applyBorder="1" applyAlignment="1">
      <alignment horizontal="left" vertical="center" wrapText="1"/>
    </xf>
    <xf numFmtId="0" fontId="20" fillId="0" borderId="55" xfId="0" applyFont="1" applyBorder="1" applyAlignment="1">
      <alignment horizontal="left" vertical="center" wrapText="1"/>
    </xf>
    <xf numFmtId="0" fontId="20" fillId="0" borderId="56" xfId="0" applyFont="1" applyBorder="1" applyAlignment="1">
      <alignment horizontal="left" vertical="center" wrapText="1"/>
    </xf>
  </cellXfs>
  <cellStyles count="179">
    <cellStyle name="Comma" xfId="166" builtinId="3"/>
    <cellStyle name="Currency" xfId="165" builtinId="4"/>
    <cellStyle name="Currency0" xfId="8" xr:uid="{00000000-0005-0000-0000-000002000000}"/>
    <cellStyle name="Followed Hyperlink" xfId="3" builtinId="9" hidden="1"/>
    <cellStyle name="Followed Hyperlink" xfId="5"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2" builtinId="8" hidden="1"/>
    <cellStyle name="Hyperlink" xfId="4"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 name="Normal 2" xfId="6" xr:uid="{00000000-0005-0000-0000-0000B0000000}"/>
    <cellStyle name="Normal_NJT Arrow IV - RFP Questions - Tenco (2008-01-12) IAP" xfId="1" xr:uid="{00000000-0005-0000-0000-0000B1000000}"/>
    <cellStyle name="Percent 2" xfId="7" xr:uid="{00000000-0005-0000-0000-0000B200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Andy Pattantyus" id="{D1886912-4ADE-4024-A93F-7A20488BBEDF}" userId="Andy Pattantyus"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7" dT="2019-08-01T22:53:23.11" personId="{D1886912-4ADE-4024-A93F-7A20488BBEDF}" id="{A577C7D0-462F-4A20-B0F8-11281E7B71FF}">
    <text>70 * 2 = 140</text>
  </threadedComment>
  <threadedComment ref="J27" dT="2019-08-01T22:53:46.14" personId="{D1886912-4ADE-4024-A93F-7A20488BBEDF}" id="{CF67DF29-D6F5-4C72-B910-EBB990C50065}">
    <text>30 * 2 = 60</text>
  </threadedComment>
  <threadedComment ref="L27" dT="2019-08-01T22:54:27.68" personId="{D1886912-4ADE-4024-A93F-7A20488BBEDF}" id="{B3B4DCD4-C691-4855-8442-B11407B7C7AF}">
    <text>15 * 2 = 30</text>
  </threadedComment>
  <threadedComment ref="I28" dT="2019-08-01T23:01:20.06" personId="{D1886912-4ADE-4024-A93F-7A20488BBEDF}" id="{3A7EDB83-6B46-4277-A859-BDBA04D9293E}">
    <text>10 * 6 = 66</text>
  </threadedComment>
  <threadedComment ref="J28" dT="2019-08-01T23:01:42.51" personId="{D1886912-4ADE-4024-A93F-7A20488BBEDF}" id="{D1EC1FA4-405C-4F5F-85AB-AD10911ADC46}">
    <text>3 * 6 = 18</text>
  </threadedComment>
  <threadedComment ref="L28" dT="2019-08-01T23:01:49.24" personId="{D1886912-4ADE-4024-A93F-7A20488BBEDF}" id="{ADF7CE77-7C72-47B8-B45D-9E7D412E7F4D}">
    <text>3 * 6 = 18</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8"/>
  <sheetViews>
    <sheetView tabSelected="1" topLeftCell="A8" zoomScale="70" zoomScaleNormal="70" zoomScalePageLayoutView="33" workbookViewId="0">
      <selection activeCell="O8" sqref="O8"/>
    </sheetView>
  </sheetViews>
  <sheetFormatPr defaultColWidth="8.85546875" defaultRowHeight="15"/>
  <cols>
    <col min="1" max="1" width="7.28515625" style="230" customWidth="1"/>
    <col min="2" max="2" width="9.42578125" style="231" customWidth="1"/>
    <col min="3" max="3" width="13.140625" style="231" customWidth="1"/>
    <col min="4" max="4" width="25.140625" style="161" customWidth="1"/>
    <col min="5" max="5" width="60.42578125" style="161" customWidth="1"/>
    <col min="6" max="6" width="65.85546875" style="161" customWidth="1"/>
    <col min="7" max="8" width="37.7109375" style="161" customWidth="1"/>
    <col min="9" max="10" width="13" style="229" hidden="1" customWidth="1"/>
    <col min="11" max="11" width="8.28515625" style="229" hidden="1" customWidth="1"/>
    <col min="12" max="12" width="9.7109375" style="229" hidden="1" customWidth="1"/>
    <col min="13" max="14" width="13" style="229" hidden="1" customWidth="1"/>
    <col min="15" max="15" width="103.42578125" style="161" customWidth="1"/>
    <col min="16" max="16" width="65" style="149" customWidth="1"/>
    <col min="17" max="16384" width="8.85546875" style="161"/>
  </cols>
  <sheetData>
    <row r="1" spans="1:16" ht="91.5" customHeight="1">
      <c r="A1" s="234" t="s">
        <v>404</v>
      </c>
      <c r="B1" s="235"/>
      <c r="C1" s="235"/>
      <c r="D1" s="235"/>
      <c r="E1" s="235"/>
      <c r="F1" s="235"/>
      <c r="G1" s="235"/>
      <c r="H1" s="235"/>
      <c r="I1" s="235"/>
      <c r="J1" s="235"/>
      <c r="K1" s="235"/>
      <c r="L1" s="235"/>
      <c r="M1" s="235"/>
      <c r="N1" s="235"/>
      <c r="O1" s="235"/>
      <c r="P1" s="236"/>
    </row>
    <row r="2" spans="1:16" s="43" customFormat="1" ht="14.25" customHeight="1" thickBot="1">
      <c r="A2" s="237"/>
      <c r="B2" s="238"/>
      <c r="C2" s="238"/>
      <c r="D2" s="238"/>
      <c r="E2" s="238"/>
      <c r="F2" s="238"/>
      <c r="G2" s="238"/>
      <c r="H2" s="238"/>
      <c r="I2" s="238"/>
      <c r="J2" s="238"/>
      <c r="K2" s="238"/>
      <c r="L2" s="238"/>
      <c r="M2" s="238"/>
      <c r="N2" s="238"/>
      <c r="O2" s="238"/>
      <c r="P2" s="239"/>
    </row>
    <row r="3" spans="1:16" ht="39" customHeight="1">
      <c r="A3" s="240" t="s">
        <v>307</v>
      </c>
      <c r="B3" s="241"/>
      <c r="C3" s="241"/>
      <c r="D3" s="241"/>
      <c r="E3" s="241"/>
      <c r="F3" s="241"/>
      <c r="G3" s="241"/>
      <c r="H3" s="241"/>
      <c r="I3" s="241"/>
      <c r="J3" s="241"/>
      <c r="K3" s="241"/>
      <c r="L3" s="241"/>
      <c r="M3" s="241"/>
      <c r="N3" s="241"/>
      <c r="O3" s="241"/>
      <c r="P3" s="242"/>
    </row>
    <row r="4" spans="1:16" ht="100.5" customHeight="1">
      <c r="A4" s="246" t="s">
        <v>377</v>
      </c>
      <c r="B4" s="247"/>
      <c r="C4" s="247"/>
      <c r="D4" s="247"/>
      <c r="E4" s="247"/>
      <c r="F4" s="247"/>
      <c r="G4" s="247"/>
      <c r="H4" s="247"/>
      <c r="I4" s="247"/>
      <c r="J4" s="247"/>
      <c r="K4" s="247"/>
      <c r="L4" s="247"/>
      <c r="M4" s="247"/>
      <c r="N4" s="247"/>
      <c r="O4" s="247"/>
      <c r="P4" s="248"/>
    </row>
    <row r="5" spans="1:16" ht="18" customHeight="1" thickBot="1">
      <c r="A5" s="243"/>
      <c r="B5" s="244"/>
      <c r="C5" s="244"/>
      <c r="D5" s="244"/>
      <c r="E5" s="244"/>
      <c r="F5" s="244"/>
      <c r="G5" s="244"/>
      <c r="H5" s="244"/>
      <c r="I5" s="244"/>
      <c r="J5" s="244"/>
      <c r="K5" s="244"/>
      <c r="L5" s="244"/>
      <c r="M5" s="244"/>
      <c r="N5" s="244"/>
      <c r="O5" s="244"/>
      <c r="P5" s="245"/>
    </row>
    <row r="6" spans="1:16" s="142" customFormat="1" ht="39.75" customHeight="1" thickBot="1">
      <c r="A6" s="162" t="s">
        <v>228</v>
      </c>
      <c r="B6" s="163" t="s">
        <v>0</v>
      </c>
      <c r="C6" s="163" t="s">
        <v>1</v>
      </c>
      <c r="D6" s="162" t="s">
        <v>4</v>
      </c>
      <c r="E6" s="164" t="s">
        <v>371</v>
      </c>
      <c r="F6" s="164" t="s">
        <v>305</v>
      </c>
      <c r="G6" s="165" t="s">
        <v>354</v>
      </c>
      <c r="H6" s="164" t="s">
        <v>226</v>
      </c>
      <c r="I6" s="164" t="s">
        <v>243</v>
      </c>
      <c r="J6" s="164" t="s">
        <v>244</v>
      </c>
      <c r="K6" s="166" t="s">
        <v>288</v>
      </c>
      <c r="L6" s="164" t="s">
        <v>245</v>
      </c>
      <c r="M6" s="166" t="s">
        <v>289</v>
      </c>
      <c r="N6" s="167" t="s">
        <v>290</v>
      </c>
      <c r="O6" s="168" t="s">
        <v>304</v>
      </c>
      <c r="P6" s="169" t="s">
        <v>236</v>
      </c>
    </row>
    <row r="7" spans="1:16" ht="35.25" customHeight="1">
      <c r="A7" s="170" t="s">
        <v>333</v>
      </c>
      <c r="B7" s="171"/>
      <c r="C7" s="171"/>
      <c r="D7" s="171"/>
      <c r="E7" s="171"/>
      <c r="F7" s="171"/>
      <c r="G7" s="171"/>
      <c r="H7" s="171"/>
      <c r="I7" s="171"/>
      <c r="J7" s="171"/>
      <c r="K7" s="171"/>
      <c r="L7" s="171"/>
      <c r="M7" s="171"/>
      <c r="N7" s="171"/>
      <c r="O7" s="171"/>
      <c r="P7" s="172"/>
    </row>
    <row r="8" spans="1:16" ht="84" customHeight="1">
      <c r="A8" s="173" t="s">
        <v>306</v>
      </c>
      <c r="B8" s="174"/>
      <c r="C8" s="174"/>
      <c r="D8" s="175" t="s">
        <v>309</v>
      </c>
      <c r="E8" s="176" t="s">
        <v>334</v>
      </c>
      <c r="F8" s="176" t="s">
        <v>335</v>
      </c>
      <c r="G8" s="177"/>
      <c r="H8" s="176"/>
      <c r="I8" s="178"/>
      <c r="J8" s="178"/>
      <c r="K8" s="179"/>
      <c r="L8" s="178"/>
      <c r="M8" s="179"/>
      <c r="N8" s="180"/>
      <c r="O8" s="181"/>
      <c r="P8" s="182"/>
    </row>
    <row r="9" spans="1:16" ht="84" customHeight="1">
      <c r="A9" s="173" t="s">
        <v>308</v>
      </c>
      <c r="B9" s="174"/>
      <c r="C9" s="174"/>
      <c r="D9" s="175" t="s">
        <v>310</v>
      </c>
      <c r="E9" s="176" t="s">
        <v>336</v>
      </c>
      <c r="F9" s="176" t="s">
        <v>311</v>
      </c>
      <c r="G9" s="177"/>
      <c r="H9" s="176"/>
      <c r="I9" s="178"/>
      <c r="J9" s="178"/>
      <c r="K9" s="179"/>
      <c r="L9" s="178"/>
      <c r="M9" s="179"/>
      <c r="N9" s="180"/>
      <c r="O9" s="181"/>
      <c r="P9" s="182"/>
    </row>
    <row r="10" spans="1:16" ht="35.25" customHeight="1">
      <c r="A10" s="183" t="s">
        <v>372</v>
      </c>
      <c r="B10" s="184"/>
      <c r="C10" s="184"/>
      <c r="D10" s="184"/>
      <c r="E10" s="184"/>
      <c r="F10" s="184"/>
      <c r="G10" s="184"/>
      <c r="H10" s="184"/>
      <c r="I10" s="184"/>
      <c r="J10" s="184"/>
      <c r="K10" s="184"/>
      <c r="L10" s="184"/>
      <c r="M10" s="184"/>
      <c r="N10" s="184"/>
      <c r="O10" s="184"/>
      <c r="P10" s="185"/>
    </row>
    <row r="11" spans="1:16" ht="40.5" customHeight="1">
      <c r="A11" s="186" t="s">
        <v>316</v>
      </c>
      <c r="B11" s="187"/>
      <c r="C11" s="187"/>
      <c r="D11" s="187"/>
      <c r="E11" s="187"/>
      <c r="F11" s="187"/>
      <c r="G11" s="187"/>
      <c r="H11" s="187"/>
      <c r="I11" s="187"/>
      <c r="J11" s="187"/>
      <c r="K11" s="187"/>
      <c r="L11" s="187"/>
      <c r="M11" s="187"/>
      <c r="N11" s="187"/>
      <c r="O11" s="187"/>
      <c r="P11" s="154"/>
    </row>
    <row r="12" spans="1:16" ht="260.25" customHeight="1">
      <c r="A12" s="173" t="s">
        <v>101</v>
      </c>
      <c r="B12" s="188" t="s">
        <v>227</v>
      </c>
      <c r="C12" s="188" t="s">
        <v>229</v>
      </c>
      <c r="D12" s="175" t="s">
        <v>337</v>
      </c>
      <c r="E12" s="176" t="s">
        <v>314</v>
      </c>
      <c r="F12" s="176" t="s">
        <v>312</v>
      </c>
      <c r="G12" s="177" t="s">
        <v>365</v>
      </c>
      <c r="H12" s="176" t="s">
        <v>313</v>
      </c>
      <c r="I12" s="178"/>
      <c r="J12" s="178"/>
      <c r="K12" s="179"/>
      <c r="L12" s="178"/>
      <c r="M12" s="179"/>
      <c r="N12" s="180"/>
      <c r="O12" s="181" t="s">
        <v>298</v>
      </c>
      <c r="P12" s="189"/>
    </row>
    <row r="13" spans="1:16" ht="257.25" customHeight="1">
      <c r="A13" s="173" t="s">
        <v>102</v>
      </c>
      <c r="B13" s="188" t="s">
        <v>230</v>
      </c>
      <c r="C13" s="188" t="s">
        <v>231</v>
      </c>
      <c r="D13" s="175" t="s">
        <v>338</v>
      </c>
      <c r="E13" s="176" t="s">
        <v>403</v>
      </c>
      <c r="F13" s="176" t="s">
        <v>339</v>
      </c>
      <c r="G13" s="177" t="s">
        <v>366</v>
      </c>
      <c r="H13" s="176" t="s">
        <v>315</v>
      </c>
      <c r="I13" s="178"/>
      <c r="J13" s="178"/>
      <c r="K13" s="179"/>
      <c r="L13" s="178"/>
      <c r="M13" s="179"/>
      <c r="N13" s="180"/>
      <c r="O13" s="190" t="s">
        <v>389</v>
      </c>
      <c r="P13" s="182"/>
    </row>
    <row r="14" spans="1:16" s="142" customFormat="1" ht="41.25" customHeight="1">
      <c r="A14" s="186" t="s">
        <v>364</v>
      </c>
      <c r="B14" s="187"/>
      <c r="C14" s="187"/>
      <c r="D14" s="187"/>
      <c r="E14" s="187"/>
      <c r="F14" s="187"/>
      <c r="G14" s="187"/>
      <c r="H14" s="187"/>
      <c r="I14" s="187"/>
      <c r="J14" s="187"/>
      <c r="K14" s="187"/>
      <c r="L14" s="187"/>
      <c r="M14" s="187"/>
      <c r="N14" s="187"/>
      <c r="O14" s="187"/>
      <c r="P14" s="154"/>
    </row>
    <row r="15" spans="1:16" ht="408.75" customHeight="1">
      <c r="A15" s="173" t="s">
        <v>317</v>
      </c>
      <c r="B15" s="188" t="s">
        <v>324</v>
      </c>
      <c r="C15" s="188" t="s">
        <v>329</v>
      </c>
      <c r="D15" s="175" t="s">
        <v>347</v>
      </c>
      <c r="E15" s="159" t="s">
        <v>350</v>
      </c>
      <c r="F15" s="159" t="s">
        <v>323</v>
      </c>
      <c r="G15" s="159" t="s">
        <v>357</v>
      </c>
      <c r="H15" s="159" t="s">
        <v>367</v>
      </c>
      <c r="I15" s="151"/>
      <c r="J15" s="178"/>
      <c r="K15" s="179"/>
      <c r="L15" s="191"/>
      <c r="M15" s="179"/>
      <c r="N15" s="180"/>
      <c r="O15" s="181" t="s">
        <v>353</v>
      </c>
      <c r="P15" s="157" t="s">
        <v>332</v>
      </c>
    </row>
    <row r="16" spans="1:16" ht="348.75" customHeight="1">
      <c r="A16" s="192" t="s">
        <v>318</v>
      </c>
      <c r="B16" s="193"/>
      <c r="C16" s="193" t="s">
        <v>387</v>
      </c>
      <c r="D16" s="194" t="s">
        <v>379</v>
      </c>
      <c r="E16" s="152" t="s">
        <v>381</v>
      </c>
      <c r="F16" s="152" t="s">
        <v>382</v>
      </c>
      <c r="G16" s="195" t="s">
        <v>356</v>
      </c>
      <c r="H16" s="159" t="s">
        <v>384</v>
      </c>
      <c r="I16" s="151"/>
      <c r="J16" s="178"/>
      <c r="K16" s="179"/>
      <c r="L16" s="191"/>
      <c r="M16" s="179"/>
      <c r="N16" s="180"/>
      <c r="O16" s="181" t="s">
        <v>331</v>
      </c>
      <c r="P16" s="196" t="s">
        <v>386</v>
      </c>
    </row>
    <row r="17" spans="1:16" ht="257.25" customHeight="1" thickBot="1">
      <c r="A17" s="197" t="s">
        <v>378</v>
      </c>
      <c r="B17" s="198" t="s">
        <v>325</v>
      </c>
      <c r="C17" s="198" t="s">
        <v>330</v>
      </c>
      <c r="D17" s="199" t="s">
        <v>348</v>
      </c>
      <c r="E17" s="200" t="s">
        <v>380</v>
      </c>
      <c r="F17" s="200" t="s">
        <v>390</v>
      </c>
      <c r="G17" s="201" t="s">
        <v>385</v>
      </c>
      <c r="H17" s="202" t="s">
        <v>383</v>
      </c>
      <c r="I17" s="160"/>
      <c r="J17" s="203"/>
      <c r="K17" s="204"/>
      <c r="L17" s="205"/>
      <c r="M17" s="204"/>
      <c r="N17" s="206"/>
      <c r="O17" s="202" t="s">
        <v>331</v>
      </c>
      <c r="P17" s="155"/>
    </row>
    <row r="18" spans="1:16" ht="35.25" hidden="1" customHeight="1">
      <c r="A18" s="183" t="s">
        <v>373</v>
      </c>
      <c r="B18" s="184"/>
      <c r="C18" s="184"/>
      <c r="D18" s="184"/>
      <c r="E18" s="184"/>
      <c r="F18" s="184"/>
      <c r="G18" s="184"/>
      <c r="H18" s="184"/>
      <c r="I18" s="184"/>
      <c r="J18" s="184"/>
      <c r="K18" s="184"/>
      <c r="L18" s="184"/>
      <c r="M18" s="184"/>
      <c r="N18" s="184"/>
      <c r="O18" s="184"/>
      <c r="P18" s="185"/>
    </row>
    <row r="19" spans="1:16" s="142" customFormat="1" ht="41.25" customHeight="1">
      <c r="A19" s="186" t="s">
        <v>391</v>
      </c>
      <c r="B19" s="187"/>
      <c r="C19" s="187"/>
      <c r="D19" s="187"/>
      <c r="E19" s="187"/>
      <c r="F19" s="187"/>
      <c r="G19" s="187"/>
      <c r="H19" s="187"/>
      <c r="I19" s="187"/>
      <c r="J19" s="187"/>
      <c r="K19" s="187"/>
      <c r="L19" s="187"/>
      <c r="M19" s="187"/>
      <c r="N19" s="187"/>
      <c r="O19" s="187"/>
      <c r="P19" s="154"/>
    </row>
    <row r="20" spans="1:16" ht="279.75" customHeight="1" thickBot="1">
      <c r="A20" s="197" t="s">
        <v>319</v>
      </c>
      <c r="B20" s="207" t="s">
        <v>246</v>
      </c>
      <c r="C20" s="207" t="s">
        <v>232</v>
      </c>
      <c r="D20" s="153" t="s">
        <v>368</v>
      </c>
      <c r="E20" s="208" t="s">
        <v>402</v>
      </c>
      <c r="F20" s="208" t="s">
        <v>401</v>
      </c>
      <c r="G20" s="209" t="s">
        <v>400</v>
      </c>
      <c r="H20" s="208" t="s">
        <v>320</v>
      </c>
      <c r="I20" s="210"/>
      <c r="J20" s="210"/>
      <c r="K20" s="210"/>
      <c r="L20" s="210"/>
      <c r="M20" s="210"/>
      <c r="N20" s="211"/>
      <c r="O20" s="212" t="s">
        <v>388</v>
      </c>
      <c r="P20" s="156" t="s">
        <v>351</v>
      </c>
    </row>
    <row r="21" spans="1:16" ht="35.25" customHeight="1">
      <c r="A21" s="183" t="s">
        <v>392</v>
      </c>
      <c r="B21" s="184"/>
      <c r="C21" s="184"/>
      <c r="D21" s="184"/>
      <c r="E21" s="184"/>
      <c r="F21" s="184"/>
      <c r="G21" s="184"/>
      <c r="H21" s="184"/>
      <c r="I21" s="184"/>
      <c r="J21" s="184"/>
      <c r="K21" s="184"/>
      <c r="L21" s="184"/>
      <c r="M21" s="184"/>
      <c r="N21" s="184"/>
      <c r="O21" s="184"/>
      <c r="P21" s="185"/>
    </row>
    <row r="22" spans="1:16" ht="41.25" hidden="1" customHeight="1">
      <c r="A22" s="213" t="s">
        <v>393</v>
      </c>
      <c r="B22" s="214"/>
      <c r="C22" s="214"/>
      <c r="D22" s="214"/>
      <c r="E22" s="214"/>
      <c r="F22" s="214"/>
      <c r="G22" s="214"/>
      <c r="H22" s="214"/>
      <c r="I22" s="214"/>
      <c r="J22" s="214"/>
      <c r="K22" s="214"/>
      <c r="L22" s="214"/>
      <c r="M22" s="214"/>
      <c r="N22" s="214"/>
      <c r="O22" s="214"/>
      <c r="P22" s="158"/>
    </row>
    <row r="23" spans="1:16" ht="230.25" customHeight="1">
      <c r="A23" s="215" t="s">
        <v>394</v>
      </c>
      <c r="B23" s="216" t="s">
        <v>291</v>
      </c>
      <c r="C23" s="216" t="s">
        <v>292</v>
      </c>
      <c r="D23" s="217" t="s">
        <v>340</v>
      </c>
      <c r="E23" s="232"/>
      <c r="F23" s="218" t="s">
        <v>362</v>
      </c>
      <c r="G23" s="218" t="s">
        <v>369</v>
      </c>
      <c r="H23" s="218" t="s">
        <v>321</v>
      </c>
      <c r="I23" s="150"/>
      <c r="J23" s="219"/>
      <c r="K23" s="220"/>
      <c r="L23" s="191"/>
      <c r="M23" s="220"/>
      <c r="N23" s="221"/>
      <c r="O23" s="222" t="s">
        <v>299</v>
      </c>
      <c r="P23" s="223"/>
    </row>
    <row r="24" spans="1:16" ht="178.5" customHeight="1">
      <c r="A24" s="173" t="s">
        <v>395</v>
      </c>
      <c r="B24" s="188" t="s">
        <v>293</v>
      </c>
      <c r="C24" s="188" t="s">
        <v>292</v>
      </c>
      <c r="D24" s="175" t="s">
        <v>341</v>
      </c>
      <c r="E24" s="232"/>
      <c r="F24" s="159" t="s">
        <v>358</v>
      </c>
      <c r="G24" s="159" t="s">
        <v>374</v>
      </c>
      <c r="H24" s="159" t="s">
        <v>321</v>
      </c>
      <c r="I24" s="151"/>
      <c r="J24" s="178"/>
      <c r="K24" s="179"/>
      <c r="L24" s="191"/>
      <c r="M24" s="179"/>
      <c r="N24" s="180"/>
      <c r="O24" s="181" t="s">
        <v>299</v>
      </c>
      <c r="P24" s="157" t="s">
        <v>342</v>
      </c>
    </row>
    <row r="25" spans="1:16" ht="247.5" customHeight="1">
      <c r="A25" s="215" t="s">
        <v>396</v>
      </c>
      <c r="B25" s="216" t="s">
        <v>294</v>
      </c>
      <c r="C25" s="216" t="s">
        <v>296</v>
      </c>
      <c r="D25" s="217" t="s">
        <v>343</v>
      </c>
      <c r="E25" s="232"/>
      <c r="F25" s="218" t="s">
        <v>363</v>
      </c>
      <c r="G25" s="218" t="s">
        <v>375</v>
      </c>
      <c r="H25" s="218" t="s">
        <v>322</v>
      </c>
      <c r="I25" s="150"/>
      <c r="J25" s="219"/>
      <c r="K25" s="220"/>
      <c r="L25" s="224"/>
      <c r="M25" s="220"/>
      <c r="N25" s="221"/>
      <c r="O25" s="225" t="s">
        <v>301</v>
      </c>
      <c r="P25" s="223"/>
    </row>
    <row r="26" spans="1:16" ht="279.75" customHeight="1">
      <c r="A26" s="173" t="s">
        <v>397</v>
      </c>
      <c r="B26" s="188" t="s">
        <v>295</v>
      </c>
      <c r="C26" s="188" t="s">
        <v>297</v>
      </c>
      <c r="D26" s="175" t="s">
        <v>326</v>
      </c>
      <c r="E26" s="232"/>
      <c r="F26" s="159" t="s">
        <v>359</v>
      </c>
      <c r="G26" s="159" t="s">
        <v>376</v>
      </c>
      <c r="H26" s="159" t="s">
        <v>322</v>
      </c>
      <c r="I26" s="151"/>
      <c r="J26" s="178"/>
      <c r="K26" s="179"/>
      <c r="L26" s="191"/>
      <c r="M26" s="179"/>
      <c r="N26" s="180"/>
      <c r="O26" s="195" t="s">
        <v>300</v>
      </c>
      <c r="P26" s="157" t="s">
        <v>352</v>
      </c>
    </row>
    <row r="27" spans="1:16" ht="409.5" customHeight="1">
      <c r="A27" s="173" t="s">
        <v>398</v>
      </c>
      <c r="B27" s="188" t="s">
        <v>233</v>
      </c>
      <c r="C27" s="188" t="s">
        <v>283</v>
      </c>
      <c r="D27" s="175" t="s">
        <v>349</v>
      </c>
      <c r="E27" s="232"/>
      <c r="F27" s="226" t="s">
        <v>360</v>
      </c>
      <c r="G27" s="177" t="s">
        <v>355</v>
      </c>
      <c r="H27" s="226" t="s">
        <v>327</v>
      </c>
      <c r="I27" s="227"/>
      <c r="J27" s="227"/>
      <c r="K27" s="179"/>
      <c r="L27" s="178"/>
      <c r="M27" s="179"/>
      <c r="N27" s="180"/>
      <c r="O27" s="181" t="s">
        <v>302</v>
      </c>
      <c r="P27" s="157" t="s">
        <v>344</v>
      </c>
    </row>
    <row r="28" spans="1:16" ht="347.25" customHeight="1">
      <c r="A28" s="173" t="s">
        <v>399</v>
      </c>
      <c r="B28" s="188" t="s">
        <v>234</v>
      </c>
      <c r="C28" s="188" t="s">
        <v>235</v>
      </c>
      <c r="D28" s="175" t="s">
        <v>346</v>
      </c>
      <c r="E28" s="233"/>
      <c r="F28" s="226" t="s">
        <v>361</v>
      </c>
      <c r="G28" s="228" t="s">
        <v>370</v>
      </c>
      <c r="H28" s="226" t="s">
        <v>328</v>
      </c>
      <c r="I28" s="178"/>
      <c r="J28" s="178"/>
      <c r="K28" s="179"/>
      <c r="L28" s="178"/>
      <c r="M28" s="179"/>
      <c r="N28" s="180"/>
      <c r="O28" s="181" t="s">
        <v>303</v>
      </c>
      <c r="P28" s="157" t="s">
        <v>345</v>
      </c>
    </row>
    <row r="29" spans="1:16">
      <c r="A29" s="229"/>
      <c r="B29" s="161"/>
      <c r="C29" s="229"/>
      <c r="I29" s="161"/>
      <c r="J29" s="161"/>
      <c r="K29" s="161"/>
      <c r="L29" s="161"/>
      <c r="M29" s="161"/>
      <c r="N29" s="161"/>
      <c r="P29" s="148"/>
    </row>
    <row r="30" spans="1:16">
      <c r="A30" s="229"/>
      <c r="B30" s="161"/>
      <c r="C30" s="229"/>
      <c r="I30" s="161"/>
      <c r="J30" s="161"/>
      <c r="K30" s="161"/>
      <c r="L30" s="161"/>
      <c r="M30" s="161"/>
      <c r="N30" s="161"/>
      <c r="P30" s="148"/>
    </row>
    <row r="31" spans="1:16">
      <c r="A31" s="229"/>
      <c r="B31" s="161"/>
      <c r="C31" s="229"/>
      <c r="I31" s="161"/>
      <c r="J31" s="161"/>
      <c r="K31" s="161"/>
      <c r="L31" s="161"/>
      <c r="M31" s="161"/>
      <c r="N31" s="161"/>
      <c r="P31" s="148"/>
    </row>
    <row r="32" spans="1:16">
      <c r="A32" s="229"/>
      <c r="B32" s="161"/>
      <c r="C32" s="229"/>
      <c r="I32" s="161"/>
      <c r="J32" s="161"/>
      <c r="K32" s="161"/>
      <c r="L32" s="161"/>
      <c r="M32" s="161"/>
      <c r="N32" s="161"/>
      <c r="P32" s="148"/>
    </row>
    <row r="33" spans="1:16">
      <c r="A33" s="229"/>
      <c r="B33" s="161"/>
      <c r="C33" s="229"/>
      <c r="I33" s="161"/>
      <c r="J33" s="161"/>
      <c r="K33" s="161"/>
      <c r="L33" s="161"/>
      <c r="M33" s="161"/>
      <c r="N33" s="161"/>
      <c r="P33" s="148"/>
    </row>
    <row r="34" spans="1:16">
      <c r="A34" s="229"/>
      <c r="B34" s="161"/>
      <c r="C34" s="229"/>
      <c r="I34" s="161"/>
      <c r="J34" s="161"/>
      <c r="K34" s="161"/>
      <c r="L34" s="161"/>
      <c r="M34" s="161"/>
      <c r="N34" s="161"/>
      <c r="P34" s="148"/>
    </row>
    <row r="35" spans="1:16">
      <c r="A35" s="229"/>
      <c r="B35" s="161"/>
      <c r="C35" s="229"/>
      <c r="I35" s="161"/>
      <c r="J35" s="161"/>
      <c r="K35" s="161"/>
      <c r="L35" s="161"/>
      <c r="M35" s="161"/>
      <c r="N35" s="161"/>
      <c r="P35" s="148"/>
    </row>
    <row r="36" spans="1:16">
      <c r="A36" s="229"/>
      <c r="B36" s="161"/>
      <c r="C36" s="229"/>
      <c r="I36" s="161"/>
      <c r="J36" s="161"/>
      <c r="K36" s="161"/>
      <c r="L36" s="161"/>
      <c r="M36" s="161"/>
      <c r="N36" s="161"/>
      <c r="P36" s="148"/>
    </row>
    <row r="37" spans="1:16">
      <c r="A37" s="229"/>
      <c r="B37" s="161"/>
      <c r="C37" s="229"/>
      <c r="I37" s="161"/>
      <c r="J37" s="161"/>
      <c r="K37" s="161"/>
      <c r="L37" s="161"/>
      <c r="M37" s="161"/>
      <c r="N37" s="161"/>
      <c r="P37" s="148"/>
    </row>
    <row r="38" spans="1:16">
      <c r="A38" s="229"/>
      <c r="B38" s="161"/>
      <c r="C38" s="229"/>
      <c r="I38" s="161"/>
      <c r="J38" s="161"/>
      <c r="K38" s="161"/>
      <c r="L38" s="161"/>
      <c r="M38" s="161"/>
      <c r="N38" s="161"/>
      <c r="P38" s="148"/>
    </row>
    <row r="39" spans="1:16">
      <c r="A39" s="229"/>
      <c r="B39" s="161"/>
      <c r="C39" s="229"/>
      <c r="I39" s="161"/>
      <c r="J39" s="161"/>
      <c r="K39" s="161"/>
      <c r="L39" s="161"/>
      <c r="M39" s="161"/>
      <c r="N39" s="161"/>
      <c r="P39" s="148"/>
    </row>
    <row r="40" spans="1:16">
      <c r="A40" s="229"/>
      <c r="B40" s="161"/>
      <c r="C40" s="229"/>
      <c r="I40" s="161"/>
      <c r="J40" s="161"/>
      <c r="K40" s="161"/>
      <c r="L40" s="161"/>
      <c r="M40" s="161"/>
      <c r="N40" s="161"/>
      <c r="P40" s="148"/>
    </row>
    <row r="41" spans="1:16">
      <c r="A41" s="229"/>
      <c r="B41" s="161"/>
      <c r="C41" s="229"/>
      <c r="I41" s="161"/>
      <c r="J41" s="161"/>
      <c r="K41" s="161"/>
      <c r="L41" s="161"/>
      <c r="M41" s="161"/>
      <c r="N41" s="161"/>
      <c r="P41" s="148"/>
    </row>
    <row r="42" spans="1:16">
      <c r="A42" s="229"/>
      <c r="B42" s="161"/>
      <c r="C42" s="229"/>
      <c r="I42" s="161"/>
      <c r="J42" s="161"/>
      <c r="K42" s="161"/>
      <c r="L42" s="161"/>
      <c r="M42" s="161"/>
      <c r="N42" s="161"/>
      <c r="P42" s="148"/>
    </row>
    <row r="43" spans="1:16">
      <c r="A43" s="229"/>
      <c r="B43" s="161"/>
      <c r="C43" s="229"/>
      <c r="I43" s="161"/>
      <c r="J43" s="161"/>
      <c r="K43" s="161"/>
      <c r="L43" s="161"/>
      <c r="M43" s="161"/>
      <c r="N43" s="161"/>
      <c r="P43" s="148"/>
    </row>
    <row r="44" spans="1:16">
      <c r="A44" s="229"/>
      <c r="B44" s="161"/>
      <c r="C44" s="229"/>
      <c r="I44" s="161"/>
      <c r="J44" s="161"/>
      <c r="K44" s="161"/>
      <c r="L44" s="161"/>
      <c r="M44" s="161"/>
      <c r="N44" s="161"/>
      <c r="P44" s="148"/>
    </row>
    <row r="45" spans="1:16">
      <c r="A45" s="229"/>
      <c r="B45" s="161"/>
      <c r="C45" s="229"/>
      <c r="I45" s="161"/>
      <c r="J45" s="161"/>
      <c r="K45" s="161"/>
      <c r="L45" s="161"/>
      <c r="M45" s="161"/>
      <c r="N45" s="161"/>
      <c r="P45" s="148"/>
    </row>
    <row r="46" spans="1:16">
      <c r="A46" s="229"/>
      <c r="B46" s="161"/>
      <c r="C46" s="229"/>
      <c r="I46" s="161"/>
      <c r="J46" s="161"/>
      <c r="K46" s="161"/>
      <c r="L46" s="161"/>
      <c r="M46" s="161"/>
      <c r="N46" s="161"/>
      <c r="P46" s="148"/>
    </row>
    <row r="47" spans="1:16">
      <c r="A47" s="229"/>
      <c r="B47" s="161"/>
      <c r="C47" s="229"/>
      <c r="I47" s="161"/>
      <c r="J47" s="161"/>
      <c r="K47" s="161"/>
      <c r="L47" s="161"/>
      <c r="M47" s="161"/>
      <c r="N47" s="161"/>
      <c r="P47" s="148"/>
    </row>
    <row r="48" spans="1:16">
      <c r="A48" s="229"/>
      <c r="B48" s="161"/>
      <c r="C48" s="229"/>
      <c r="I48" s="161"/>
      <c r="J48" s="161"/>
      <c r="K48" s="161"/>
      <c r="L48" s="161"/>
      <c r="M48" s="161"/>
      <c r="N48" s="161"/>
      <c r="P48" s="148"/>
    </row>
    <row r="49" spans="1:16">
      <c r="A49" s="229"/>
      <c r="B49" s="161"/>
      <c r="C49" s="229"/>
      <c r="I49" s="161"/>
      <c r="J49" s="161"/>
      <c r="K49" s="161"/>
      <c r="L49" s="161"/>
      <c r="M49" s="161"/>
      <c r="N49" s="161"/>
      <c r="P49" s="148"/>
    </row>
    <row r="50" spans="1:16">
      <c r="A50" s="229"/>
      <c r="B50" s="161"/>
      <c r="C50" s="229"/>
      <c r="I50" s="161"/>
      <c r="J50" s="161"/>
      <c r="K50" s="161"/>
      <c r="L50" s="161"/>
      <c r="M50" s="161"/>
      <c r="N50" s="161"/>
      <c r="P50" s="148"/>
    </row>
    <row r="51" spans="1:16">
      <c r="A51" s="229"/>
      <c r="B51" s="161"/>
      <c r="C51" s="229"/>
      <c r="I51" s="161"/>
      <c r="J51" s="161"/>
      <c r="K51" s="161"/>
      <c r="L51" s="161"/>
      <c r="M51" s="161"/>
      <c r="N51" s="161"/>
      <c r="P51" s="148"/>
    </row>
    <row r="52" spans="1:16">
      <c r="A52" s="229"/>
      <c r="B52" s="161"/>
      <c r="C52" s="229"/>
      <c r="I52" s="161"/>
      <c r="J52" s="161"/>
      <c r="K52" s="161"/>
      <c r="L52" s="161"/>
      <c r="M52" s="161"/>
      <c r="N52" s="161"/>
      <c r="P52" s="148"/>
    </row>
    <row r="53" spans="1:16">
      <c r="A53" s="229"/>
      <c r="B53" s="161"/>
      <c r="C53" s="229"/>
      <c r="I53" s="161"/>
      <c r="J53" s="161"/>
      <c r="K53" s="161"/>
      <c r="L53" s="161"/>
      <c r="M53" s="161"/>
      <c r="N53" s="161"/>
      <c r="P53" s="148"/>
    </row>
    <row r="54" spans="1:16">
      <c r="A54" s="229"/>
      <c r="B54" s="161"/>
      <c r="C54" s="229"/>
      <c r="I54" s="161"/>
      <c r="J54" s="161"/>
      <c r="K54" s="161"/>
      <c r="L54" s="161"/>
      <c r="M54" s="161"/>
      <c r="N54" s="161"/>
      <c r="P54" s="148"/>
    </row>
    <row r="55" spans="1:16">
      <c r="A55" s="229"/>
      <c r="B55" s="161"/>
      <c r="C55" s="229"/>
      <c r="I55" s="161"/>
      <c r="J55" s="161"/>
      <c r="K55" s="161"/>
      <c r="L55" s="161"/>
      <c r="M55" s="161"/>
      <c r="N55" s="161"/>
      <c r="P55" s="148"/>
    </row>
    <row r="56" spans="1:16">
      <c r="A56" s="229"/>
      <c r="B56" s="161"/>
      <c r="C56" s="229"/>
      <c r="I56" s="161"/>
      <c r="J56" s="161"/>
      <c r="K56" s="161"/>
      <c r="L56" s="161"/>
      <c r="M56" s="161"/>
      <c r="N56" s="161"/>
      <c r="P56" s="148"/>
    </row>
    <row r="57" spans="1:16">
      <c r="A57" s="229"/>
      <c r="B57" s="161"/>
      <c r="C57" s="229"/>
      <c r="I57" s="161"/>
      <c r="J57" s="161"/>
      <c r="K57" s="161"/>
      <c r="L57" s="161"/>
      <c r="M57" s="161"/>
      <c r="N57" s="161"/>
      <c r="P57" s="148"/>
    </row>
    <row r="58" spans="1:16">
      <c r="A58" s="229"/>
      <c r="B58" s="161"/>
      <c r="C58" s="229"/>
      <c r="I58" s="161"/>
      <c r="J58" s="161"/>
      <c r="K58" s="161"/>
      <c r="L58" s="161"/>
      <c r="M58" s="161"/>
      <c r="N58" s="161"/>
      <c r="P58" s="148"/>
    </row>
  </sheetData>
  <mergeCells count="5">
    <mergeCell ref="A1:P1"/>
    <mergeCell ref="A2:P2"/>
    <mergeCell ref="A3:P3"/>
    <mergeCell ref="A5:P5"/>
    <mergeCell ref="A4:P4"/>
  </mergeCells>
  <phoneticPr fontId="25" type="noConversion"/>
  <printOptions horizontalCentered="1"/>
  <pageMargins left="0.25" right="0.25" top="0.75" bottom="0.75" header="0.3" footer="0.3"/>
  <pageSetup scale="32" fitToHeight="0" orientation="landscape" horizontalDpi="300" verticalDpi="300" r:id="rId1"/>
  <headerFooter>
    <oddHeader xml:space="preserve">&amp;L&amp;"Arial,Bold"&amp;8LA Metro P2550 LRV Modernization RFP No. 2550-2019&amp;R&amp;"Arial,Bold"&amp;8&amp;K000000Tenco Proposed Scope for P2550 LRV Modernization 
</oddHeader>
    <oddFooter>&amp;L&amp;"Arial,Bold"&amp;8Tenco&amp;C&amp;"Arial,Bold"&amp;8&amp;K000000&amp;F   Page &amp;P&amp;R&amp;"Arial,Bold"&amp;8&amp;D</oddFooter>
  </headerFooter>
  <rowBreaks count="3" manualBreakCount="3">
    <brk id="15" max="15" man="1"/>
    <brk id="20" max="15" man="1"/>
    <brk id="26" max="15" man="1"/>
  </rowBreaks>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30"/>
  <sheetViews>
    <sheetView workbookViewId="0"/>
  </sheetViews>
  <sheetFormatPr defaultColWidth="8.85546875" defaultRowHeight="15"/>
  <cols>
    <col min="2" max="3" width="14" customWidth="1"/>
    <col min="4" max="4" width="86.140625" customWidth="1"/>
  </cols>
  <sheetData>
    <row r="3" spans="1:4">
      <c r="A3" t="s">
        <v>252</v>
      </c>
    </row>
    <row r="4" spans="1:4" ht="30">
      <c r="A4" s="145"/>
      <c r="B4" s="146" t="s">
        <v>253</v>
      </c>
      <c r="C4" s="146"/>
      <c r="D4" s="147" t="s">
        <v>254</v>
      </c>
    </row>
    <row r="5" spans="1:4">
      <c r="A5" s="145">
        <v>1</v>
      </c>
      <c r="B5" s="146" t="s">
        <v>259</v>
      </c>
      <c r="C5" s="146"/>
      <c r="D5" s="146" t="s">
        <v>255</v>
      </c>
    </row>
    <row r="6" spans="1:4">
      <c r="A6" s="145">
        <v>2</v>
      </c>
      <c r="B6" s="146" t="s">
        <v>260</v>
      </c>
      <c r="C6" s="146"/>
      <c r="D6" s="146" t="s">
        <v>256</v>
      </c>
    </row>
    <row r="7" spans="1:4">
      <c r="A7" s="145">
        <v>3</v>
      </c>
      <c r="B7" s="146" t="s">
        <v>261</v>
      </c>
      <c r="C7" s="146"/>
      <c r="D7" s="146" t="s">
        <v>257</v>
      </c>
    </row>
    <row r="8" spans="1:4">
      <c r="A8" s="145">
        <v>4</v>
      </c>
      <c r="B8" s="146" t="s">
        <v>262</v>
      </c>
      <c r="C8" s="146"/>
      <c r="D8" s="146" t="s">
        <v>258</v>
      </c>
    </row>
    <row r="9" spans="1:4">
      <c r="A9" s="145">
        <v>5</v>
      </c>
      <c r="B9" s="146" t="s">
        <v>263</v>
      </c>
      <c r="C9" s="146"/>
      <c r="D9" s="146" t="s">
        <v>271</v>
      </c>
    </row>
    <row r="10" spans="1:4">
      <c r="A10" s="145">
        <v>6</v>
      </c>
      <c r="B10" s="146" t="s">
        <v>264</v>
      </c>
      <c r="C10" s="146"/>
      <c r="D10" s="146" t="s">
        <v>265</v>
      </c>
    </row>
    <row r="11" spans="1:4">
      <c r="A11" s="145">
        <v>7</v>
      </c>
      <c r="B11" s="146" t="s">
        <v>274</v>
      </c>
      <c r="C11" s="146"/>
      <c r="D11" s="146" t="s">
        <v>266</v>
      </c>
    </row>
    <row r="12" spans="1:4">
      <c r="A12" s="145">
        <v>8</v>
      </c>
      <c r="B12" s="146" t="s">
        <v>275</v>
      </c>
      <c r="C12" s="146"/>
      <c r="D12" s="146" t="s">
        <v>267</v>
      </c>
    </row>
    <row r="13" spans="1:4">
      <c r="A13" s="145">
        <v>9</v>
      </c>
      <c r="B13" s="146" t="s">
        <v>276</v>
      </c>
      <c r="C13" s="146"/>
      <c r="D13" s="146" t="s">
        <v>268</v>
      </c>
    </row>
    <row r="14" spans="1:4">
      <c r="A14" s="145">
        <v>10</v>
      </c>
      <c r="B14" s="146" t="s">
        <v>277</v>
      </c>
      <c r="C14" s="146"/>
      <c r="D14" s="146" t="s">
        <v>269</v>
      </c>
    </row>
    <row r="15" spans="1:4">
      <c r="A15" s="145">
        <v>11</v>
      </c>
      <c r="B15" s="146" t="s">
        <v>278</v>
      </c>
      <c r="C15" s="146"/>
      <c r="D15" s="146" t="s">
        <v>270</v>
      </c>
    </row>
    <row r="16" spans="1:4">
      <c r="A16" s="145"/>
      <c r="B16" s="146"/>
      <c r="C16" s="146"/>
      <c r="D16" s="146"/>
    </row>
    <row r="17" spans="1:4">
      <c r="A17" s="145"/>
      <c r="B17" s="146" t="s">
        <v>273</v>
      </c>
      <c r="C17" s="146"/>
      <c r="D17" s="146" t="s">
        <v>272</v>
      </c>
    </row>
    <row r="18" spans="1:4">
      <c r="A18" s="145"/>
      <c r="B18" s="146"/>
      <c r="C18" s="146"/>
      <c r="D18" s="146"/>
    </row>
    <row r="19" spans="1:4">
      <c r="A19" s="145"/>
      <c r="B19" s="146" t="s">
        <v>282</v>
      </c>
      <c r="C19" s="146"/>
      <c r="D19" s="146" t="s">
        <v>281</v>
      </c>
    </row>
    <row r="20" spans="1:4">
      <c r="A20" s="145"/>
      <c r="B20" s="146"/>
      <c r="C20" s="146"/>
      <c r="D20" s="146"/>
    </row>
    <row r="21" spans="1:4">
      <c r="A21" s="145"/>
      <c r="B21" s="146"/>
      <c r="C21" s="146"/>
      <c r="D21" s="146"/>
    </row>
    <row r="22" spans="1:4">
      <c r="A22" s="145"/>
      <c r="B22" s="146"/>
      <c r="C22" s="146"/>
      <c r="D22" s="146"/>
    </row>
    <row r="23" spans="1:4">
      <c r="A23" s="145"/>
      <c r="B23" s="146"/>
      <c r="C23" s="146"/>
      <c r="D23" s="146"/>
    </row>
    <row r="24" spans="1:4">
      <c r="A24" s="145"/>
      <c r="B24" s="146"/>
      <c r="C24" s="146"/>
      <c r="D24" s="146"/>
    </row>
    <row r="25" spans="1:4">
      <c r="A25" s="145"/>
      <c r="B25" s="146"/>
      <c r="C25" s="146"/>
      <c r="D25" s="146"/>
    </row>
    <row r="26" spans="1:4">
      <c r="A26" s="145"/>
      <c r="B26" s="146"/>
      <c r="C26" s="146"/>
      <c r="D26" s="146"/>
    </row>
    <row r="27" spans="1:4">
      <c r="A27" s="145"/>
      <c r="B27" s="146"/>
      <c r="C27" s="146"/>
      <c r="D27" s="146"/>
    </row>
    <row r="28" spans="1:4">
      <c r="A28" s="145"/>
      <c r="B28" s="146"/>
      <c r="C28" s="146"/>
      <c r="D28" s="146"/>
    </row>
    <row r="29" spans="1:4">
      <c r="A29" s="146"/>
      <c r="B29" s="146"/>
      <c r="C29" s="146"/>
      <c r="D29" s="146"/>
    </row>
    <row r="30" spans="1:4">
      <c r="A30" s="146"/>
      <c r="B30" s="146"/>
      <c r="C30" s="146"/>
      <c r="D30" s="146"/>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26"/>
  <sheetViews>
    <sheetView workbookViewId="0"/>
  </sheetViews>
  <sheetFormatPr defaultColWidth="8.85546875" defaultRowHeight="15"/>
  <cols>
    <col min="2" max="2" width="119" customWidth="1"/>
  </cols>
  <sheetData>
    <row r="3" spans="1:2" ht="18">
      <c r="A3" s="144" t="s">
        <v>236</v>
      </c>
    </row>
    <row r="4" spans="1:2">
      <c r="A4" s="145">
        <v>1</v>
      </c>
      <c r="B4" s="146" t="s">
        <v>240</v>
      </c>
    </row>
    <row r="5" spans="1:2">
      <c r="A5" s="145">
        <v>2</v>
      </c>
      <c r="B5" s="146" t="s">
        <v>241</v>
      </c>
    </row>
    <row r="6" spans="1:2">
      <c r="A6" s="145">
        <v>3</v>
      </c>
      <c r="B6" s="146" t="s">
        <v>247</v>
      </c>
    </row>
    <row r="7" spans="1:2">
      <c r="A7" s="145">
        <v>4</v>
      </c>
      <c r="B7" s="146" t="s">
        <v>248</v>
      </c>
    </row>
    <row r="8" spans="1:2">
      <c r="A8" s="145">
        <v>5</v>
      </c>
      <c r="B8" s="146" t="s">
        <v>242</v>
      </c>
    </row>
    <row r="9" spans="1:2">
      <c r="A9" s="145">
        <v>6</v>
      </c>
      <c r="B9" s="146" t="s">
        <v>238</v>
      </c>
    </row>
    <row r="10" spans="1:2">
      <c r="A10" s="145">
        <v>7</v>
      </c>
      <c r="B10" s="146" t="s">
        <v>237</v>
      </c>
    </row>
    <row r="11" spans="1:2">
      <c r="A11" s="145">
        <v>8</v>
      </c>
      <c r="B11" s="146" t="s">
        <v>239</v>
      </c>
    </row>
    <row r="12" spans="1:2" ht="48" customHeight="1">
      <c r="A12" s="145">
        <v>9</v>
      </c>
      <c r="B12" s="147" t="s">
        <v>251</v>
      </c>
    </row>
    <row r="13" spans="1:2">
      <c r="A13" s="145">
        <v>10</v>
      </c>
      <c r="B13" s="146"/>
    </row>
    <row r="14" spans="1:2">
      <c r="A14" s="145">
        <v>11</v>
      </c>
      <c r="B14" s="146"/>
    </row>
    <row r="15" spans="1:2">
      <c r="A15" s="145">
        <v>12</v>
      </c>
      <c r="B15" s="146"/>
    </row>
    <row r="16" spans="1:2">
      <c r="A16" s="145">
        <v>13</v>
      </c>
      <c r="B16" s="146"/>
    </row>
    <row r="17" spans="1:2">
      <c r="A17" s="145">
        <v>14</v>
      </c>
      <c r="B17" s="146"/>
    </row>
    <row r="18" spans="1:2">
      <c r="A18" s="145">
        <v>15</v>
      </c>
      <c r="B18" s="146"/>
    </row>
    <row r="19" spans="1:2">
      <c r="A19" s="145">
        <v>16</v>
      </c>
      <c r="B19" s="146"/>
    </row>
    <row r="20" spans="1:2">
      <c r="A20" s="145">
        <v>17</v>
      </c>
      <c r="B20" s="146"/>
    </row>
    <row r="21" spans="1:2">
      <c r="A21" s="145">
        <v>18</v>
      </c>
      <c r="B21" s="146"/>
    </row>
    <row r="22" spans="1:2">
      <c r="A22" s="145">
        <v>19</v>
      </c>
      <c r="B22" s="146"/>
    </row>
    <row r="23" spans="1:2">
      <c r="A23" s="145">
        <v>20</v>
      </c>
      <c r="B23" s="146"/>
    </row>
    <row r="24" spans="1:2">
      <c r="A24" s="143"/>
    </row>
    <row r="25" spans="1:2">
      <c r="A25" s="143"/>
    </row>
    <row r="26" spans="1:2">
      <c r="A26" s="14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B14"/>
  <sheetViews>
    <sheetView workbookViewId="0"/>
  </sheetViews>
  <sheetFormatPr defaultColWidth="8.85546875" defaultRowHeight="15"/>
  <cols>
    <col min="1" max="1" width="8.85546875" style="143"/>
    <col min="2" max="2" width="36.42578125" style="42" customWidth="1"/>
  </cols>
  <sheetData>
    <row r="4" spans="1:2">
      <c r="A4" s="143" t="s">
        <v>279</v>
      </c>
      <c r="B4" s="42" t="s">
        <v>280</v>
      </c>
    </row>
    <row r="10" spans="1:2">
      <c r="A10" s="143" t="s">
        <v>284</v>
      </c>
      <c r="B10" s="42" t="s">
        <v>287</v>
      </c>
    </row>
    <row r="11" spans="1:2">
      <c r="A11" s="143" t="s">
        <v>285</v>
      </c>
      <c r="B11" s="42" t="s">
        <v>286</v>
      </c>
    </row>
    <row r="14" spans="1:2">
      <c r="A14" s="143" t="s">
        <v>249</v>
      </c>
      <c r="B14" s="42" t="s">
        <v>250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34"/>
  <sheetViews>
    <sheetView workbookViewId="0">
      <selection sqref="A1:I1"/>
    </sheetView>
  </sheetViews>
  <sheetFormatPr defaultColWidth="8.85546875" defaultRowHeight="15"/>
  <cols>
    <col min="1" max="1" width="9.42578125" style="42" customWidth="1"/>
    <col min="2" max="2" width="8.7109375" style="42" customWidth="1"/>
    <col min="3" max="3" width="13.42578125" style="72" customWidth="1"/>
    <col min="4" max="4" width="38.140625" style="42" customWidth="1"/>
    <col min="5" max="6" width="47.28515625" style="42" customWidth="1"/>
    <col min="7" max="7" width="30.7109375" style="42" customWidth="1"/>
    <col min="8" max="8" width="28.42578125" style="42" customWidth="1"/>
    <col min="9" max="9" width="49.42578125" style="42" customWidth="1"/>
    <col min="10" max="16384" width="8.85546875" style="42"/>
  </cols>
  <sheetData>
    <row r="1" spans="1:9" ht="61.5" customHeight="1">
      <c r="A1" s="254" t="s">
        <v>174</v>
      </c>
      <c r="B1" s="255"/>
      <c r="C1" s="255"/>
      <c r="D1" s="255"/>
      <c r="E1" s="255"/>
      <c r="F1" s="255"/>
      <c r="G1" s="255"/>
      <c r="H1" s="255"/>
      <c r="I1" s="256"/>
    </row>
    <row r="2" spans="1:9" ht="53.25" customHeight="1">
      <c r="A2" s="257" t="s">
        <v>225</v>
      </c>
      <c r="B2" s="258"/>
      <c r="C2" s="258"/>
      <c r="D2" s="258"/>
      <c r="E2" s="258"/>
      <c r="F2" s="258"/>
      <c r="G2" s="86"/>
      <c r="H2" s="86"/>
      <c r="I2" s="104"/>
    </row>
    <row r="3" spans="1:9">
      <c r="A3" s="75"/>
      <c r="B3" s="76"/>
      <c r="C3" s="77"/>
      <c r="D3" s="73"/>
      <c r="E3" s="73"/>
      <c r="F3" s="73"/>
      <c r="G3" s="73"/>
      <c r="H3" s="73"/>
      <c r="I3" s="74"/>
    </row>
    <row r="4" spans="1:9" ht="41.25" customHeight="1">
      <c r="A4" s="259" t="s">
        <v>129</v>
      </c>
      <c r="B4" s="260"/>
      <c r="C4" s="260"/>
      <c r="D4" s="260"/>
      <c r="E4" s="260"/>
      <c r="F4" s="260"/>
      <c r="G4" s="260"/>
      <c r="H4" s="260"/>
      <c r="I4" s="261"/>
    </row>
    <row r="5" spans="1:9" ht="15.75" thickBot="1">
      <c r="A5" s="78" t="s">
        <v>44</v>
      </c>
      <c r="B5" s="4" t="s">
        <v>0</v>
      </c>
      <c r="C5" s="4" t="s">
        <v>1</v>
      </c>
      <c r="D5" s="3" t="s">
        <v>4</v>
      </c>
      <c r="E5" s="3" t="s">
        <v>2</v>
      </c>
      <c r="F5" s="3" t="s">
        <v>176</v>
      </c>
      <c r="G5" s="3" t="s">
        <v>175</v>
      </c>
      <c r="H5" s="3" t="s">
        <v>45</v>
      </c>
      <c r="I5" s="105" t="s">
        <v>3</v>
      </c>
    </row>
    <row r="6" spans="1:9" ht="23.25">
      <c r="A6" s="251" t="s">
        <v>128</v>
      </c>
      <c r="B6" s="252"/>
      <c r="C6" s="252"/>
      <c r="D6" s="252"/>
      <c r="E6" s="252"/>
      <c r="F6" s="252"/>
      <c r="G6" s="252"/>
      <c r="H6" s="252"/>
      <c r="I6" s="253"/>
    </row>
    <row r="7" spans="1:9" ht="134.1" customHeight="1" thickBot="1">
      <c r="A7" s="79">
        <v>0.1</v>
      </c>
      <c r="B7" s="71"/>
      <c r="C7" s="71"/>
      <c r="D7" s="2" t="s">
        <v>17</v>
      </c>
      <c r="E7" s="1" t="s">
        <v>177</v>
      </c>
      <c r="F7" s="2" t="s">
        <v>178</v>
      </c>
      <c r="G7" s="2" t="s">
        <v>179</v>
      </c>
      <c r="H7" s="2" t="s">
        <v>46</v>
      </c>
      <c r="I7" s="106"/>
    </row>
    <row r="8" spans="1:9" ht="23.25">
      <c r="A8" s="251" t="s">
        <v>222</v>
      </c>
      <c r="B8" s="252"/>
      <c r="C8" s="252"/>
      <c r="D8" s="252"/>
      <c r="E8" s="252"/>
      <c r="F8" s="252"/>
      <c r="G8" s="252"/>
      <c r="H8" s="252"/>
      <c r="I8" s="253"/>
    </row>
    <row r="9" spans="1:9" ht="188.1" customHeight="1">
      <c r="A9" s="124" t="s">
        <v>101</v>
      </c>
      <c r="B9" s="125"/>
      <c r="C9" s="125" t="s">
        <v>78</v>
      </c>
      <c r="D9" s="1" t="s">
        <v>105</v>
      </c>
      <c r="E9" s="1" t="s">
        <v>181</v>
      </c>
      <c r="F9" s="1" t="s">
        <v>182</v>
      </c>
      <c r="G9" s="1" t="s">
        <v>180</v>
      </c>
      <c r="H9" s="1" t="s">
        <v>79</v>
      </c>
      <c r="I9" s="126"/>
    </row>
    <row r="10" spans="1:9" ht="132" customHeight="1">
      <c r="A10" s="79" t="s">
        <v>102</v>
      </c>
      <c r="B10" s="71"/>
      <c r="C10" s="71" t="s">
        <v>53</v>
      </c>
      <c r="D10" s="2" t="s">
        <v>130</v>
      </c>
      <c r="E10" s="1" t="s">
        <v>184</v>
      </c>
      <c r="F10" s="1" t="s">
        <v>212</v>
      </c>
      <c r="G10" s="2" t="s">
        <v>183</v>
      </c>
      <c r="H10" s="2" t="s">
        <v>83</v>
      </c>
      <c r="I10" s="106"/>
    </row>
    <row r="11" spans="1:9" ht="195.95" customHeight="1">
      <c r="A11" s="79" t="s">
        <v>103</v>
      </c>
      <c r="B11" s="71"/>
      <c r="C11" s="71" t="s">
        <v>99</v>
      </c>
      <c r="D11" s="2" t="s">
        <v>131</v>
      </c>
      <c r="E11" s="1" t="s">
        <v>185</v>
      </c>
      <c r="F11" s="1" t="s">
        <v>187</v>
      </c>
      <c r="G11" s="2" t="s">
        <v>186</v>
      </c>
      <c r="H11" s="2" t="s">
        <v>151</v>
      </c>
      <c r="I11" s="106" t="s">
        <v>148</v>
      </c>
    </row>
    <row r="12" spans="1:9" ht="165.75" customHeight="1">
      <c r="A12" s="79" t="s">
        <v>104</v>
      </c>
      <c r="B12" s="71"/>
      <c r="C12" s="71" t="s">
        <v>153</v>
      </c>
      <c r="D12" s="2" t="s">
        <v>132</v>
      </c>
      <c r="E12" s="112" t="s">
        <v>188</v>
      </c>
      <c r="F12" s="112" t="s">
        <v>189</v>
      </c>
      <c r="G12" s="2" t="s">
        <v>190</v>
      </c>
      <c r="H12" s="2" t="s">
        <v>169</v>
      </c>
      <c r="I12" s="106"/>
    </row>
    <row r="13" spans="1:9" ht="143.1" customHeight="1">
      <c r="A13" s="79" t="s">
        <v>106</v>
      </c>
      <c r="B13" s="71"/>
      <c r="C13" s="71" t="s">
        <v>58</v>
      </c>
      <c r="D13" s="2" t="s">
        <v>133</v>
      </c>
      <c r="E13" s="1" t="s">
        <v>193</v>
      </c>
      <c r="F13" s="1" t="s">
        <v>191</v>
      </c>
      <c r="G13" s="2" t="s">
        <v>190</v>
      </c>
      <c r="H13" s="2" t="s">
        <v>95</v>
      </c>
      <c r="I13" s="106"/>
    </row>
    <row r="14" spans="1:9" ht="174" customHeight="1">
      <c r="A14" s="79">
        <v>1.2</v>
      </c>
      <c r="B14" s="71"/>
      <c r="C14" s="71" t="s">
        <v>58</v>
      </c>
      <c r="D14" s="2" t="s">
        <v>59</v>
      </c>
      <c r="E14" s="1" t="s">
        <v>192</v>
      </c>
      <c r="F14" s="1" t="s">
        <v>194</v>
      </c>
      <c r="G14" s="2" t="s">
        <v>190</v>
      </c>
      <c r="H14" s="2"/>
      <c r="I14" s="106"/>
    </row>
    <row r="15" spans="1:9" ht="138.94999999999999" customHeight="1">
      <c r="A15" s="79">
        <v>1.3</v>
      </c>
      <c r="B15" s="71"/>
      <c r="C15" s="71" t="s">
        <v>47</v>
      </c>
      <c r="D15" s="2" t="s">
        <v>121</v>
      </c>
      <c r="E15" s="1" t="s">
        <v>218</v>
      </c>
      <c r="F15" s="1" t="s">
        <v>195</v>
      </c>
      <c r="G15" s="2" t="s">
        <v>190</v>
      </c>
      <c r="H15" s="2" t="s">
        <v>165</v>
      </c>
      <c r="I15" s="106"/>
    </row>
    <row r="16" spans="1:9" ht="249" customHeight="1" thickBot="1">
      <c r="A16" s="79">
        <v>1.4</v>
      </c>
      <c r="B16" s="71"/>
      <c r="C16" s="71" t="s">
        <v>49</v>
      </c>
      <c r="D16" s="2" t="s">
        <v>122</v>
      </c>
      <c r="E16" s="111" t="s">
        <v>217</v>
      </c>
      <c r="F16" s="111" t="s">
        <v>220</v>
      </c>
      <c r="G16" s="2" t="s">
        <v>190</v>
      </c>
      <c r="H16" s="2" t="s">
        <v>138</v>
      </c>
      <c r="I16" s="122" t="s">
        <v>149</v>
      </c>
    </row>
    <row r="17" spans="1:9" ht="23.25">
      <c r="A17" s="251" t="s">
        <v>223</v>
      </c>
      <c r="B17" s="252"/>
      <c r="C17" s="252"/>
      <c r="D17" s="252"/>
      <c r="E17" s="252"/>
      <c r="F17" s="252"/>
      <c r="G17" s="252"/>
      <c r="H17" s="252"/>
      <c r="I17" s="253"/>
    </row>
    <row r="18" spans="1:9" ht="207" customHeight="1">
      <c r="A18" s="79">
        <v>1.5</v>
      </c>
      <c r="B18" s="71"/>
      <c r="C18" s="71" t="s">
        <v>154</v>
      </c>
      <c r="D18" s="2" t="s">
        <v>86</v>
      </c>
      <c r="E18" s="111" t="s">
        <v>213</v>
      </c>
      <c r="F18" s="111" t="s">
        <v>196</v>
      </c>
      <c r="G18" s="2" t="s">
        <v>190</v>
      </c>
      <c r="H18" s="2" t="s">
        <v>197</v>
      </c>
      <c r="I18" s="122"/>
    </row>
    <row r="19" spans="1:9" s="129" customFormat="1" ht="235.5" hidden="1" customHeight="1">
      <c r="A19" s="135" t="s">
        <v>107</v>
      </c>
      <c r="B19" s="130"/>
      <c r="C19" s="130" t="s">
        <v>154</v>
      </c>
      <c r="D19" s="127" t="s">
        <v>85</v>
      </c>
      <c r="E19" s="131" t="s">
        <v>139</v>
      </c>
      <c r="F19" s="131"/>
      <c r="G19" s="127"/>
      <c r="H19" s="127" t="s">
        <v>89</v>
      </c>
      <c r="I19" s="132" t="s">
        <v>82</v>
      </c>
    </row>
    <row r="20" spans="1:9" s="129" customFormat="1" ht="24" hidden="1" customHeight="1">
      <c r="A20" s="136" t="s">
        <v>108</v>
      </c>
      <c r="B20" s="130"/>
      <c r="C20" s="130" t="s">
        <v>154</v>
      </c>
      <c r="D20" s="127" t="s">
        <v>86</v>
      </c>
      <c r="E20" s="133" t="s">
        <v>140</v>
      </c>
      <c r="F20" s="133"/>
      <c r="G20" s="127"/>
      <c r="H20" s="127" t="s">
        <v>96</v>
      </c>
      <c r="I20" s="132" t="s">
        <v>81</v>
      </c>
    </row>
    <row r="21" spans="1:9" s="129" customFormat="1" ht="24" hidden="1" customHeight="1">
      <c r="A21" s="136" t="s">
        <v>109</v>
      </c>
      <c r="B21" s="130"/>
      <c r="C21" s="130" t="s">
        <v>154</v>
      </c>
      <c r="D21" s="127" t="s">
        <v>87</v>
      </c>
      <c r="E21" s="131" t="s">
        <v>141</v>
      </c>
      <c r="F21" s="131"/>
      <c r="G21" s="127"/>
      <c r="H21" s="127" t="s">
        <v>88</v>
      </c>
      <c r="I21" s="132"/>
    </row>
    <row r="22" spans="1:9" ht="270" customHeight="1" thickBot="1">
      <c r="A22" s="134" t="s">
        <v>198</v>
      </c>
      <c r="B22" s="71"/>
      <c r="C22" s="71" t="s">
        <v>93</v>
      </c>
      <c r="D22" s="2" t="s">
        <v>91</v>
      </c>
      <c r="E22" s="112" t="s">
        <v>199</v>
      </c>
      <c r="F22" s="112" t="s">
        <v>206</v>
      </c>
      <c r="G22" s="2" t="s">
        <v>190</v>
      </c>
      <c r="H22" s="2" t="s">
        <v>207</v>
      </c>
      <c r="I22" s="122" t="s">
        <v>163</v>
      </c>
    </row>
    <row r="23" spans="1:9" s="129" customFormat="1" ht="381.95" hidden="1" customHeight="1">
      <c r="A23" s="136" t="s">
        <v>110</v>
      </c>
      <c r="B23" s="130"/>
      <c r="C23" s="130" t="s">
        <v>93</v>
      </c>
      <c r="D23" s="127" t="s">
        <v>90</v>
      </c>
      <c r="E23" s="131" t="s">
        <v>155</v>
      </c>
      <c r="F23" s="131"/>
      <c r="G23" s="127"/>
      <c r="H23" s="127" t="s">
        <v>94</v>
      </c>
      <c r="I23" s="137" t="s">
        <v>163</v>
      </c>
    </row>
    <row r="24" spans="1:9" s="129" customFormat="1" ht="188.25" hidden="1" customHeight="1">
      <c r="A24" s="136" t="s">
        <v>111</v>
      </c>
      <c r="B24" s="130"/>
      <c r="C24" s="130" t="s">
        <v>93</v>
      </c>
      <c r="D24" s="127" t="s">
        <v>91</v>
      </c>
      <c r="E24" s="131" t="s">
        <v>150</v>
      </c>
      <c r="F24" s="131"/>
      <c r="G24" s="127"/>
      <c r="H24" s="127" t="s">
        <v>134</v>
      </c>
      <c r="I24" s="138" t="s">
        <v>172</v>
      </c>
    </row>
    <row r="25" spans="1:9" s="129" customFormat="1" ht="132.94999999999999" hidden="1" customHeight="1">
      <c r="A25" s="135" t="s">
        <v>112</v>
      </c>
      <c r="B25" s="130"/>
      <c r="C25" s="130" t="s">
        <v>93</v>
      </c>
      <c r="D25" s="127" t="s">
        <v>92</v>
      </c>
      <c r="E25" s="131" t="s">
        <v>156</v>
      </c>
      <c r="F25" s="131"/>
      <c r="G25" s="127"/>
      <c r="H25" s="127" t="s">
        <v>166</v>
      </c>
      <c r="I25" s="138" t="s">
        <v>172</v>
      </c>
    </row>
    <row r="26" spans="1:9" ht="23.25">
      <c r="A26" s="251" t="s">
        <v>224</v>
      </c>
      <c r="B26" s="252"/>
      <c r="C26" s="252"/>
      <c r="D26" s="252"/>
      <c r="E26" s="252"/>
      <c r="F26" s="252"/>
      <c r="G26" s="252"/>
      <c r="H26" s="252"/>
      <c r="I26" s="253"/>
    </row>
    <row r="27" spans="1:9" ht="255.95" customHeight="1">
      <c r="A27" s="79">
        <v>1.7</v>
      </c>
      <c r="B27" s="71"/>
      <c r="C27" s="71" t="s">
        <v>84</v>
      </c>
      <c r="D27" s="2" t="s">
        <v>123</v>
      </c>
      <c r="E27" s="1" t="s">
        <v>200</v>
      </c>
      <c r="F27" s="112" t="s">
        <v>201</v>
      </c>
      <c r="G27" s="2" t="s">
        <v>190</v>
      </c>
      <c r="H27" s="2" t="s">
        <v>205</v>
      </c>
      <c r="I27" s="139"/>
    </row>
    <row r="28" spans="1:9" s="129" customFormat="1" ht="326.25" hidden="1" customHeight="1">
      <c r="A28" s="135" t="s">
        <v>113</v>
      </c>
      <c r="B28" s="130"/>
      <c r="C28" s="130" t="s">
        <v>84</v>
      </c>
      <c r="D28" s="127" t="s">
        <v>125</v>
      </c>
      <c r="E28" s="128" t="s">
        <v>167</v>
      </c>
      <c r="F28" s="128"/>
      <c r="G28" s="2" t="s">
        <v>190</v>
      </c>
      <c r="H28" s="127" t="s">
        <v>126</v>
      </c>
      <c r="I28" s="132" t="s">
        <v>164</v>
      </c>
    </row>
    <row r="29" spans="1:9" s="129" customFormat="1" ht="215.25" hidden="1" customHeight="1">
      <c r="A29" s="135" t="s">
        <v>114</v>
      </c>
      <c r="B29" s="130"/>
      <c r="C29" s="130" t="s">
        <v>48</v>
      </c>
      <c r="D29" s="127" t="s">
        <v>123</v>
      </c>
      <c r="E29" s="128" t="s">
        <v>142</v>
      </c>
      <c r="F29" s="128"/>
      <c r="G29" s="2" t="s">
        <v>190</v>
      </c>
      <c r="H29" s="127" t="s">
        <v>97</v>
      </c>
      <c r="I29" s="132"/>
    </row>
    <row r="30" spans="1:9" s="129" customFormat="1" ht="156.75" hidden="1" customHeight="1">
      <c r="A30" s="135" t="s">
        <v>115</v>
      </c>
      <c r="B30" s="130"/>
      <c r="C30" s="130" t="s">
        <v>48</v>
      </c>
      <c r="D30" s="127" t="s">
        <v>124</v>
      </c>
      <c r="E30" s="128" t="s">
        <v>158</v>
      </c>
      <c r="F30" s="128"/>
      <c r="G30" s="127"/>
      <c r="H30" s="127" t="s">
        <v>127</v>
      </c>
      <c r="I30" s="132" t="s">
        <v>157</v>
      </c>
    </row>
    <row r="31" spans="1:9" ht="288.95" customHeight="1">
      <c r="A31" s="79">
        <v>1.8</v>
      </c>
      <c r="B31" s="71"/>
      <c r="C31" s="71" t="s">
        <v>159</v>
      </c>
      <c r="D31" s="2" t="s">
        <v>100</v>
      </c>
      <c r="E31" s="1" t="s">
        <v>219</v>
      </c>
      <c r="F31" s="1" t="s">
        <v>221</v>
      </c>
      <c r="G31" s="2" t="s">
        <v>190</v>
      </c>
      <c r="H31" s="2" t="s">
        <v>204</v>
      </c>
      <c r="I31" s="106"/>
    </row>
    <row r="32" spans="1:9" ht="255.75" hidden="1" customHeight="1">
      <c r="A32" s="79" t="s">
        <v>116</v>
      </c>
      <c r="B32" s="71"/>
      <c r="C32" s="71" t="s">
        <v>159</v>
      </c>
      <c r="D32" s="2" t="s">
        <v>50</v>
      </c>
      <c r="E32" s="111" t="s">
        <v>202</v>
      </c>
      <c r="F32" s="111"/>
      <c r="G32" s="2" t="s">
        <v>190</v>
      </c>
      <c r="H32" s="2" t="s">
        <v>203</v>
      </c>
      <c r="I32" s="106" t="s">
        <v>143</v>
      </c>
    </row>
    <row r="33" spans="1:9" ht="209.25" hidden="1" customHeight="1">
      <c r="A33" s="79" t="s">
        <v>117</v>
      </c>
      <c r="B33" s="71"/>
      <c r="C33" s="71" t="s">
        <v>159</v>
      </c>
      <c r="D33" s="2" t="s">
        <v>100</v>
      </c>
      <c r="E33" s="1" t="s">
        <v>144</v>
      </c>
      <c r="F33" s="1"/>
      <c r="G33" s="2" t="s">
        <v>190</v>
      </c>
      <c r="H33" s="111" t="s">
        <v>98</v>
      </c>
      <c r="I33" s="106"/>
    </row>
    <row r="34" spans="1:9" ht="361.5" hidden="1" customHeight="1">
      <c r="A34" s="79" t="s">
        <v>118</v>
      </c>
      <c r="B34" s="71"/>
      <c r="C34" s="71" t="s">
        <v>159</v>
      </c>
      <c r="D34" s="2" t="s">
        <v>51</v>
      </c>
      <c r="E34" s="1" t="s">
        <v>168</v>
      </c>
      <c r="F34" s="1"/>
      <c r="G34" s="2"/>
      <c r="H34" s="2" t="s">
        <v>137</v>
      </c>
      <c r="I34" s="106"/>
    </row>
    <row r="35" spans="1:9" ht="114" customHeight="1">
      <c r="A35" s="79">
        <v>1.9</v>
      </c>
      <c r="B35" s="71"/>
      <c r="C35" s="71" t="s">
        <v>52</v>
      </c>
      <c r="D35" s="2" t="s">
        <v>145</v>
      </c>
      <c r="E35" s="1" t="s">
        <v>216</v>
      </c>
      <c r="F35" s="1" t="s">
        <v>208</v>
      </c>
      <c r="G35" s="2" t="s">
        <v>190</v>
      </c>
      <c r="H35" s="2" t="s">
        <v>80</v>
      </c>
      <c r="I35" s="106"/>
    </row>
    <row r="36" spans="1:9" ht="150" customHeight="1">
      <c r="A36" s="79" t="s">
        <v>119</v>
      </c>
      <c r="B36" s="71"/>
      <c r="C36" s="71" t="s">
        <v>54</v>
      </c>
      <c r="D36" s="2" t="s">
        <v>55</v>
      </c>
      <c r="E36" s="1" t="s">
        <v>215</v>
      </c>
      <c r="F36" s="1" t="s">
        <v>211</v>
      </c>
      <c r="G36" s="2" t="s">
        <v>190</v>
      </c>
      <c r="H36" s="2" t="s">
        <v>146</v>
      </c>
      <c r="I36" s="106" t="s">
        <v>209</v>
      </c>
    </row>
    <row r="37" spans="1:9" ht="75" customHeight="1">
      <c r="A37" s="79" t="s">
        <v>120</v>
      </c>
      <c r="B37" s="71"/>
      <c r="C37" s="71" t="s">
        <v>56</v>
      </c>
      <c r="D37" s="2" t="s">
        <v>57</v>
      </c>
      <c r="E37" s="1" t="s">
        <v>214</v>
      </c>
      <c r="F37" s="1" t="s">
        <v>210</v>
      </c>
      <c r="G37" s="2" t="s">
        <v>190</v>
      </c>
      <c r="H37" s="2" t="s">
        <v>147</v>
      </c>
      <c r="I37" s="106"/>
    </row>
    <row r="38" spans="1:9">
      <c r="A38" s="79"/>
      <c r="B38" s="71"/>
      <c r="C38" s="71"/>
      <c r="D38" s="2"/>
      <c r="E38" s="1"/>
      <c r="F38" s="1"/>
      <c r="G38" s="2"/>
      <c r="H38" s="2"/>
      <c r="I38" s="123"/>
    </row>
    <row r="39" spans="1:9" ht="78.95" customHeight="1" thickBot="1">
      <c r="A39" s="81"/>
      <c r="B39" s="82"/>
      <c r="C39" s="82" t="s">
        <v>152</v>
      </c>
      <c r="D39" s="83" t="s">
        <v>135</v>
      </c>
      <c r="E39" s="84" t="s">
        <v>136</v>
      </c>
      <c r="F39" s="84" t="s">
        <v>136</v>
      </c>
      <c r="G39" s="84" t="s">
        <v>136</v>
      </c>
      <c r="H39" s="84" t="s">
        <v>136</v>
      </c>
      <c r="I39" s="107"/>
    </row>
    <row r="40" spans="1:9">
      <c r="A40" s="119"/>
      <c r="B40" s="120"/>
      <c r="C40" s="120"/>
      <c r="D40" s="121"/>
      <c r="E40" s="108" t="s">
        <v>170</v>
      </c>
      <c r="F40" s="140">
        <f>'NYCT 8th Av EMC Scope Est.'!AB31</f>
        <v>4694</v>
      </c>
      <c r="G40" s="121"/>
      <c r="H40" s="121"/>
      <c r="I40" s="113"/>
    </row>
    <row r="41" spans="1:9" ht="15.75" thickBot="1">
      <c r="A41" s="114"/>
      <c r="B41" s="115"/>
      <c r="C41" s="116"/>
      <c r="D41" s="117"/>
      <c r="E41" s="109" t="s">
        <v>171</v>
      </c>
      <c r="F41" s="141">
        <f>'NYCT 8th Av EMC Scope Est.'!AC32</f>
        <v>775320</v>
      </c>
      <c r="G41" s="115"/>
      <c r="H41" s="115"/>
      <c r="I41" s="118"/>
    </row>
    <row r="42" spans="1:9">
      <c r="A42" s="87"/>
      <c r="D42" s="43"/>
      <c r="E42" s="44"/>
      <c r="F42" s="44"/>
    </row>
    <row r="134" spans="7:7">
      <c r="G134" s="88"/>
    </row>
  </sheetData>
  <mergeCells count="7">
    <mergeCell ref="A17:I17"/>
    <mergeCell ref="A26:I26"/>
    <mergeCell ref="A1:I1"/>
    <mergeCell ref="A2:F2"/>
    <mergeCell ref="A4:I4"/>
    <mergeCell ref="A6:I6"/>
    <mergeCell ref="A8:I8"/>
  </mergeCells>
  <printOptions horizontalCentered="1"/>
  <pageMargins left="0.25" right="0.25" top="0.75" bottom="0.75" header="0.3" footer="0.3"/>
  <headerFooter>
    <oddHeader>&amp;L&amp;"Arial,Bold"&amp;8NYCT 8th Avenue CBTC S-48006 Contract&amp;R&amp;"Arial,Bold"&amp;8&amp;K000000Tenco Proposed Scope for CBTC EMC Program</oddHeader>
    <oddFooter>&amp;L&amp;"Arial,Bold"&amp;8Tenco&amp;C&amp;"Arial,Bold"&amp;8&amp;K000000Page &amp;P&amp;R&amp;"Arial,Bold"&amp;D</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20"/>
  <sheetViews>
    <sheetView workbookViewId="0">
      <selection sqref="A1:E2"/>
    </sheetView>
  </sheetViews>
  <sheetFormatPr defaultColWidth="8.85546875" defaultRowHeight="15"/>
  <cols>
    <col min="1" max="1" width="36.140625" customWidth="1"/>
    <col min="2" max="2" width="11.140625" customWidth="1"/>
    <col min="3" max="3" width="11.7109375" customWidth="1"/>
    <col min="4" max="4" width="13.28515625" customWidth="1"/>
    <col min="5" max="5" width="39.42578125" customWidth="1"/>
  </cols>
  <sheetData>
    <row r="1" spans="1:5">
      <c r="A1" s="262" t="str">
        <f>'NYCT 8th Av - Tenco Task Matrix'!A1:I1</f>
        <v>NYCT 8th Avenue CBTC S-48006 Contract
Tenco Proposed Scope for CBTC EMC Program</v>
      </c>
      <c r="B1" s="263"/>
      <c r="C1" s="263"/>
      <c r="D1" s="263"/>
      <c r="E1" s="264"/>
    </row>
    <row r="2" spans="1:5" ht="24.75" customHeight="1">
      <c r="A2" s="265"/>
      <c r="B2" s="266"/>
      <c r="C2" s="266"/>
      <c r="D2" s="266"/>
      <c r="E2" s="267"/>
    </row>
    <row r="3" spans="1:5">
      <c r="A3" s="24" t="s">
        <v>18</v>
      </c>
      <c r="B3" s="268" t="s">
        <v>60</v>
      </c>
      <c r="C3" s="269"/>
      <c r="D3" s="269"/>
      <c r="E3" s="270"/>
    </row>
    <row r="4" spans="1:5">
      <c r="A4" s="32" t="s">
        <v>38</v>
      </c>
      <c r="B4" s="60" t="s">
        <v>21</v>
      </c>
      <c r="C4" s="59" t="s">
        <v>12</v>
      </c>
      <c r="D4" s="280" t="s">
        <v>39</v>
      </c>
      <c r="E4" s="281"/>
    </row>
    <row r="5" spans="1:5">
      <c r="A5" s="68" t="str">
        <f>'NYCT 8th Av EMC Scope Est.'!A4</f>
        <v>0] EMC Project Management</v>
      </c>
      <c r="B5" s="69">
        <f>'NYCT 8th Av EMC Scope Est.'!AE4</f>
        <v>0</v>
      </c>
      <c r="C5" s="70">
        <f>'NYCT 8th Av EMC Scope Est.'!AD4</f>
        <v>0</v>
      </c>
      <c r="D5" s="282" t="s">
        <v>42</v>
      </c>
      <c r="E5" s="283"/>
    </row>
    <row r="6" spans="1:5">
      <c r="A6" s="68" t="str">
        <f>'NYCT 8th Av EMC Scope Est.'!A5</f>
        <v>1] EMC Program</v>
      </c>
      <c r="B6" s="69">
        <f>'NYCT 8th Av EMC Scope Est.'!AE5</f>
        <v>0</v>
      </c>
      <c r="C6" s="70">
        <f>'NYCT 8th Av EMC Scope Est.'!AD5</f>
        <v>0</v>
      </c>
      <c r="D6" s="282"/>
      <c r="E6" s="283"/>
    </row>
    <row r="7" spans="1:5">
      <c r="A7" s="68" t="e">
        <f>'NYCT 8th Av EMC Scope Est.'!#REF!</f>
        <v>#REF!</v>
      </c>
      <c r="B7" s="69" t="e">
        <f>'NYCT 8th Av EMC Scope Est.'!#REF!</f>
        <v>#REF!</v>
      </c>
      <c r="C7" s="70" t="e">
        <f>'NYCT 8th Av EMC Scope Est.'!#REF!</f>
        <v>#REF!</v>
      </c>
      <c r="D7" s="282"/>
      <c r="E7" s="283"/>
    </row>
    <row r="8" spans="1:5">
      <c r="A8" s="68" t="e">
        <f>'NYCT 8th Av EMC Scope Est.'!#REF!</f>
        <v>#REF!</v>
      </c>
      <c r="B8" s="69"/>
      <c r="C8" s="70"/>
      <c r="D8" s="282"/>
      <c r="E8" s="283"/>
    </row>
    <row r="9" spans="1:5" ht="6" customHeight="1">
      <c r="A9" s="286"/>
      <c r="B9" s="287"/>
      <c r="C9" s="287"/>
      <c r="D9" s="287"/>
      <c r="E9" s="288"/>
    </row>
    <row r="10" spans="1:5">
      <c r="A10" s="24" t="s">
        <v>41</v>
      </c>
      <c r="B10" s="69">
        <f>'NYCT 8th Av EMC Scope Est.'!AB31</f>
        <v>4694</v>
      </c>
      <c r="C10" s="67"/>
      <c r="D10" s="284"/>
      <c r="E10" s="285"/>
    </row>
    <row r="11" spans="1:5">
      <c r="A11" s="24" t="s">
        <v>28</v>
      </c>
      <c r="B11" s="65"/>
      <c r="C11" s="70">
        <f>'NYCT 8th Av EMC Scope Est.'!AC32</f>
        <v>775320</v>
      </c>
      <c r="D11" s="284"/>
      <c r="E11" s="285"/>
    </row>
    <row r="12" spans="1:5">
      <c r="A12" s="24" t="s">
        <v>43</v>
      </c>
      <c r="B12" s="66"/>
      <c r="C12" s="70">
        <f>C11+(0.2*C11)</f>
        <v>930384</v>
      </c>
      <c r="D12" s="268" t="s">
        <v>30</v>
      </c>
      <c r="E12" s="270"/>
    </row>
    <row r="13" spans="1:5">
      <c r="A13" s="24"/>
      <c r="B13" s="20"/>
      <c r="C13" s="20"/>
      <c r="D13" s="29"/>
      <c r="E13" s="35"/>
    </row>
    <row r="14" spans="1:5">
      <c r="A14" s="271" t="e">
        <f>'NYCT 8th Av - Tenco Task Matrix'!#REF!</f>
        <v>#REF!</v>
      </c>
      <c r="B14" s="272"/>
      <c r="C14" s="272"/>
      <c r="D14" s="272"/>
      <c r="E14" s="273"/>
    </row>
    <row r="15" spans="1:5">
      <c r="A15" s="274"/>
      <c r="B15" s="275"/>
      <c r="C15" s="275"/>
      <c r="D15" s="275"/>
      <c r="E15" s="276"/>
    </row>
    <row r="16" spans="1:5">
      <c r="A16" s="274"/>
      <c r="B16" s="275"/>
      <c r="C16" s="275"/>
      <c r="D16" s="275"/>
      <c r="E16" s="276"/>
    </row>
    <row r="17" spans="1:5">
      <c r="A17" s="274"/>
      <c r="B17" s="275"/>
      <c r="C17" s="275"/>
      <c r="D17" s="275"/>
      <c r="E17" s="276"/>
    </row>
    <row r="18" spans="1:5">
      <c r="A18" s="274"/>
      <c r="B18" s="275"/>
      <c r="C18" s="275"/>
      <c r="D18" s="275"/>
      <c r="E18" s="276"/>
    </row>
    <row r="19" spans="1:5">
      <c r="A19" s="274"/>
      <c r="B19" s="275"/>
      <c r="C19" s="275"/>
      <c r="D19" s="275"/>
      <c r="E19" s="276"/>
    </row>
    <row r="20" spans="1:5" ht="15.75" thickBot="1">
      <c r="A20" s="277"/>
      <c r="B20" s="278"/>
      <c r="C20" s="278"/>
      <c r="D20" s="278"/>
      <c r="E20" s="279"/>
    </row>
  </sheetData>
  <mergeCells count="12">
    <mergeCell ref="A1:E2"/>
    <mergeCell ref="B3:E3"/>
    <mergeCell ref="A14:E20"/>
    <mergeCell ref="D4:E4"/>
    <mergeCell ref="D5:E5"/>
    <mergeCell ref="D6:E6"/>
    <mergeCell ref="D7:E7"/>
    <mergeCell ref="D8:E8"/>
    <mergeCell ref="D12:E12"/>
    <mergeCell ref="D11:E11"/>
    <mergeCell ref="D10:E10"/>
    <mergeCell ref="A9:E9"/>
  </mergeCells>
  <printOptions horizontalCentered="1" verticalCentered="1"/>
  <pageMargins left="0.7" right="0.7" top="0.75" bottom="0.75" header="0.3" footer="0.3"/>
  <headerFooter>
    <oddFooter>&amp;LTenco&amp;C&amp;F - &amp;A&amp;RPage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34"/>
  <sheetViews>
    <sheetView workbookViewId="0">
      <selection sqref="A1:C2"/>
    </sheetView>
  </sheetViews>
  <sheetFormatPr defaultColWidth="8.85546875" defaultRowHeight="15"/>
  <cols>
    <col min="1" max="1" width="4.7109375" style="49" customWidth="1"/>
    <col min="2" max="2" width="4" style="49" customWidth="1"/>
    <col min="3" max="3" width="60.7109375" style="49" customWidth="1"/>
    <col min="4" max="4" width="9.140625" style="49" hidden="1" customWidth="1"/>
    <col min="5" max="7" width="9.140625" hidden="1" customWidth="1"/>
    <col min="8" max="8" width="8.28515625" hidden="1" customWidth="1"/>
    <col min="9" max="23" width="9.140625" hidden="1" customWidth="1"/>
    <col min="24" max="24" width="10.140625" hidden="1" customWidth="1"/>
    <col min="25" max="26" width="9.140625" hidden="1" customWidth="1"/>
    <col min="27" max="27" width="9.140625" customWidth="1"/>
    <col min="28" max="28" width="11.140625" customWidth="1"/>
    <col min="29" max="29" width="10.85546875" customWidth="1"/>
    <col min="30" max="30" width="9.140625" hidden="1" customWidth="1"/>
    <col min="31" max="31" width="0" hidden="1" customWidth="1"/>
  </cols>
  <sheetData>
    <row r="1" spans="1:31" ht="73.5" customHeight="1" thickTop="1">
      <c r="A1" s="293" t="str">
        <f>'NYCT 8th Av - Tenco Task Matrix'!A1:I1</f>
        <v>NYCT 8th Avenue CBTC S-48006 Contract
Tenco Proposed Scope for CBTC EMC Program</v>
      </c>
      <c r="B1" s="294"/>
      <c r="C1" s="295"/>
      <c r="D1" s="50"/>
      <c r="E1" s="5" t="s">
        <v>5</v>
      </c>
      <c r="F1" s="6" t="s">
        <v>24</v>
      </c>
      <c r="G1" s="6" t="s">
        <v>64</v>
      </c>
      <c r="H1" s="6" t="s">
        <v>34</v>
      </c>
      <c r="I1" s="6" t="s">
        <v>65</v>
      </c>
      <c r="J1" s="6" t="s">
        <v>160</v>
      </c>
      <c r="K1" s="6" t="s">
        <v>66</v>
      </c>
      <c r="L1" s="6" t="s">
        <v>67</v>
      </c>
      <c r="M1" s="6" t="s">
        <v>68</v>
      </c>
      <c r="N1" s="6" t="s">
        <v>69</v>
      </c>
      <c r="O1" s="6" t="s">
        <v>70</v>
      </c>
      <c r="P1" s="6" t="s">
        <v>61</v>
      </c>
      <c r="Q1" s="6" t="s">
        <v>35</v>
      </c>
      <c r="R1" s="6" t="s">
        <v>15</v>
      </c>
      <c r="S1" s="6" t="s">
        <v>77</v>
      </c>
      <c r="T1" s="6" t="s">
        <v>63</v>
      </c>
      <c r="U1" s="6" t="s">
        <v>161</v>
      </c>
      <c r="V1" s="6" t="s">
        <v>14</v>
      </c>
      <c r="W1" s="6" t="s">
        <v>76</v>
      </c>
      <c r="X1" s="6" t="s">
        <v>62</v>
      </c>
      <c r="Y1" s="7" t="s">
        <v>6</v>
      </c>
      <c r="Z1" s="7" t="s">
        <v>7</v>
      </c>
      <c r="AA1" s="299" t="s">
        <v>16</v>
      </c>
      <c r="AB1" s="301" t="s">
        <v>8</v>
      </c>
      <c r="AC1" s="291" t="s">
        <v>12</v>
      </c>
      <c r="AD1" s="289" t="s">
        <v>13</v>
      </c>
      <c r="AE1" s="249" t="s">
        <v>8</v>
      </c>
    </row>
    <row r="2" spans="1:31">
      <c r="A2" s="296"/>
      <c r="B2" s="297"/>
      <c r="C2" s="298"/>
      <c r="D2" s="51" t="s">
        <v>9</v>
      </c>
      <c r="E2" s="89">
        <v>250</v>
      </c>
      <c r="F2" s="89">
        <v>195</v>
      </c>
      <c r="G2" s="89">
        <v>175</v>
      </c>
      <c r="H2" s="89">
        <v>220</v>
      </c>
      <c r="I2" s="89">
        <v>125</v>
      </c>
      <c r="J2" s="89">
        <v>145</v>
      </c>
      <c r="K2" s="89">
        <v>115</v>
      </c>
      <c r="L2" s="89">
        <v>115</v>
      </c>
      <c r="M2" s="89">
        <v>155</v>
      </c>
      <c r="N2" s="89">
        <v>165</v>
      </c>
      <c r="O2" s="89">
        <v>195</v>
      </c>
      <c r="P2" s="89">
        <v>140</v>
      </c>
      <c r="Q2" s="89">
        <v>120</v>
      </c>
      <c r="R2" s="89">
        <v>100</v>
      </c>
      <c r="S2" s="89">
        <v>225</v>
      </c>
      <c r="T2" s="89">
        <v>200</v>
      </c>
      <c r="U2" s="89">
        <v>200</v>
      </c>
      <c r="V2" s="89">
        <v>185</v>
      </c>
      <c r="W2" s="89">
        <v>185</v>
      </c>
      <c r="X2" s="89">
        <v>175</v>
      </c>
      <c r="Y2" s="89">
        <v>600</v>
      </c>
      <c r="Z2" s="89">
        <v>250</v>
      </c>
      <c r="AA2" s="300"/>
      <c r="AB2" s="302"/>
      <c r="AC2" s="292"/>
      <c r="AD2" s="290"/>
      <c r="AE2" s="250"/>
    </row>
    <row r="3" spans="1:31">
      <c r="A3" s="45"/>
      <c r="B3" s="52"/>
      <c r="C3" s="52"/>
      <c r="D3" s="52"/>
      <c r="E3" s="9"/>
      <c r="F3" s="9"/>
      <c r="G3" s="9"/>
      <c r="H3" s="9"/>
      <c r="I3" s="9"/>
      <c r="J3" s="9"/>
      <c r="K3" s="9"/>
      <c r="L3" s="9"/>
      <c r="M3" s="9"/>
      <c r="N3" s="9"/>
      <c r="O3" s="9"/>
      <c r="P3" s="9"/>
      <c r="Q3" s="9"/>
      <c r="R3" s="9"/>
      <c r="S3" s="9"/>
      <c r="T3" s="9"/>
      <c r="U3" s="9"/>
      <c r="V3" s="9"/>
      <c r="W3" s="9"/>
      <c r="X3" s="9"/>
      <c r="Y3" s="9"/>
      <c r="Z3" s="9"/>
      <c r="AA3" s="10"/>
      <c r="AB3" s="11"/>
      <c r="AC3" s="8"/>
      <c r="AD3" s="8"/>
      <c r="AE3" s="61"/>
    </row>
    <row r="4" spans="1:31">
      <c r="A4" s="46" t="str">
        <f>'NYCT 8th Av - Tenco Task Matrix'!A6:I6</f>
        <v>0] EMC Project Management</v>
      </c>
      <c r="B4" s="53"/>
      <c r="C4" s="53"/>
      <c r="D4" s="53"/>
      <c r="E4" s="12"/>
      <c r="F4" s="12"/>
      <c r="G4" s="12"/>
      <c r="H4" s="12"/>
      <c r="I4" s="12"/>
      <c r="J4" s="12"/>
      <c r="K4" s="12"/>
      <c r="L4" s="12"/>
      <c r="M4" s="12"/>
      <c r="N4" s="12"/>
      <c r="O4" s="12"/>
      <c r="P4" s="12"/>
      <c r="Q4" s="12"/>
      <c r="R4" s="12"/>
      <c r="S4" s="12"/>
      <c r="T4" s="12"/>
      <c r="U4" s="12"/>
      <c r="V4" s="12"/>
      <c r="W4" s="12"/>
      <c r="X4" s="12"/>
      <c r="Y4" s="12"/>
      <c r="Z4" s="12"/>
      <c r="AA4" s="13"/>
      <c r="AB4" s="92"/>
      <c r="AC4" s="93"/>
      <c r="AD4" s="19"/>
      <c r="AE4" s="62"/>
    </row>
    <row r="5" spans="1:31">
      <c r="A5" s="46" t="str">
        <f>'NYCT 8th Av - Tenco Task Matrix'!A8:I8</f>
        <v>1] EMC Program</v>
      </c>
      <c r="B5" s="53"/>
      <c r="C5" s="53"/>
      <c r="D5" s="53"/>
      <c r="E5" s="12"/>
      <c r="F5" s="12"/>
      <c r="G5" s="12"/>
      <c r="H5" s="12"/>
      <c r="I5" s="12"/>
      <c r="J5" s="12"/>
      <c r="K5" s="12"/>
      <c r="L5" s="12"/>
      <c r="M5" s="12"/>
      <c r="N5" s="12"/>
      <c r="O5" s="12"/>
      <c r="P5" s="12"/>
      <c r="Q5" s="12"/>
      <c r="R5" s="12"/>
      <c r="S5" s="12"/>
      <c r="T5" s="12"/>
      <c r="U5" s="12"/>
      <c r="V5" s="12"/>
      <c r="W5" s="12"/>
      <c r="X5" s="12"/>
      <c r="Y5" s="12"/>
      <c r="Z5" s="12"/>
      <c r="AA5" s="13"/>
      <c r="AB5" s="92"/>
      <c r="AC5" s="93"/>
      <c r="AD5" s="19"/>
      <c r="AE5" s="64"/>
    </row>
    <row r="6" spans="1:31">
      <c r="A6" s="46"/>
      <c r="B6" s="85" t="str">
        <f>'NYCT 8th Av - Tenco Task Matrix'!A9</f>
        <v>1.1.1</v>
      </c>
      <c r="C6" s="53" t="str">
        <f>'NYCT 8th Av - Tenco Task Matrix'!D9</f>
        <v>EMC Control Plan (EMCP)</v>
      </c>
      <c r="D6" s="53"/>
      <c r="E6" s="12">
        <v>40</v>
      </c>
      <c r="F6" s="12"/>
      <c r="G6" s="12"/>
      <c r="H6" s="12">
        <v>40</v>
      </c>
      <c r="I6" s="12"/>
      <c r="J6" s="12"/>
      <c r="K6" s="12">
        <v>60</v>
      </c>
      <c r="L6" s="12"/>
      <c r="M6" s="12"/>
      <c r="N6" s="12"/>
      <c r="O6" s="12"/>
      <c r="P6" s="12"/>
      <c r="Q6" s="12">
        <v>30</v>
      </c>
      <c r="R6" s="12"/>
      <c r="S6" s="12"/>
      <c r="T6" s="12"/>
      <c r="U6" s="12"/>
      <c r="V6" s="12"/>
      <c r="W6" s="12"/>
      <c r="X6" s="12"/>
      <c r="Y6" s="12"/>
      <c r="Z6" s="12"/>
      <c r="AA6" s="13"/>
      <c r="AB6" s="92">
        <f>SUM(E6:X6)</f>
        <v>170</v>
      </c>
      <c r="AC6" s="93">
        <f t="shared" ref="AC6:AC28" si="0">X6*X$2+W6*W$2+V6*V$2+U6*U$2+T6*T$2+S6*S$2+R6*R$2+Q6*Q$2+P6*P$2+O6*O$2+N6*N$2+M6*M$2+L6*L$2+K6*K$2+J6*J$2+I6*I$2+H6*H$2+G6*G$2+F6*F$2+E6*E$2+($Y$2*Y6)+(Z6*$Z$2)+AA6</f>
        <v>29300</v>
      </c>
      <c r="AD6" s="19"/>
      <c r="AE6" s="64"/>
    </row>
    <row r="7" spans="1:31">
      <c r="A7" s="46"/>
      <c r="B7" s="85" t="str">
        <f>'NYCT 8th Av - Tenco Task Matrix'!A10</f>
        <v>1.1.2</v>
      </c>
      <c r="C7" s="53" t="str">
        <f>'NYCT 8th Av - Tenco Task Matrix'!D10</f>
        <v xml:space="preserve">EMI/EMC Management and Organizational Plan (EMOP)
Provided as EMCP Appendix A. </v>
      </c>
      <c r="D7" s="53"/>
      <c r="E7" s="12">
        <v>12</v>
      </c>
      <c r="F7" s="12">
        <v>12</v>
      </c>
      <c r="G7" s="12"/>
      <c r="H7" s="12">
        <v>10</v>
      </c>
      <c r="I7" s="12"/>
      <c r="J7" s="12"/>
      <c r="K7" s="12">
        <v>40</v>
      </c>
      <c r="L7" s="12"/>
      <c r="M7" s="12"/>
      <c r="N7" s="12"/>
      <c r="O7" s="12"/>
      <c r="P7" s="12"/>
      <c r="Q7" s="12">
        <v>10</v>
      </c>
      <c r="R7" s="12"/>
      <c r="S7" s="12"/>
      <c r="T7" s="12"/>
      <c r="U7" s="12"/>
      <c r="V7" s="12"/>
      <c r="W7" s="12"/>
      <c r="X7" s="12"/>
      <c r="Y7" s="12"/>
      <c r="Z7" s="12"/>
      <c r="AA7" s="13"/>
      <c r="AB7" s="92">
        <f t="shared" ref="AB7:AB28" si="1">SUM(E7:X7)</f>
        <v>84</v>
      </c>
      <c r="AC7" s="93">
        <f t="shared" si="0"/>
        <v>13340</v>
      </c>
      <c r="AD7" s="19"/>
      <c r="AE7" s="64"/>
    </row>
    <row r="8" spans="1:31">
      <c r="A8" s="46"/>
      <c r="B8" s="85" t="str">
        <f>'NYCT 8th Av - Tenco Task Matrix'!A11</f>
        <v>1.1.3</v>
      </c>
      <c r="C8" s="53" t="str">
        <f>'NYCT 8th Av - Tenco Task Matrix'!D11</f>
        <v>Design Implementation Plan (DIP)
Provided as EMCP Appendix B.</v>
      </c>
      <c r="D8" s="53"/>
      <c r="E8" s="12">
        <v>50</v>
      </c>
      <c r="F8" s="12"/>
      <c r="G8" s="12"/>
      <c r="H8" s="12">
        <v>50</v>
      </c>
      <c r="I8" s="12"/>
      <c r="J8" s="12"/>
      <c r="K8" s="12">
        <v>100</v>
      </c>
      <c r="L8" s="12"/>
      <c r="M8" s="12"/>
      <c r="N8" s="12"/>
      <c r="O8" s="12"/>
      <c r="P8" s="12"/>
      <c r="Q8" s="12"/>
      <c r="R8" s="12"/>
      <c r="S8" s="12"/>
      <c r="T8" s="12"/>
      <c r="U8" s="12">
        <v>50</v>
      </c>
      <c r="V8" s="12"/>
      <c r="W8" s="12"/>
      <c r="X8" s="12"/>
      <c r="Y8" s="12"/>
      <c r="Z8" s="12"/>
      <c r="AA8" s="13"/>
      <c r="AB8" s="92">
        <f t="shared" si="1"/>
        <v>250</v>
      </c>
      <c r="AC8" s="93">
        <f t="shared" si="0"/>
        <v>45000</v>
      </c>
      <c r="AD8" s="19"/>
      <c r="AE8" s="64"/>
    </row>
    <row r="9" spans="1:31">
      <c r="A9" s="46"/>
      <c r="B9" s="85" t="str">
        <f>'NYCT 8th Av - Tenco Task Matrix'!A12</f>
        <v>1.1.4</v>
      </c>
      <c r="C9" s="53" t="str">
        <f>'NYCT 8th Av - Tenco Task Matrix'!D12</f>
        <v>EMC Test Plan
Provided as EMCP Appendix C.</v>
      </c>
      <c r="D9" s="53"/>
      <c r="E9" s="12">
        <v>10</v>
      </c>
      <c r="F9" s="12"/>
      <c r="G9" s="12"/>
      <c r="H9" s="12">
        <v>20</v>
      </c>
      <c r="I9" s="12"/>
      <c r="J9" s="12"/>
      <c r="K9" s="12">
        <v>40</v>
      </c>
      <c r="L9" s="12"/>
      <c r="M9" s="12"/>
      <c r="N9" s="12"/>
      <c r="O9" s="12"/>
      <c r="P9" s="12"/>
      <c r="Q9" s="12">
        <v>20</v>
      </c>
      <c r="R9" s="12"/>
      <c r="S9" s="12"/>
      <c r="T9" s="12"/>
      <c r="U9" s="12"/>
      <c r="V9" s="12"/>
      <c r="W9" s="12"/>
      <c r="X9" s="12"/>
      <c r="Y9" s="12"/>
      <c r="Z9" s="12"/>
      <c r="AA9" s="13"/>
      <c r="AB9" s="92">
        <f t="shared" si="1"/>
        <v>90</v>
      </c>
      <c r="AC9" s="93">
        <f t="shared" si="0"/>
        <v>13900</v>
      </c>
      <c r="AD9" s="19"/>
      <c r="AE9" s="64"/>
    </row>
    <row r="10" spans="1:31">
      <c r="A10" s="46"/>
      <c r="B10" s="85" t="str">
        <f>'NYCT 8th Av - Tenco Task Matrix'!A13</f>
        <v>1.1.5</v>
      </c>
      <c r="C10" s="53" t="str">
        <f>'NYCT 8th Av - Tenco Task Matrix'!D13</f>
        <v>EMC Qualifications
Provided as EMCP Appendix D.</v>
      </c>
      <c r="D10" s="53"/>
      <c r="E10" s="12">
        <v>10</v>
      </c>
      <c r="F10" s="12">
        <v>4</v>
      </c>
      <c r="G10" s="12"/>
      <c r="H10" s="12">
        <v>4</v>
      </c>
      <c r="I10" s="12"/>
      <c r="J10" s="12"/>
      <c r="K10" s="12">
        <v>16</v>
      </c>
      <c r="L10" s="12">
        <v>2</v>
      </c>
      <c r="M10" s="12"/>
      <c r="N10" s="12"/>
      <c r="O10" s="12"/>
      <c r="P10" s="12">
        <v>2</v>
      </c>
      <c r="Q10" s="12">
        <v>2</v>
      </c>
      <c r="R10" s="12"/>
      <c r="S10" s="12">
        <v>2</v>
      </c>
      <c r="T10" s="12"/>
      <c r="U10" s="12">
        <v>2</v>
      </c>
      <c r="V10" s="12">
        <v>2</v>
      </c>
      <c r="W10" s="12"/>
      <c r="X10" s="12"/>
      <c r="Y10" s="12"/>
      <c r="Z10" s="12"/>
      <c r="AA10" s="13"/>
      <c r="AB10" s="92">
        <f t="shared" si="1"/>
        <v>46</v>
      </c>
      <c r="AC10" s="93">
        <f t="shared" si="0"/>
        <v>7970</v>
      </c>
      <c r="AD10" s="19"/>
      <c r="AE10" s="64"/>
    </row>
    <row r="11" spans="1:31">
      <c r="A11" s="46"/>
      <c r="B11" s="85">
        <f>'NYCT 8th Av - Tenco Task Matrix'!A14</f>
        <v>1.2</v>
      </c>
      <c r="C11" s="53" t="str">
        <f>'NYCT 8th Av - Tenco Task Matrix'!D14</f>
        <v>Submittal Requirements</v>
      </c>
      <c r="D11" s="53"/>
      <c r="E11" s="12"/>
      <c r="F11" s="12"/>
      <c r="G11" s="12"/>
      <c r="H11" s="12"/>
      <c r="I11" s="12"/>
      <c r="J11" s="12"/>
      <c r="K11" s="12"/>
      <c r="L11" s="12"/>
      <c r="M11" s="12"/>
      <c r="N11" s="12"/>
      <c r="O11" s="12"/>
      <c r="P11" s="12"/>
      <c r="Q11" s="12"/>
      <c r="R11" s="12"/>
      <c r="S11" s="12"/>
      <c r="T11" s="12"/>
      <c r="U11" s="12"/>
      <c r="V11" s="12"/>
      <c r="W11" s="12"/>
      <c r="X11" s="12"/>
      <c r="Y11" s="12"/>
      <c r="Z11" s="12"/>
      <c r="AA11" s="13"/>
      <c r="AB11" s="92">
        <f t="shared" si="1"/>
        <v>0</v>
      </c>
      <c r="AC11" s="93">
        <f t="shared" si="0"/>
        <v>0</v>
      </c>
      <c r="AD11" s="19"/>
      <c r="AE11" s="64"/>
    </row>
    <row r="12" spans="1:31">
      <c r="A12" s="46"/>
      <c r="B12" s="85">
        <f>'NYCT 8th Av - Tenco Task Matrix'!A15</f>
        <v>1.3</v>
      </c>
      <c r="C12" s="53" t="str">
        <f>'NYCT 8th Av - Tenco Task Matrix'!D15</f>
        <v>EMC Design Report (EDR)</v>
      </c>
      <c r="D12" s="53"/>
      <c r="E12" s="90">
        <v>20</v>
      </c>
      <c r="F12" s="90">
        <v>50</v>
      </c>
      <c r="G12" s="90"/>
      <c r="H12" s="90">
        <v>40</v>
      </c>
      <c r="I12" s="90">
        <v>100</v>
      </c>
      <c r="J12" s="90"/>
      <c r="K12" s="90">
        <v>80</v>
      </c>
      <c r="L12" s="90"/>
      <c r="M12" s="90"/>
      <c r="N12" s="90"/>
      <c r="O12" s="90"/>
      <c r="P12" s="90"/>
      <c r="Q12" s="90">
        <v>100</v>
      </c>
      <c r="R12" s="90"/>
      <c r="S12" s="90"/>
      <c r="T12" s="90"/>
      <c r="U12" s="90">
        <v>60</v>
      </c>
      <c r="V12" s="90"/>
      <c r="W12" s="90"/>
      <c r="X12" s="90"/>
      <c r="Y12" s="90"/>
      <c r="Z12" s="90"/>
      <c r="AA12" s="94"/>
      <c r="AB12" s="95">
        <f t="shared" si="1"/>
        <v>450</v>
      </c>
      <c r="AC12" s="93">
        <f t="shared" si="0"/>
        <v>69250</v>
      </c>
      <c r="AD12" s="19"/>
      <c r="AE12" s="64"/>
    </row>
    <row r="13" spans="1:31">
      <c r="A13" s="46"/>
      <c r="B13" s="85">
        <f>'NYCT 8th Av - Tenco Task Matrix'!A16</f>
        <v>1.4</v>
      </c>
      <c r="C13" s="53" t="str">
        <f>'NYCT 8th Av - Tenco Task Matrix'!D16</f>
        <v>EMC Signaling Compatibility Analysis (ESCA)</v>
      </c>
      <c r="D13" s="53"/>
      <c r="E13" s="12">
        <v>40</v>
      </c>
      <c r="F13" s="12">
        <v>30</v>
      </c>
      <c r="G13" s="12"/>
      <c r="H13" s="12">
        <v>40</v>
      </c>
      <c r="I13" s="12"/>
      <c r="J13" s="12"/>
      <c r="K13" s="12">
        <v>80</v>
      </c>
      <c r="L13" s="12"/>
      <c r="M13" s="12"/>
      <c r="N13" s="12"/>
      <c r="O13" s="12"/>
      <c r="P13" s="12"/>
      <c r="Q13" s="12">
        <v>40</v>
      </c>
      <c r="R13" s="12"/>
      <c r="S13" s="12">
        <v>30</v>
      </c>
      <c r="T13" s="12"/>
      <c r="U13" s="12">
        <v>30</v>
      </c>
      <c r="V13" s="12">
        <v>30</v>
      </c>
      <c r="W13" s="12"/>
      <c r="X13" s="12"/>
      <c r="Y13" s="12"/>
      <c r="Z13" s="12"/>
      <c r="AA13" s="13"/>
      <c r="AB13" s="92">
        <f t="shared" si="1"/>
        <v>320</v>
      </c>
      <c r="AC13" s="93">
        <f t="shared" si="0"/>
        <v>56950</v>
      </c>
      <c r="AD13" s="19"/>
      <c r="AE13" s="64"/>
    </row>
    <row r="14" spans="1:31">
      <c r="A14" s="46"/>
      <c r="B14" s="85" t="str">
        <f>'NYCT 8th Av - Tenco Task Matrix'!A19</f>
        <v>1.5.1</v>
      </c>
      <c r="C14" s="53" t="str">
        <f>'NYCT 8th Av - Tenco Task Matrix'!D19</f>
        <v>EMC Factory Test Procedure</v>
      </c>
      <c r="D14" s="53"/>
      <c r="E14" s="12">
        <v>10</v>
      </c>
      <c r="F14" s="12"/>
      <c r="G14" s="12"/>
      <c r="H14" s="12">
        <v>40</v>
      </c>
      <c r="I14" s="12"/>
      <c r="J14" s="12"/>
      <c r="K14" s="12">
        <v>60</v>
      </c>
      <c r="L14" s="12"/>
      <c r="M14" s="12"/>
      <c r="N14" s="12"/>
      <c r="O14" s="12"/>
      <c r="P14" s="12"/>
      <c r="Q14" s="12"/>
      <c r="R14" s="12"/>
      <c r="S14" s="12">
        <v>16</v>
      </c>
      <c r="T14" s="12"/>
      <c r="U14" s="12"/>
      <c r="V14" s="12">
        <v>16</v>
      </c>
      <c r="W14" s="12"/>
      <c r="X14" s="12"/>
      <c r="Y14" s="12"/>
      <c r="Z14" s="12"/>
      <c r="AA14" s="13"/>
      <c r="AB14" s="92">
        <f t="shared" si="1"/>
        <v>142</v>
      </c>
      <c r="AC14" s="93">
        <f t="shared" si="0"/>
        <v>24760</v>
      </c>
      <c r="AD14" s="19"/>
      <c r="AE14" s="64"/>
    </row>
    <row r="15" spans="1:31">
      <c r="A15" s="46"/>
      <c r="B15" s="85" t="str">
        <f>'NYCT 8th Av - Tenco Task Matrix'!A20</f>
        <v>1.5.2</v>
      </c>
      <c r="C15" s="53" t="str">
        <f>'NYCT 8th Av - Tenco Task Matrix'!D20</f>
        <v>EMC Factory Test</v>
      </c>
      <c r="D15" s="53"/>
      <c r="E15" s="91">
        <v>10</v>
      </c>
      <c r="F15" s="91"/>
      <c r="G15" s="91"/>
      <c r="H15" s="91">
        <v>20</v>
      </c>
      <c r="I15" s="91"/>
      <c r="J15" s="91"/>
      <c r="K15" s="91">
        <v>20</v>
      </c>
      <c r="L15" s="91"/>
      <c r="M15" s="91"/>
      <c r="N15" s="91"/>
      <c r="O15" s="91"/>
      <c r="P15" s="91"/>
      <c r="Q15" s="91"/>
      <c r="R15" s="91"/>
      <c r="S15" s="91"/>
      <c r="T15" s="91"/>
      <c r="U15" s="91"/>
      <c r="V15" s="91"/>
      <c r="W15" s="91"/>
      <c r="X15" s="91"/>
      <c r="Y15" s="91"/>
      <c r="Z15" s="91"/>
      <c r="AA15" s="96"/>
      <c r="AB15" s="97">
        <f t="shared" si="1"/>
        <v>50</v>
      </c>
      <c r="AC15" s="93">
        <f t="shared" si="0"/>
        <v>9200</v>
      </c>
      <c r="AD15" s="19"/>
      <c r="AE15" s="64"/>
    </row>
    <row r="16" spans="1:31">
      <c r="A16" s="46"/>
      <c r="B16" s="85" t="str">
        <f>'NYCT 8th Av - Tenco Task Matrix'!A21</f>
        <v>1.5.3</v>
      </c>
      <c r="C16" s="53" t="str">
        <f>'NYCT 8th Av - Tenco Task Matrix'!D21</f>
        <v>EMC Factory Test Report</v>
      </c>
      <c r="D16" s="53"/>
      <c r="E16" s="91">
        <v>10</v>
      </c>
      <c r="F16" s="91"/>
      <c r="G16" s="91"/>
      <c r="H16" s="91">
        <v>24</v>
      </c>
      <c r="I16" s="91"/>
      <c r="J16" s="91"/>
      <c r="K16" s="91">
        <v>40</v>
      </c>
      <c r="L16" s="91"/>
      <c r="M16" s="91"/>
      <c r="N16" s="91"/>
      <c r="O16" s="91"/>
      <c r="P16" s="91"/>
      <c r="Q16" s="91"/>
      <c r="R16" s="91"/>
      <c r="S16" s="91">
        <v>8</v>
      </c>
      <c r="T16" s="91"/>
      <c r="U16" s="91"/>
      <c r="V16" s="91">
        <v>8</v>
      </c>
      <c r="W16" s="91"/>
      <c r="X16" s="91"/>
      <c r="Y16" s="91"/>
      <c r="Z16" s="91"/>
      <c r="AA16" s="96"/>
      <c r="AB16" s="97">
        <f t="shared" si="1"/>
        <v>90</v>
      </c>
      <c r="AC16" s="93">
        <f t="shared" si="0"/>
        <v>15660</v>
      </c>
      <c r="AD16" s="19"/>
      <c r="AE16" s="64"/>
    </row>
    <row r="17" spans="1:31">
      <c r="A17" s="46"/>
      <c r="B17" s="85" t="str">
        <f>'NYCT 8th Av - Tenco Task Matrix'!A23</f>
        <v>1.6.1</v>
      </c>
      <c r="C17" s="53" t="str">
        <f>'NYCT 8th Av - Tenco Task Matrix'!D23</f>
        <v>Track Circuit Test Procedures</v>
      </c>
      <c r="D17" s="53"/>
      <c r="E17" s="90"/>
      <c r="F17" s="90"/>
      <c r="G17" s="90"/>
      <c r="H17" s="90"/>
      <c r="I17" s="90"/>
      <c r="J17" s="90"/>
      <c r="K17" s="90"/>
      <c r="L17" s="90"/>
      <c r="M17" s="90"/>
      <c r="N17" s="90"/>
      <c r="O17" s="90"/>
      <c r="P17" s="90"/>
      <c r="Q17" s="90"/>
      <c r="R17" s="90"/>
      <c r="S17" s="90"/>
      <c r="T17" s="90"/>
      <c r="U17" s="90"/>
      <c r="V17" s="90"/>
      <c r="W17" s="90"/>
      <c r="X17" s="90"/>
      <c r="Y17" s="90"/>
      <c r="Z17" s="90"/>
      <c r="AA17" s="94"/>
      <c r="AB17" s="95">
        <f t="shared" si="1"/>
        <v>0</v>
      </c>
      <c r="AC17" s="93">
        <f t="shared" si="0"/>
        <v>0</v>
      </c>
      <c r="AD17" s="19"/>
      <c r="AE17" s="64"/>
    </row>
    <row r="18" spans="1:31">
      <c r="A18" s="46"/>
      <c r="B18" s="85" t="str">
        <f>'NYCT 8th Av - Tenco Task Matrix'!A24</f>
        <v>1.6.2</v>
      </c>
      <c r="C18" s="53" t="str">
        <f>'NYCT 8th Av - Tenco Task Matrix'!D24</f>
        <v>Track Circuit Test</v>
      </c>
      <c r="D18" s="53"/>
      <c r="E18" s="90"/>
      <c r="F18" s="90"/>
      <c r="G18" s="90"/>
      <c r="H18" s="90"/>
      <c r="I18" s="90"/>
      <c r="J18" s="90"/>
      <c r="K18" s="90"/>
      <c r="L18" s="90"/>
      <c r="M18" s="90"/>
      <c r="N18" s="90"/>
      <c r="O18" s="90"/>
      <c r="P18" s="90"/>
      <c r="Q18" s="90"/>
      <c r="R18" s="90"/>
      <c r="S18" s="90"/>
      <c r="T18" s="90"/>
      <c r="U18" s="90"/>
      <c r="V18" s="90"/>
      <c r="W18" s="90"/>
      <c r="X18" s="90"/>
      <c r="Y18" s="90"/>
      <c r="Z18" s="90"/>
      <c r="AA18" s="94"/>
      <c r="AB18" s="95">
        <f t="shared" si="1"/>
        <v>0</v>
      </c>
      <c r="AC18" s="93">
        <f t="shared" si="0"/>
        <v>0</v>
      </c>
      <c r="AD18" s="19"/>
      <c r="AE18" s="64"/>
    </row>
    <row r="19" spans="1:31">
      <c r="A19" s="46"/>
      <c r="B19" s="85" t="str">
        <f>'NYCT 8th Av - Tenco Task Matrix'!A25</f>
        <v>1.6.3</v>
      </c>
      <c r="C19" s="53" t="str">
        <f>'NYCT 8th Av - Tenco Task Matrix'!D25</f>
        <v>Track Circuit Test Report</v>
      </c>
      <c r="D19" s="53"/>
      <c r="E19" s="90"/>
      <c r="F19" s="90"/>
      <c r="G19" s="90"/>
      <c r="H19" s="90"/>
      <c r="I19" s="90"/>
      <c r="J19" s="90"/>
      <c r="K19" s="90"/>
      <c r="L19" s="90"/>
      <c r="M19" s="90"/>
      <c r="N19" s="90"/>
      <c r="O19" s="90"/>
      <c r="P19" s="90"/>
      <c r="Q19" s="90"/>
      <c r="R19" s="90"/>
      <c r="S19" s="90"/>
      <c r="T19" s="90"/>
      <c r="U19" s="90"/>
      <c r="V19" s="90"/>
      <c r="W19" s="90"/>
      <c r="X19" s="90"/>
      <c r="Y19" s="90"/>
      <c r="Z19" s="90"/>
      <c r="AA19" s="94"/>
      <c r="AB19" s="95">
        <f t="shared" si="1"/>
        <v>0</v>
      </c>
      <c r="AC19" s="93">
        <f t="shared" si="0"/>
        <v>0</v>
      </c>
      <c r="AD19" s="19"/>
      <c r="AE19" s="64"/>
    </row>
    <row r="20" spans="1:31">
      <c r="A20" s="46"/>
      <c r="B20" s="85" t="str">
        <f>'NYCT 8th Av - Tenco Task Matrix'!A28</f>
        <v>1.7.1</v>
      </c>
      <c r="C20" s="53" t="str">
        <f>'NYCT 8th Av - Tenco Task Matrix'!D28</f>
        <v>EMC Site Survey Procedure (ESSP)</v>
      </c>
      <c r="D20" s="53"/>
      <c r="E20" s="12">
        <v>16</v>
      </c>
      <c r="F20" s="12">
        <v>30</v>
      </c>
      <c r="G20" s="12"/>
      <c r="H20" s="12">
        <v>20</v>
      </c>
      <c r="I20" s="12"/>
      <c r="J20" s="12"/>
      <c r="K20" s="12">
        <v>80</v>
      </c>
      <c r="L20" s="12"/>
      <c r="M20" s="12"/>
      <c r="N20" s="12"/>
      <c r="O20" s="12"/>
      <c r="P20" s="12"/>
      <c r="Q20" s="12">
        <v>40</v>
      </c>
      <c r="R20" s="12"/>
      <c r="S20" s="12"/>
      <c r="T20" s="12"/>
      <c r="U20" s="12">
        <v>20</v>
      </c>
      <c r="V20" s="12"/>
      <c r="W20" s="12"/>
      <c r="X20" s="12"/>
      <c r="Y20" s="12"/>
      <c r="Z20" s="12"/>
      <c r="AA20" s="13"/>
      <c r="AB20" s="92">
        <f t="shared" si="1"/>
        <v>206</v>
      </c>
      <c r="AC20" s="93">
        <f t="shared" si="0"/>
        <v>32250</v>
      </c>
      <c r="AD20" s="19"/>
      <c r="AE20" s="64"/>
    </row>
    <row r="21" spans="1:31">
      <c r="A21" s="46"/>
      <c r="B21" s="85" t="str">
        <f>'NYCT 8th Av - Tenco Task Matrix'!A29</f>
        <v>1.7.2</v>
      </c>
      <c r="C21" s="53" t="str">
        <f>'NYCT 8th Av - Tenco Task Matrix'!D29</f>
        <v>EMC Site Survey</v>
      </c>
      <c r="D21" s="53"/>
      <c r="E21" s="12">
        <v>10</v>
      </c>
      <c r="F21" s="12">
        <v>20</v>
      </c>
      <c r="G21" s="12"/>
      <c r="H21" s="12">
        <v>60</v>
      </c>
      <c r="I21" s="12"/>
      <c r="J21" s="12"/>
      <c r="K21" s="12">
        <v>200</v>
      </c>
      <c r="L21" s="12"/>
      <c r="M21" s="12"/>
      <c r="N21" s="12"/>
      <c r="O21" s="12"/>
      <c r="P21" s="12"/>
      <c r="Q21" s="12">
        <v>200</v>
      </c>
      <c r="R21" s="12"/>
      <c r="S21" s="12"/>
      <c r="T21" s="12"/>
      <c r="U21" s="12"/>
      <c r="V21" s="12"/>
      <c r="W21" s="12"/>
      <c r="X21" s="12"/>
      <c r="Y21" s="12"/>
      <c r="Z21" s="12"/>
      <c r="AA21" s="13">
        <v>8000</v>
      </c>
      <c r="AB21" s="92">
        <f t="shared" si="1"/>
        <v>490</v>
      </c>
      <c r="AC21" s="93">
        <f t="shared" si="0"/>
        <v>74600</v>
      </c>
      <c r="AD21" s="19"/>
      <c r="AE21" s="64"/>
    </row>
    <row r="22" spans="1:31">
      <c r="A22" s="46"/>
      <c r="B22" s="85" t="str">
        <f>'NYCT 8th Av - Tenco Task Matrix'!A30</f>
        <v>1.7.3</v>
      </c>
      <c r="C22" s="53" t="str">
        <f>'NYCT 8th Av - Tenco Task Matrix'!D30</f>
        <v>EMC Site Survey Report</v>
      </c>
      <c r="D22" s="53"/>
      <c r="E22" s="12">
        <v>16</v>
      </c>
      <c r="F22" s="12">
        <v>20</v>
      </c>
      <c r="G22" s="12"/>
      <c r="H22" s="12">
        <v>20</v>
      </c>
      <c r="I22" s="12"/>
      <c r="J22" s="12"/>
      <c r="K22" s="12">
        <v>60</v>
      </c>
      <c r="L22" s="12"/>
      <c r="M22" s="12"/>
      <c r="N22" s="12"/>
      <c r="O22" s="12"/>
      <c r="P22" s="12"/>
      <c r="Q22" s="12">
        <v>40</v>
      </c>
      <c r="R22" s="12"/>
      <c r="S22" s="12"/>
      <c r="T22" s="12"/>
      <c r="U22" s="12"/>
      <c r="V22" s="12"/>
      <c r="W22" s="12"/>
      <c r="X22" s="12"/>
      <c r="Y22" s="12"/>
      <c r="Z22" s="12"/>
      <c r="AA22" s="13"/>
      <c r="AB22" s="92">
        <f t="shared" si="1"/>
        <v>156</v>
      </c>
      <c r="AC22" s="93">
        <f t="shared" si="0"/>
        <v>24000</v>
      </c>
      <c r="AD22" s="19"/>
      <c r="AE22" s="64"/>
    </row>
    <row r="23" spans="1:31">
      <c r="A23" s="46"/>
      <c r="B23" s="85" t="str">
        <f>'NYCT 8th Av - Tenco Task Matrix'!A32</f>
        <v>1.8.1</v>
      </c>
      <c r="C23" s="53" t="str">
        <f>'NYCT 8th Av - Tenco Task Matrix'!D32</f>
        <v>Final Field EMC Test Procedure</v>
      </c>
      <c r="D23" s="53"/>
      <c r="E23" s="12">
        <v>20</v>
      </c>
      <c r="F23" s="12">
        <v>30</v>
      </c>
      <c r="G23" s="12"/>
      <c r="H23" s="12">
        <v>30</v>
      </c>
      <c r="I23" s="12"/>
      <c r="J23" s="12"/>
      <c r="K23" s="12">
        <v>80</v>
      </c>
      <c r="L23" s="12"/>
      <c r="M23" s="12"/>
      <c r="N23" s="12"/>
      <c r="O23" s="12"/>
      <c r="P23" s="12"/>
      <c r="Q23" s="12">
        <v>60</v>
      </c>
      <c r="R23" s="12"/>
      <c r="S23" s="12">
        <v>16</v>
      </c>
      <c r="T23" s="12"/>
      <c r="U23" s="12"/>
      <c r="V23" s="12">
        <v>16</v>
      </c>
      <c r="W23" s="12"/>
      <c r="X23" s="12"/>
      <c r="Y23" s="12"/>
      <c r="Z23" s="12"/>
      <c r="AA23" s="13"/>
      <c r="AB23" s="92">
        <f t="shared" si="1"/>
        <v>252</v>
      </c>
      <c r="AC23" s="93">
        <f t="shared" si="0"/>
        <v>40410</v>
      </c>
      <c r="AD23" s="19"/>
      <c r="AE23" s="64"/>
    </row>
    <row r="24" spans="1:31">
      <c r="A24" s="46"/>
      <c r="B24" s="85" t="str">
        <f>'NYCT 8th Av - Tenco Task Matrix'!A33</f>
        <v>1.8.2</v>
      </c>
      <c r="C24" s="53" t="str">
        <f>'NYCT 8th Av - Tenco Task Matrix'!D33</f>
        <v>Final Field EMC Test</v>
      </c>
      <c r="D24" s="53"/>
      <c r="E24" s="12">
        <v>16</v>
      </c>
      <c r="F24" s="12">
        <v>20</v>
      </c>
      <c r="G24" s="12"/>
      <c r="H24" s="12">
        <v>160</v>
      </c>
      <c r="I24" s="12"/>
      <c r="J24" s="12"/>
      <c r="K24" s="12">
        <v>200</v>
      </c>
      <c r="L24" s="12"/>
      <c r="M24" s="12"/>
      <c r="N24" s="12"/>
      <c r="O24" s="12"/>
      <c r="P24" s="12"/>
      <c r="Q24" s="12">
        <v>200</v>
      </c>
      <c r="R24" s="12"/>
      <c r="S24" s="12"/>
      <c r="T24" s="12"/>
      <c r="U24" s="12"/>
      <c r="V24" s="12"/>
      <c r="W24" s="12"/>
      <c r="X24" s="12"/>
      <c r="Y24" s="12"/>
      <c r="Z24" s="12"/>
      <c r="AA24" s="13">
        <v>8000</v>
      </c>
      <c r="AB24" s="92">
        <f t="shared" si="1"/>
        <v>596</v>
      </c>
      <c r="AC24" s="93">
        <f t="shared" si="0"/>
        <v>98100</v>
      </c>
      <c r="AD24" s="19"/>
      <c r="AE24" s="64"/>
    </row>
    <row r="25" spans="1:31">
      <c r="A25" s="46"/>
      <c r="B25" s="85" t="str">
        <f>'NYCT 8th Av - Tenco Task Matrix'!A34</f>
        <v>1.8.3</v>
      </c>
      <c r="C25" s="53" t="str">
        <f>'NYCT 8th Av - Tenco Task Matrix'!D34</f>
        <v>Final Field EMC Test Report</v>
      </c>
      <c r="D25" s="53"/>
      <c r="E25" s="12">
        <v>20</v>
      </c>
      <c r="F25" s="12">
        <v>20</v>
      </c>
      <c r="G25" s="12"/>
      <c r="H25" s="12">
        <v>20</v>
      </c>
      <c r="I25" s="12"/>
      <c r="J25" s="12"/>
      <c r="K25" s="12">
        <v>60</v>
      </c>
      <c r="L25" s="12"/>
      <c r="M25" s="12"/>
      <c r="N25" s="12"/>
      <c r="O25" s="12"/>
      <c r="P25" s="12"/>
      <c r="Q25" s="12">
        <v>40</v>
      </c>
      <c r="R25" s="12"/>
      <c r="S25" s="12"/>
      <c r="T25" s="12"/>
      <c r="U25" s="12"/>
      <c r="V25" s="12"/>
      <c r="W25" s="12"/>
      <c r="X25" s="12"/>
      <c r="Y25" s="12"/>
      <c r="Z25" s="12"/>
      <c r="AA25" s="13"/>
      <c r="AB25" s="92">
        <f t="shared" si="1"/>
        <v>160</v>
      </c>
      <c r="AC25" s="93">
        <f t="shared" si="0"/>
        <v>25000</v>
      </c>
      <c r="AD25" s="19"/>
      <c r="AE25" s="64"/>
    </row>
    <row r="26" spans="1:31">
      <c r="A26" s="46"/>
      <c r="B26" s="85">
        <f>'NYCT 8th Av - Tenco Task Matrix'!A35</f>
        <v>1.9</v>
      </c>
      <c r="C26" s="53" t="str">
        <f>'NYCT 8th Av - Tenco Task Matrix'!D35</f>
        <v>EMC Safety Analysis (ESA)</v>
      </c>
      <c r="D26" s="53"/>
      <c r="E26" s="12">
        <v>24</v>
      </c>
      <c r="F26" s="12">
        <v>24</v>
      </c>
      <c r="G26" s="12"/>
      <c r="H26" s="12">
        <v>40</v>
      </c>
      <c r="I26" s="12"/>
      <c r="J26" s="12"/>
      <c r="K26" s="12">
        <v>70</v>
      </c>
      <c r="L26" s="12"/>
      <c r="M26" s="12"/>
      <c r="N26" s="12"/>
      <c r="O26" s="12"/>
      <c r="P26" s="12"/>
      <c r="Q26" s="12">
        <v>70</v>
      </c>
      <c r="R26" s="12"/>
      <c r="S26" s="12">
        <v>35</v>
      </c>
      <c r="T26" s="12"/>
      <c r="U26" s="12"/>
      <c r="V26" s="12">
        <v>35</v>
      </c>
      <c r="W26" s="12"/>
      <c r="X26" s="12"/>
      <c r="Y26" s="12"/>
      <c r="Z26" s="12"/>
      <c r="AA26" s="13"/>
      <c r="AB26" s="92">
        <f t="shared" si="1"/>
        <v>298</v>
      </c>
      <c r="AC26" s="93">
        <f t="shared" si="0"/>
        <v>50280</v>
      </c>
      <c r="AD26" s="19"/>
      <c r="AE26" s="64"/>
    </row>
    <row r="27" spans="1:31">
      <c r="A27" s="46"/>
      <c r="B27" s="85" t="str">
        <f>'NYCT 8th Av - Tenco Task Matrix'!A36</f>
        <v>1.10.1</v>
      </c>
      <c r="C27" s="53" t="str">
        <f>'NYCT 8th Av - Tenco Task Matrix'!D36</f>
        <v>EMI/EMC Training Course</v>
      </c>
      <c r="D27" s="53"/>
      <c r="E27" s="12">
        <v>30</v>
      </c>
      <c r="F27" s="12">
        <v>30</v>
      </c>
      <c r="G27" s="12"/>
      <c r="H27" s="12">
        <v>50</v>
      </c>
      <c r="I27" s="12"/>
      <c r="J27" s="12">
        <v>200</v>
      </c>
      <c r="K27" s="12">
        <v>100</v>
      </c>
      <c r="L27" s="12"/>
      <c r="M27" s="12"/>
      <c r="N27" s="12"/>
      <c r="O27" s="12"/>
      <c r="P27" s="12"/>
      <c r="Q27" s="12">
        <v>100</v>
      </c>
      <c r="R27" s="12"/>
      <c r="S27" s="12">
        <v>20</v>
      </c>
      <c r="T27" s="12"/>
      <c r="U27" s="12">
        <v>50</v>
      </c>
      <c r="V27" s="12">
        <v>20</v>
      </c>
      <c r="W27" s="12"/>
      <c r="X27" s="12"/>
      <c r="Y27" s="12"/>
      <c r="Z27" s="12"/>
      <c r="AA27" s="13"/>
      <c r="AB27" s="92">
        <f t="shared" si="1"/>
        <v>600</v>
      </c>
      <c r="AC27" s="93">
        <f t="shared" si="0"/>
        <v>95050</v>
      </c>
      <c r="AD27" s="19"/>
      <c r="AE27" s="64"/>
    </row>
    <row r="28" spans="1:31">
      <c r="A28" s="46"/>
      <c r="B28" s="85" t="str">
        <f>'NYCT 8th Av - Tenco Task Matrix'!A37</f>
        <v>1.10.2</v>
      </c>
      <c r="C28" s="53" t="str">
        <f>'NYCT 8th Av - Tenco Task Matrix'!D37</f>
        <v>EMI/EMC Training Video</v>
      </c>
      <c r="D28" s="53"/>
      <c r="E28" s="12">
        <v>16</v>
      </c>
      <c r="F28" s="12">
        <v>16</v>
      </c>
      <c r="G28" s="12"/>
      <c r="H28" s="12">
        <v>16</v>
      </c>
      <c r="I28" s="12"/>
      <c r="J28" s="12"/>
      <c r="K28" s="12">
        <v>100</v>
      </c>
      <c r="L28" s="12"/>
      <c r="M28" s="12"/>
      <c r="N28" s="12"/>
      <c r="O28" s="12"/>
      <c r="P28" s="12"/>
      <c r="Q28" s="12">
        <v>40</v>
      </c>
      <c r="R28" s="12"/>
      <c r="S28" s="12">
        <v>16</v>
      </c>
      <c r="T28" s="12"/>
      <c r="U28" s="12">
        <v>24</v>
      </c>
      <c r="V28" s="12">
        <v>16</v>
      </c>
      <c r="W28" s="12"/>
      <c r="X28" s="12"/>
      <c r="Y28" s="12"/>
      <c r="Z28" s="12"/>
      <c r="AA28" s="13">
        <v>12000</v>
      </c>
      <c r="AB28" s="92">
        <f t="shared" si="1"/>
        <v>244</v>
      </c>
      <c r="AC28" s="93">
        <f t="shared" si="0"/>
        <v>50300</v>
      </c>
      <c r="AD28" s="19"/>
      <c r="AE28" s="64"/>
    </row>
    <row r="29" spans="1:31">
      <c r="A29" s="46"/>
      <c r="B29" s="53"/>
      <c r="C29" s="53"/>
      <c r="D29" s="53"/>
      <c r="E29" s="12"/>
      <c r="F29" s="12"/>
      <c r="G29" s="12"/>
      <c r="H29" s="12"/>
      <c r="I29" s="12"/>
      <c r="J29" s="12"/>
      <c r="K29" s="12"/>
      <c r="L29" s="12"/>
      <c r="M29" s="12"/>
      <c r="N29" s="12"/>
      <c r="O29" s="12"/>
      <c r="P29" s="12"/>
      <c r="Q29" s="12"/>
      <c r="R29" s="12"/>
      <c r="S29" s="12"/>
      <c r="T29" s="12"/>
      <c r="U29" s="12"/>
      <c r="V29" s="12"/>
      <c r="W29" s="12"/>
      <c r="X29" s="12"/>
      <c r="Y29" s="12"/>
      <c r="Z29" s="12"/>
      <c r="AA29" s="13"/>
      <c r="AB29" s="92"/>
      <c r="AC29" s="93"/>
      <c r="AD29" s="19"/>
      <c r="AE29" s="64"/>
    </row>
    <row r="30" spans="1:31">
      <c r="A30" s="18"/>
      <c r="B30" s="53"/>
      <c r="C30" s="110" t="s">
        <v>173</v>
      </c>
      <c r="D30" s="54"/>
      <c r="E30" s="12"/>
      <c r="F30" s="12"/>
      <c r="G30" s="12"/>
      <c r="H30" s="12"/>
      <c r="I30" s="12"/>
      <c r="J30" s="12"/>
      <c r="K30" s="12"/>
      <c r="L30" s="12"/>
      <c r="M30" s="12"/>
      <c r="N30" s="12"/>
      <c r="O30" s="12"/>
      <c r="P30" s="12"/>
      <c r="Q30" s="12"/>
      <c r="R30" s="12"/>
      <c r="S30" s="12"/>
      <c r="T30" s="12"/>
      <c r="U30" s="12"/>
      <c r="V30" s="12"/>
      <c r="W30" s="12"/>
      <c r="X30" s="12"/>
      <c r="Y30" s="12"/>
      <c r="Z30" s="12"/>
      <c r="AA30" s="13">
        <f>SUM(AA4:AA29)</f>
        <v>28000</v>
      </c>
      <c r="AB30" s="92"/>
      <c r="AC30" s="93"/>
      <c r="AD30" s="19"/>
      <c r="AE30" s="62"/>
    </row>
    <row r="31" spans="1:31">
      <c r="A31" s="47"/>
      <c r="B31" s="53"/>
      <c r="C31" s="55" t="s">
        <v>8</v>
      </c>
      <c r="D31" s="55" t="s">
        <v>10</v>
      </c>
      <c r="E31" s="12">
        <f t="shared" ref="E31:Z31" si="2">SUM(E4:E30)</f>
        <v>380</v>
      </c>
      <c r="F31" s="12">
        <f t="shared" si="2"/>
        <v>306</v>
      </c>
      <c r="G31" s="12">
        <f t="shared" si="2"/>
        <v>0</v>
      </c>
      <c r="H31" s="12">
        <f t="shared" si="2"/>
        <v>704</v>
      </c>
      <c r="I31" s="12">
        <f t="shared" si="2"/>
        <v>100</v>
      </c>
      <c r="J31" s="12">
        <f t="shared" si="2"/>
        <v>200</v>
      </c>
      <c r="K31" s="12">
        <f t="shared" si="2"/>
        <v>1486</v>
      </c>
      <c r="L31" s="12">
        <f t="shared" si="2"/>
        <v>2</v>
      </c>
      <c r="M31" s="12">
        <f t="shared" si="2"/>
        <v>0</v>
      </c>
      <c r="N31" s="12">
        <f t="shared" si="2"/>
        <v>0</v>
      </c>
      <c r="O31" s="12">
        <f t="shared" si="2"/>
        <v>0</v>
      </c>
      <c r="P31" s="12">
        <f t="shared" si="2"/>
        <v>2</v>
      </c>
      <c r="Q31" s="12">
        <f t="shared" si="2"/>
        <v>992</v>
      </c>
      <c r="R31" s="12">
        <f t="shared" si="2"/>
        <v>0</v>
      </c>
      <c r="S31" s="12">
        <f t="shared" si="2"/>
        <v>143</v>
      </c>
      <c r="T31" s="12">
        <f t="shared" si="2"/>
        <v>0</v>
      </c>
      <c r="U31" s="12">
        <f t="shared" si="2"/>
        <v>236</v>
      </c>
      <c r="V31" s="12">
        <f t="shared" si="2"/>
        <v>143</v>
      </c>
      <c r="W31" s="12">
        <f t="shared" si="2"/>
        <v>0</v>
      </c>
      <c r="X31" s="12">
        <f t="shared" si="2"/>
        <v>0</v>
      </c>
      <c r="Y31" s="12">
        <f t="shared" si="2"/>
        <v>0</v>
      </c>
      <c r="Z31" s="12">
        <f t="shared" si="2"/>
        <v>0</v>
      </c>
      <c r="AA31" s="12"/>
      <c r="AB31" s="100">
        <f>SUM(AB4:AB30)</f>
        <v>4694</v>
      </c>
      <c r="AC31" s="93"/>
      <c r="AD31" s="19"/>
      <c r="AE31" s="62"/>
    </row>
    <row r="32" spans="1:31">
      <c r="A32" s="47"/>
      <c r="B32" s="53"/>
      <c r="C32" s="55" t="s">
        <v>11</v>
      </c>
      <c r="D32" s="55" t="s">
        <v>12</v>
      </c>
      <c r="E32" s="14">
        <f t="shared" ref="E32:Z32" si="3">E31*E2</f>
        <v>95000</v>
      </c>
      <c r="F32" s="14">
        <f t="shared" si="3"/>
        <v>59670</v>
      </c>
      <c r="G32" s="14">
        <f t="shared" si="3"/>
        <v>0</v>
      </c>
      <c r="H32" s="14">
        <f t="shared" si="3"/>
        <v>154880</v>
      </c>
      <c r="I32" s="14">
        <f t="shared" si="3"/>
        <v>12500</v>
      </c>
      <c r="J32" s="14">
        <f t="shared" si="3"/>
        <v>29000</v>
      </c>
      <c r="K32" s="14">
        <f t="shared" si="3"/>
        <v>170890</v>
      </c>
      <c r="L32" s="14">
        <f t="shared" si="3"/>
        <v>230</v>
      </c>
      <c r="M32" s="14">
        <f t="shared" si="3"/>
        <v>0</v>
      </c>
      <c r="N32" s="14">
        <f t="shared" si="3"/>
        <v>0</v>
      </c>
      <c r="O32" s="14">
        <f t="shared" si="3"/>
        <v>0</v>
      </c>
      <c r="P32" s="14">
        <f t="shared" si="3"/>
        <v>280</v>
      </c>
      <c r="Q32" s="14">
        <f t="shared" si="3"/>
        <v>119040</v>
      </c>
      <c r="R32" s="14">
        <f t="shared" si="3"/>
        <v>0</v>
      </c>
      <c r="S32" s="14">
        <f t="shared" si="3"/>
        <v>32175</v>
      </c>
      <c r="T32" s="14">
        <f t="shared" si="3"/>
        <v>0</v>
      </c>
      <c r="U32" s="14">
        <f t="shared" si="3"/>
        <v>47200</v>
      </c>
      <c r="V32" s="14">
        <f t="shared" si="3"/>
        <v>26455</v>
      </c>
      <c r="W32" s="14">
        <f t="shared" si="3"/>
        <v>0</v>
      </c>
      <c r="X32" s="14">
        <f t="shared" si="3"/>
        <v>0</v>
      </c>
      <c r="Y32" s="14">
        <f t="shared" si="3"/>
        <v>0</v>
      </c>
      <c r="Z32" s="14">
        <f t="shared" si="3"/>
        <v>0</v>
      </c>
      <c r="AA32" s="13"/>
      <c r="AB32" s="92"/>
      <c r="AC32" s="93">
        <f>SUM(AC5:AC31)</f>
        <v>775320</v>
      </c>
      <c r="AD32" s="19"/>
      <c r="AE32" s="80"/>
    </row>
    <row r="33" spans="1:31" ht="15.75" thickBot="1">
      <c r="A33" s="48"/>
      <c r="B33" s="56"/>
      <c r="C33" s="56"/>
      <c r="D33" s="57"/>
      <c r="E33" s="15"/>
      <c r="F33" s="15"/>
      <c r="G33" s="15"/>
      <c r="H33" s="15"/>
      <c r="I33" s="15"/>
      <c r="J33" s="15"/>
      <c r="K33" s="15"/>
      <c r="L33" s="15"/>
      <c r="M33" s="15"/>
      <c r="N33" s="15"/>
      <c r="O33" s="15"/>
      <c r="P33" s="15"/>
      <c r="Q33" s="15"/>
      <c r="R33" s="15"/>
      <c r="S33" s="15"/>
      <c r="T33" s="15"/>
      <c r="U33" s="15"/>
      <c r="V33" s="15"/>
      <c r="W33" s="15"/>
      <c r="X33" s="15"/>
      <c r="Y33" s="15"/>
      <c r="Z33" s="15"/>
      <c r="AA33" s="16"/>
      <c r="AB33" s="98"/>
      <c r="AC33" s="99"/>
      <c r="AD33" s="17"/>
      <c r="AE33" s="63"/>
    </row>
    <row r="34" spans="1:31" ht="15.75" thickTop="1"/>
  </sheetData>
  <mergeCells count="6">
    <mergeCell ref="AE1:AE2"/>
    <mergeCell ref="AD1:AD2"/>
    <mergeCell ref="AC1:AC2"/>
    <mergeCell ref="A1:C2"/>
    <mergeCell ref="AA1:AA2"/>
    <mergeCell ref="AB1:AB2"/>
  </mergeCells>
  <pageMargins left="0.7" right="0.7" top="0.75" bottom="0.75" header="0.3" footer="0.3"/>
  <headerFooter>
    <oddFooter>&amp;LTenco&amp;C&amp;F&amp;RPage &amp;P of &amp;N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44"/>
  <sheetViews>
    <sheetView workbookViewId="0">
      <selection sqref="A1:E2"/>
    </sheetView>
  </sheetViews>
  <sheetFormatPr defaultColWidth="8.85546875" defaultRowHeight="15"/>
  <cols>
    <col min="1" max="1" width="29.140625" customWidth="1"/>
    <col min="2" max="2" width="11.140625" customWidth="1"/>
    <col min="3" max="3" width="11.7109375" customWidth="1"/>
    <col min="4" max="4" width="13.28515625" customWidth="1"/>
    <col min="5" max="5" width="38.85546875" customWidth="1"/>
  </cols>
  <sheetData>
    <row r="1" spans="1:5">
      <c r="A1" s="262" t="str">
        <f>'NYCT 8th Av - Tenco Task Matrix'!A1:I1</f>
        <v>NYCT 8th Avenue CBTC S-48006 Contract
Tenco Proposed Scope for CBTC EMC Program</v>
      </c>
      <c r="B1" s="263"/>
      <c r="C1" s="263"/>
      <c r="D1" s="263"/>
      <c r="E1" s="264"/>
    </row>
    <row r="2" spans="1:5" ht="24.75" customHeight="1">
      <c r="A2" s="265"/>
      <c r="B2" s="266"/>
      <c r="C2" s="266"/>
      <c r="D2" s="266"/>
      <c r="E2" s="267"/>
    </row>
    <row r="3" spans="1:5">
      <c r="A3" s="24" t="s">
        <v>18</v>
      </c>
      <c r="B3" s="268" t="s">
        <v>23</v>
      </c>
      <c r="C3" s="269"/>
      <c r="D3" s="269"/>
      <c r="E3" s="270"/>
    </row>
    <row r="4" spans="1:5">
      <c r="A4" s="31" t="s">
        <v>19</v>
      </c>
      <c r="B4" s="26"/>
      <c r="C4" s="26"/>
      <c r="D4" s="26"/>
      <c r="E4" s="21"/>
    </row>
    <row r="5" spans="1:5">
      <c r="A5" s="32" t="s">
        <v>20</v>
      </c>
      <c r="B5" s="25" t="s">
        <v>21</v>
      </c>
      <c r="C5" s="25" t="s">
        <v>25</v>
      </c>
      <c r="D5" s="25" t="s">
        <v>12</v>
      </c>
      <c r="E5" s="22" t="s">
        <v>22</v>
      </c>
    </row>
    <row r="6" spans="1:5">
      <c r="A6" s="37" t="str">
        <f>'NYCT 8th Av EMC Scope Est.'!E1</f>
        <v>David Turner</v>
      </c>
      <c r="B6" s="27">
        <f>'NYCT 8th Av EMC Scope Est.'!E31</f>
        <v>380</v>
      </c>
      <c r="C6" s="38">
        <f>'NYCT 8th Av EMC Scope Est.'!E2</f>
        <v>250</v>
      </c>
      <c r="D6" s="38">
        <f>'NYCT 8th Av EMC Scope Est.'!E32</f>
        <v>95000</v>
      </c>
      <c r="E6" s="35" t="s">
        <v>36</v>
      </c>
    </row>
    <row r="7" spans="1:5">
      <c r="A7" s="37" t="str">
        <f>'NYCT 8th Av EMC Scope Est.'!F1</f>
        <v>Andy Pattantyus</v>
      </c>
      <c r="B7" s="27">
        <f>'NYCT 8th Av EMC Scope Est.'!F31</f>
        <v>306</v>
      </c>
      <c r="C7" s="38">
        <f>'NYCT 8th Av EMC Scope Est.'!F2</f>
        <v>195</v>
      </c>
      <c r="D7" s="38">
        <f>'NYCT 8th Av EMC Scope Est.'!F32</f>
        <v>59670</v>
      </c>
      <c r="E7" s="35" t="s">
        <v>31</v>
      </c>
    </row>
    <row r="8" spans="1:5">
      <c r="A8" s="37" t="str">
        <f>'NYCT 8th Av EMC Scope Est.'!G1</f>
        <v>Linda Zausen</v>
      </c>
      <c r="B8" s="27">
        <f>'NYCT 8th Av EMC Scope Est.'!G31</f>
        <v>0</v>
      </c>
      <c r="C8" s="38">
        <f>'NYCT 8th Av EMC Scope Est.'!G2</f>
        <v>175</v>
      </c>
      <c r="D8" s="38">
        <f>'NYCT 8th Av EMC Scope Est.'!G32</f>
        <v>0</v>
      </c>
      <c r="E8" s="35" t="s">
        <v>75</v>
      </c>
    </row>
    <row r="9" spans="1:5">
      <c r="A9" s="37" t="str">
        <f>'NYCT 8th Av EMC Scope Est.'!H1</f>
        <v>Eli Fernald</v>
      </c>
      <c r="B9" s="27">
        <f>'NYCT 8th Av EMC Scope Est.'!H31</f>
        <v>704</v>
      </c>
      <c r="C9" s="38">
        <f>'NYCT 8th Av EMC Scope Est.'!H2</f>
        <v>220</v>
      </c>
      <c r="D9" s="38">
        <f>'NYCT 8th Av EMC Scope Est.'!H32</f>
        <v>154880</v>
      </c>
      <c r="E9" s="35" t="s">
        <v>75</v>
      </c>
    </row>
    <row r="10" spans="1:5">
      <c r="A10" s="37" t="str">
        <f>'NYCT 8th Av EMC Scope Est.'!I1</f>
        <v>Brian McNally</v>
      </c>
      <c r="B10" s="27">
        <f>'NYCT 8th Av EMC Scope Est.'!I31</f>
        <v>100</v>
      </c>
      <c r="C10" s="38">
        <f>'NYCT 8th Av EMC Scope Est.'!I2</f>
        <v>125</v>
      </c>
      <c r="D10" s="38">
        <f>'NYCT 8th Av EMC Scope Est.'!I32</f>
        <v>12500</v>
      </c>
      <c r="E10" s="35" t="s">
        <v>75</v>
      </c>
    </row>
    <row r="11" spans="1:5">
      <c r="A11" s="37" t="str">
        <f>'NYCT 8th Av EMC Scope Est.'!J1</f>
        <v>Bernice Lopp</v>
      </c>
      <c r="B11" s="27">
        <f>'NYCT 8th Av EMC Scope Est.'!J31</f>
        <v>200</v>
      </c>
      <c r="C11" s="38">
        <f>'NYCT 8th Av EMC Scope Est.'!J2</f>
        <v>145</v>
      </c>
      <c r="D11" s="38">
        <f>'NYCT 8th Av EMC Scope Est.'!J32</f>
        <v>29000</v>
      </c>
      <c r="E11" s="35" t="s">
        <v>75</v>
      </c>
    </row>
    <row r="12" spans="1:5">
      <c r="A12" s="37" t="str">
        <f>'NYCT 8th Av EMC Scope Est.'!K1</f>
        <v>Ursula Monaghan</v>
      </c>
      <c r="B12" s="27">
        <f>'NYCT 8th Av EMC Scope Est.'!K31</f>
        <v>1486</v>
      </c>
      <c r="C12" s="38">
        <f>'NYCT 8th Av EMC Scope Est.'!K2</f>
        <v>115</v>
      </c>
      <c r="D12" s="38">
        <f>'NYCT 8th Av EMC Scope Est.'!K32</f>
        <v>170890</v>
      </c>
      <c r="E12" s="35" t="s">
        <v>75</v>
      </c>
    </row>
    <row r="13" spans="1:5">
      <c r="A13" s="37" t="str">
        <f>'NYCT 8th Av EMC Scope Est.'!L1</f>
        <v>Brandon Whang</v>
      </c>
      <c r="B13" s="27">
        <f>'NYCT 8th Av EMC Scope Est.'!L31</f>
        <v>2</v>
      </c>
      <c r="C13" s="38">
        <f>'NYCT 8th Av EMC Scope Est.'!L2</f>
        <v>115</v>
      </c>
      <c r="D13" s="38">
        <f>'NYCT 8th Av EMC Scope Est.'!L32</f>
        <v>230</v>
      </c>
      <c r="E13" s="35" t="s">
        <v>75</v>
      </c>
    </row>
    <row r="14" spans="1:5">
      <c r="A14" s="37" t="str">
        <f>'NYCT 8th Av EMC Scope Est.'!M1</f>
        <v>Carmine Daloia</v>
      </c>
      <c r="B14" s="27">
        <f>'NYCT 8th Av EMC Scope Est.'!M31</f>
        <v>0</v>
      </c>
      <c r="C14" s="38">
        <f>'NYCT 8th Av EMC Scope Est.'!M2</f>
        <v>155</v>
      </c>
      <c r="D14" s="38">
        <f>'NYCT 8th Av EMC Scope Est.'!M32</f>
        <v>0</v>
      </c>
      <c r="E14" s="35" t="s">
        <v>74</v>
      </c>
    </row>
    <row r="15" spans="1:5">
      <c r="A15" s="37" t="str">
        <f>'NYCT 8th Av EMC Scope Est.'!N1</f>
        <v>Robert Gardner</v>
      </c>
      <c r="B15" s="27">
        <f>'NYCT 8th Av EMC Scope Est.'!N31</f>
        <v>0</v>
      </c>
      <c r="C15" s="38">
        <f>'NYCT 8th Av EMC Scope Est.'!N2</f>
        <v>165</v>
      </c>
      <c r="D15" s="38">
        <f>'NYCT 8th Av EMC Scope Est.'!N32</f>
        <v>0</v>
      </c>
      <c r="E15" s="35" t="s">
        <v>74</v>
      </c>
    </row>
    <row r="16" spans="1:5">
      <c r="A16" s="37" t="str">
        <f>'NYCT 8th Av EMC Scope Est.'!O1</f>
        <v>Neil Shaw</v>
      </c>
      <c r="B16" s="27">
        <f>'NYCT 8th Av EMC Scope Est.'!O31</f>
        <v>0</v>
      </c>
      <c r="C16" s="38">
        <f>'NYCT 8th Av EMC Scope Est.'!O2</f>
        <v>195</v>
      </c>
      <c r="D16" s="38">
        <f>'NYCT 8th Av EMC Scope Est.'!O32</f>
        <v>0</v>
      </c>
      <c r="E16" s="35" t="s">
        <v>74</v>
      </c>
    </row>
    <row r="17" spans="1:5">
      <c r="A17" s="37" t="str">
        <f>'NYCT 8th Av EMC Scope Est.'!P1</f>
        <v>Frank Nicholas</v>
      </c>
      <c r="B17" s="27">
        <f>'NYCT 8th Av EMC Scope Est.'!P31</f>
        <v>2</v>
      </c>
      <c r="C17" s="38">
        <f>'NYCT 8th Av EMC Scope Est.'!P2</f>
        <v>140</v>
      </c>
      <c r="D17" s="38">
        <f>'NYCT 8th Av EMC Scope Est.'!P32</f>
        <v>280</v>
      </c>
      <c r="E17" s="35" t="s">
        <v>73</v>
      </c>
    </row>
    <row r="18" spans="1:5">
      <c r="A18" s="37" t="str">
        <f>'NYCT 8th Av EMC Scope Est.'!Q1</f>
        <v>Stephane Yu</v>
      </c>
      <c r="B18" s="27">
        <f>'NYCT 8th Av EMC Scope Est.'!Q31</f>
        <v>992</v>
      </c>
      <c r="C18" s="38">
        <f>'NYCT 8th Av EMC Scope Est.'!Q2</f>
        <v>120</v>
      </c>
      <c r="D18" s="38">
        <f>'NYCT 8th Av EMC Scope Est.'!Q32</f>
        <v>119040</v>
      </c>
      <c r="E18" s="35" t="s">
        <v>73</v>
      </c>
    </row>
    <row r="19" spans="1:5">
      <c r="A19" s="37" t="str">
        <f>'NYCT 8th Av EMC Scope Est.'!R1</f>
        <v>Noah Jones</v>
      </c>
      <c r="B19" s="27">
        <f>'NYCT 8th Av EMC Scope Est.'!R31</f>
        <v>0</v>
      </c>
      <c r="C19" s="38">
        <f>'NYCT 8th Av EMC Scope Est.'!R2</f>
        <v>100</v>
      </c>
      <c r="D19" s="38">
        <f>'NYCT 8th Av EMC Scope Est.'!R32</f>
        <v>0</v>
      </c>
      <c r="E19" s="35" t="s">
        <v>73</v>
      </c>
    </row>
    <row r="20" spans="1:5">
      <c r="A20" s="37" t="str">
        <f>'NYCT 8th Av EMC Scope Est.'!S1</f>
        <v>Jon Luedeke</v>
      </c>
      <c r="B20" s="27">
        <f>'NYCT 8th Av EMC Scope Est.'!S31</f>
        <v>143</v>
      </c>
      <c r="C20" s="38">
        <f>'NYCT 8th Av EMC Scope Est.'!S2</f>
        <v>225</v>
      </c>
      <c r="D20" s="38">
        <f>'NYCT 8th Av EMC Scope Est.'!S32</f>
        <v>32175</v>
      </c>
      <c r="E20" s="35" t="s">
        <v>73</v>
      </c>
    </row>
    <row r="21" spans="1:5">
      <c r="A21" s="37" t="str">
        <f>'NYCT 8th Av EMC Scope Est.'!T1</f>
        <v>Steve Lawrence</v>
      </c>
      <c r="B21" s="27">
        <f>'NYCT 8th Av EMC Scope Est.'!T31</f>
        <v>0</v>
      </c>
      <c r="C21" s="38">
        <f>'NYCT 8th Av EMC Scope Est.'!T2</f>
        <v>200</v>
      </c>
      <c r="D21" s="38">
        <f>'NYCT 8th Av EMC Scope Est.'!T32</f>
        <v>0</v>
      </c>
      <c r="E21" s="35" t="s">
        <v>73</v>
      </c>
    </row>
    <row r="22" spans="1:5">
      <c r="A22" s="37" t="str">
        <f>'NYCT 8th Av EMC Scope Est.'!U1</f>
        <v>Ross Holmstrom</v>
      </c>
      <c r="B22" s="27">
        <f>'NYCT 8th Av EMC Scope Est.'!U31</f>
        <v>236</v>
      </c>
      <c r="C22" s="38">
        <f>'NYCT 8th Av EMC Scope Est.'!U2</f>
        <v>200</v>
      </c>
      <c r="D22" s="38">
        <f>'NYCT 8th Av EMC Scope Est.'!U32</f>
        <v>47200</v>
      </c>
      <c r="E22" s="35" t="s">
        <v>32</v>
      </c>
    </row>
    <row r="23" spans="1:5">
      <c r="A23" s="37" t="str">
        <f>'NYCT 8th Av EMC Scope Est.'!V1</f>
        <v>George Soules</v>
      </c>
      <c r="B23" s="27">
        <f>'NYCT 8th Av EMC Scope Est.'!V31</f>
        <v>143</v>
      </c>
      <c r="C23" s="38">
        <f>'NYCT 8th Av EMC Scope Est.'!V2</f>
        <v>185</v>
      </c>
      <c r="D23" s="38">
        <f>'NYCT 8th Av EMC Scope Est.'!V32</f>
        <v>26455</v>
      </c>
      <c r="E23" s="35" t="s">
        <v>32</v>
      </c>
    </row>
    <row r="24" spans="1:5">
      <c r="A24" s="37" t="str">
        <f>'NYCT 8th Av EMC Scope Est.'!W1</f>
        <v>William MacCombie</v>
      </c>
      <c r="B24" s="27">
        <f>'NYCT 8th Av EMC Scope Est.'!V32</f>
        <v>26455</v>
      </c>
      <c r="C24" s="38">
        <f>'NYCT 8th Av EMC Scope Est.'!W2</f>
        <v>185</v>
      </c>
      <c r="D24" s="38">
        <f>'NYCT 8th Av EMC Scope Est.'!W32</f>
        <v>0</v>
      </c>
      <c r="E24" s="35" t="s">
        <v>32</v>
      </c>
    </row>
    <row r="25" spans="1:5">
      <c r="A25" s="103" t="str">
        <f>'NYCT 8th Av EMC Scope Est.'!X1</f>
        <v>Andrew Dombek</v>
      </c>
      <c r="B25" s="27">
        <f>'NYCT 8th Av EMC Scope Est.'!V33</f>
        <v>0</v>
      </c>
      <c r="C25" s="38">
        <f>'NYCT 8th Av EMC Scope Est.'!X2</f>
        <v>175</v>
      </c>
      <c r="D25" s="38">
        <f>'NYCT 8th Av EMC Scope Est.'!X32</f>
        <v>0</v>
      </c>
      <c r="E25" s="35"/>
    </row>
    <row r="26" spans="1:5">
      <c r="A26" s="24" t="s">
        <v>27</v>
      </c>
      <c r="B26" s="30">
        <f>'NYCT 8th Av EMC Scope Est.'!AB31</f>
        <v>4694</v>
      </c>
      <c r="C26" s="39"/>
      <c r="D26" s="38">
        <f>SUM(D6:D23)</f>
        <v>747320</v>
      </c>
      <c r="E26" s="21"/>
    </row>
    <row r="27" spans="1:5">
      <c r="A27" s="33"/>
      <c r="B27" s="20"/>
      <c r="C27" s="39"/>
      <c r="D27" s="39"/>
      <c r="E27" s="21"/>
    </row>
    <row r="28" spans="1:5">
      <c r="A28" s="31" t="s">
        <v>26</v>
      </c>
      <c r="B28" s="20"/>
      <c r="C28" s="39"/>
      <c r="D28" s="40" t="s">
        <v>12</v>
      </c>
      <c r="E28" s="22" t="s">
        <v>22</v>
      </c>
    </row>
    <row r="29" spans="1:5">
      <c r="A29" s="36" t="str">
        <f>'NYCT 8th Av EMC Scope Est.'!Y1</f>
        <v>Trip</v>
      </c>
      <c r="B29" s="34"/>
      <c r="C29" s="41"/>
      <c r="D29" s="38">
        <f>'NYCT 8th Av EMC Scope Est.'!Y32</f>
        <v>0</v>
      </c>
      <c r="E29" s="35" t="s">
        <v>71</v>
      </c>
    </row>
    <row r="30" spans="1:5">
      <c r="A30" s="33" t="str">
        <f>'NYCT 8th Av EMC Scope Est.'!Z1</f>
        <v>Night</v>
      </c>
      <c r="B30" s="34"/>
      <c r="C30" s="41"/>
      <c r="D30" s="38">
        <f>'NYCT 8th Av EMC Scope Est.'!Z32</f>
        <v>0</v>
      </c>
      <c r="E30" s="35" t="s">
        <v>72</v>
      </c>
    </row>
    <row r="31" spans="1:5">
      <c r="A31" s="58" t="s">
        <v>37</v>
      </c>
      <c r="B31" s="34"/>
      <c r="C31" s="41"/>
      <c r="D31" s="38">
        <f>'NYCT 8th Av EMC Scope Est.'!AA32</f>
        <v>0</v>
      </c>
      <c r="E31" s="35" t="s">
        <v>40</v>
      </c>
    </row>
    <row r="32" spans="1:5">
      <c r="A32" s="24" t="s">
        <v>33</v>
      </c>
      <c r="B32" s="30"/>
      <c r="C32" s="39"/>
      <c r="D32" s="38">
        <f>SUM(D29:D31)</f>
        <v>0</v>
      </c>
      <c r="E32" s="35"/>
    </row>
    <row r="33" spans="1:5">
      <c r="A33" s="23"/>
      <c r="B33" s="20"/>
      <c r="C33" s="39"/>
      <c r="D33" s="39"/>
      <c r="E33" s="28"/>
    </row>
    <row r="34" spans="1:5">
      <c r="A34" s="24" t="s">
        <v>28</v>
      </c>
      <c r="B34" s="20"/>
      <c r="C34" s="39"/>
      <c r="D34" s="38">
        <f>'NYCT 8th Av EMC Scope Est.'!AC31</f>
        <v>0</v>
      </c>
      <c r="E34" s="28"/>
    </row>
    <row r="35" spans="1:5">
      <c r="A35" s="24" t="s">
        <v>29</v>
      </c>
      <c r="B35" s="20"/>
      <c r="C35" s="39"/>
      <c r="D35" s="38">
        <f>D34+(0.2*D34)</f>
        <v>0</v>
      </c>
      <c r="E35" s="35" t="s">
        <v>30</v>
      </c>
    </row>
    <row r="36" spans="1:5">
      <c r="A36" s="24"/>
      <c r="B36" s="20"/>
      <c r="C36" s="20"/>
      <c r="D36" s="29"/>
      <c r="E36" s="35"/>
    </row>
    <row r="37" spans="1:5" ht="60" customHeight="1" thickBot="1">
      <c r="A37" s="303" t="s">
        <v>162</v>
      </c>
      <c r="B37" s="304"/>
      <c r="C37" s="304"/>
      <c r="D37" s="304"/>
      <c r="E37" s="305"/>
    </row>
    <row r="38" spans="1:5">
      <c r="A38" s="102"/>
      <c r="B38" s="101"/>
      <c r="C38" s="101"/>
      <c r="D38" s="101"/>
      <c r="E38" s="101"/>
    </row>
    <row r="39" spans="1:5">
      <c r="A39" s="102"/>
      <c r="B39" s="101"/>
      <c r="C39" s="101"/>
      <c r="D39" s="101"/>
      <c r="E39" s="101"/>
    </row>
    <row r="40" spans="1:5" ht="14.1" customHeight="1">
      <c r="A40" s="102"/>
      <c r="B40" s="101"/>
      <c r="C40" s="101"/>
      <c r="D40" s="101"/>
      <c r="E40" s="101"/>
    </row>
    <row r="41" spans="1:5">
      <c r="A41" s="102"/>
      <c r="B41" s="101"/>
      <c r="C41" s="101"/>
      <c r="D41" s="101"/>
      <c r="E41" s="101"/>
    </row>
    <row r="42" spans="1:5">
      <c r="A42" s="102"/>
      <c r="B42" s="101"/>
      <c r="C42" s="101"/>
      <c r="D42" s="101"/>
      <c r="E42" s="101"/>
    </row>
    <row r="43" spans="1:5">
      <c r="A43" s="102"/>
      <c r="B43" s="101"/>
      <c r="C43" s="101"/>
      <c r="D43" s="101"/>
      <c r="E43" s="101"/>
    </row>
    <row r="44" spans="1:5">
      <c r="A44" s="101"/>
      <c r="B44" s="101"/>
      <c r="C44" s="101"/>
      <c r="D44" s="101"/>
      <c r="E44" s="101"/>
    </row>
  </sheetData>
  <mergeCells count="3">
    <mergeCell ref="A1:E2"/>
    <mergeCell ref="B3:E3"/>
    <mergeCell ref="A37:E37"/>
  </mergeCells>
  <pageMargins left="0.7" right="0.7" top="0.75" bottom="0.75" header="0.3" footer="0.3"/>
  <pageSetup scale="86" orientation="portrait" horizontalDpi="300" verticalDpi="300" r:id="rId1"/>
  <headerFooter>
    <oddFooter>&amp;LTenco&amp;C&amp;F - &amp;A&amp;R&amp;D</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High Level Task Matrix</vt:lpstr>
      <vt:lpstr>TCMS Interfaces</vt:lpstr>
      <vt:lpstr>Assumptions</vt:lpstr>
      <vt:lpstr>Acronyms</vt:lpstr>
      <vt:lpstr>NYCT 8th Av - Tenco Task Matrix</vt:lpstr>
      <vt:lpstr>NYCT 8th Av - Tenco Proposal</vt:lpstr>
      <vt:lpstr>NYCT 8th Av EMC Scope Est.</vt:lpstr>
      <vt:lpstr>Proposal by Analyst</vt:lpstr>
      <vt:lpstr>'High Level Task Matrix'!Print_Area</vt:lpstr>
      <vt:lpstr>'NYCT 8th Av - Tenco Proposal'!Print_Area</vt:lpstr>
      <vt:lpstr>'NYCT 8th Av - Tenco Task Matrix'!Print_Area</vt:lpstr>
      <vt:lpstr>'NYCT 8th Av EMC Scope Est.'!Print_Area</vt:lpstr>
      <vt:lpstr>'Proposal by Analyst'!Print_Area</vt:lpstr>
      <vt:lpstr>'High Level Task Matrix'!Print_Titles</vt:lpstr>
      <vt:lpstr>'NYCT 8th Av - Tenco Task Matrix'!Print_Titles</vt:lpstr>
      <vt:lpstr>'NYCT 8th Av EMC Scope Est.'!Print_Titles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Woojin P2550 Program Task Matrix</dc:title>
  <dc:creator>Geoff</dc:creator>
  <cp:lastModifiedBy>Temba Mateke</cp:lastModifiedBy>
  <cp:lastPrinted>2021-10-12T16:04:39Z</cp:lastPrinted>
  <dcterms:created xsi:type="dcterms:W3CDTF">2014-03-03T21:56:09Z</dcterms:created>
  <dcterms:modified xsi:type="dcterms:W3CDTF">2025-07-21T22:04:29Z</dcterms:modified>
</cp:coreProperties>
</file>