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Bon de commande 1" sheetId="2" r:id="rId5"/>
    <sheet state="visible" name="Bon de commande 2" sheetId="3" r:id="rId6"/>
    <sheet state="visible" name="Carte electronique" sheetId="4" r:id="rId7"/>
  </sheets>
  <definedNames/>
  <calcPr/>
</workbook>
</file>

<file path=xl/sharedStrings.xml><?xml version="1.0" encoding="utf-8"?>
<sst xmlns="http://schemas.openxmlformats.org/spreadsheetml/2006/main" count="239" uniqueCount="73">
  <si>
    <t xml:space="preserve">Description </t>
  </si>
  <si>
    <t>Référence Fabricant</t>
  </si>
  <si>
    <t>Fournisseur</t>
  </si>
  <si>
    <t>Référence Fournisseur</t>
  </si>
  <si>
    <t>Quantité</t>
  </si>
  <si>
    <t>Prix</t>
  </si>
  <si>
    <t>Prix total</t>
  </si>
  <si>
    <t>Livraison</t>
  </si>
  <si>
    <t>Lien</t>
  </si>
  <si>
    <t>Disponible ynov</t>
  </si>
  <si>
    <t>Reçu</t>
  </si>
  <si>
    <t>Steeper nema 17</t>
  </si>
  <si>
    <t xml:space="preserve">356-ESP32-PICO-D4
</t>
  </si>
  <si>
    <t>StepperOnline</t>
  </si>
  <si>
    <t>ESP32-PICO-D4</t>
  </si>
  <si>
    <t>Oui</t>
  </si>
  <si>
    <r>
      <rPr/>
      <t xml:space="preserve">Nema 8 </t>
    </r>
    <r>
      <rPr>
        <color rgb="FF1155CC"/>
        <u/>
      </rPr>
      <t>4N.cm</t>
    </r>
  </si>
  <si>
    <t>188-7106</t>
  </si>
  <si>
    <t>Non</t>
  </si>
  <si>
    <r>
      <rPr/>
      <t xml:space="preserve">Nema 17 </t>
    </r>
    <r>
      <rPr>
        <color rgb="FF1155CC"/>
        <u/>
      </rPr>
      <t>16N.cm</t>
    </r>
    <r>
      <rPr/>
      <t xml:space="preserve"> (pancake)</t>
    </r>
  </si>
  <si>
    <t>ALT-0510</t>
  </si>
  <si>
    <t>B0BLH91L42</t>
  </si>
  <si>
    <t>Moteur pas à pas Nema 14 rapport d'engrenage 19:1</t>
  </si>
  <si>
    <t xml:space="preserve">RASH10 </t>
  </si>
  <si>
    <t>502-RASH1</t>
  </si>
  <si>
    <t>Nema 17 closed loop pcb MKS servo42C</t>
  </si>
  <si>
    <t>TEMT6202FX01</t>
  </si>
  <si>
    <t>78-TEMT6202FX01</t>
  </si>
  <si>
    <t>Reçu 5 seulement</t>
  </si>
  <si>
    <t>GT 2 16t poulie allesage 6mm</t>
  </si>
  <si>
    <t xml:space="preserve">SS-430L-BK
</t>
  </si>
  <si>
    <t>Aliexpress</t>
  </si>
  <si>
    <t>80-SS-430L-BK</t>
  </si>
  <si>
    <t>Boîte de vitesses planétaire à double arbre ration 1:27 (reducer 6mm input)</t>
  </si>
  <si>
    <t>485-1426</t>
  </si>
  <si>
    <t>Boîte de vitesses planétaire à double arbre ration 1:19 (reducer)</t>
  </si>
  <si>
    <t>BQ24296MRGER</t>
  </si>
  <si>
    <t>GT 2 30t poulie allesage 6mm</t>
  </si>
  <si>
    <t>MX-FS-03V</t>
  </si>
  <si>
    <t>TXRX433</t>
  </si>
  <si>
    <t>Cancel</t>
  </si>
  <si>
    <t xml:space="preserve">Courroie 158mm gt2 (6mm diameter) </t>
  </si>
  <si>
    <t>JH-TX*RX-L212425001</t>
  </si>
  <si>
    <t xml:space="preserve">Courroie 200mm gt2 (6mm diameter) </t>
  </si>
  <si>
    <t>INR18650-35E</t>
  </si>
  <si>
    <t xml:space="preserve">Courroie 134mm gt2 (6mm diameter) </t>
  </si>
  <si>
    <t>595-BQ24296MRGER</t>
  </si>
  <si>
    <t xml:space="preserve">Led Ring 16 led </t>
  </si>
  <si>
    <t>MAX17048G+T10</t>
  </si>
  <si>
    <t>700-MAX17048G+T10</t>
  </si>
  <si>
    <t>Écran TFT HD IPS LCD LED 1.69 pouces</t>
  </si>
  <si>
    <t>0603SFF500F/32-2</t>
  </si>
  <si>
    <t>Roulement à billes 23327-2RS</t>
  </si>
  <si>
    <t>Roulement ABEC-3, 6705 2RS 25x32x4, 10Pcs</t>
  </si>
  <si>
    <t>Filament bambuulab PLA-CF ROUGE BOURGOGNE</t>
  </si>
  <si>
    <t>Bambulab</t>
  </si>
  <si>
    <t>Bouton 16mm momentary reset white symbols</t>
  </si>
  <si>
    <t>link</t>
  </si>
  <si>
    <t>NUCLEO-L432KC</t>
  </si>
  <si>
    <t>Mouser</t>
  </si>
  <si>
    <t>HTY-1205000 Alim 12V 10A 120W</t>
  </si>
  <si>
    <t>Amazon</t>
  </si>
  <si>
    <t>TOTAL</t>
  </si>
  <si>
    <t>TOTAUX</t>
  </si>
  <si>
    <t>Budjet initial</t>
  </si>
  <si>
    <t>Budjet restant</t>
  </si>
  <si>
    <r>
      <rPr/>
      <t xml:space="preserve">Nema 8 </t>
    </r>
    <r>
      <rPr>
        <color rgb="FF1155CC"/>
        <u/>
      </rPr>
      <t>4N.cm</t>
    </r>
  </si>
  <si>
    <r>
      <rPr/>
      <t xml:space="preserve">Nema 17 </t>
    </r>
    <r>
      <rPr>
        <color rgb="FF1155CC"/>
        <u/>
      </rPr>
      <t>16N.cm</t>
    </r>
    <r>
      <rPr/>
      <t xml:space="preserve"> (pancake)</t>
    </r>
  </si>
  <si>
    <t>Plus disponible</t>
  </si>
  <si>
    <t>Commande annulée</t>
  </si>
  <si>
    <t>Push button momentary reset white 16mm</t>
  </si>
  <si>
    <t>2.22€</t>
  </si>
  <si>
    <t>lien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</si>
</sst>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&quot;€&quot;"/>
    <numFmt numFmtId="165" formatCode="dd/mm/yy"/>
    <numFmt numFmtId="166" formatCode="#,##0&quot;€&quot;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shrinkToFit="0" vertical="bottom" wrapText="1"/>
    </xf>
    <xf borderId="2" fillId="2" fontId="2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/>
    </xf>
    <xf borderId="0" fillId="0" fontId="1" numFmtId="0" xfId="0" applyAlignment="1" applyFont="1">
      <alignment horizontal="center" readingOrder="0" shrinkToFit="0" wrapText="0"/>
    </xf>
    <xf borderId="1" fillId="0" fontId="1" numFmtId="0" xfId="0" applyAlignment="1" applyBorder="1" applyFont="1">
      <alignment horizontal="left" readingOrder="0" shrinkToFit="0" wrapText="0"/>
    </xf>
    <xf borderId="3" fillId="3" fontId="3" numFmtId="0" xfId="0" applyAlignment="1" applyBorder="1" applyFill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left" readingOrder="0"/>
    </xf>
    <xf borderId="3" fillId="4" fontId="3" numFmtId="0" xfId="0" applyAlignment="1" applyBorder="1" applyFont="1">
      <alignment horizontal="center" vertical="bottom"/>
    </xf>
    <xf borderId="4" fillId="4" fontId="3" numFmtId="0" xfId="0" applyAlignment="1" applyBorder="1" applyFont="1">
      <alignment horizontal="center" readingOrder="0" vertical="bottom"/>
    </xf>
    <xf borderId="4" fillId="4" fontId="3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1" fillId="0" fontId="1" numFmtId="166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8" numFmtId="0" xfId="0" applyAlignment="1" applyBorder="1" applyFont="1">
      <alignment horizontal="left" readingOrder="0"/>
    </xf>
    <xf borderId="1" fillId="0" fontId="8" numFmtId="164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vertical="bottom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8" numFmtId="164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9" numFmtId="164" xfId="0" applyAlignment="1" applyBorder="1" applyFont="1" applyNumberFormat="1">
      <alignment horizontal="center" readingOrder="0"/>
    </xf>
    <xf borderId="1" fillId="0" fontId="10" numFmtId="164" xfId="0" applyAlignment="1" applyBorder="1" applyFont="1" applyNumberFormat="1">
      <alignment horizontal="center"/>
    </xf>
    <xf borderId="1" fillId="0" fontId="10" numFmtId="0" xfId="0" applyAlignment="1" applyBorder="1" applyFont="1">
      <alignment horizontal="center"/>
    </xf>
    <xf borderId="1" fillId="0" fontId="1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166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0" fontId="10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0"/>
    </xf>
    <xf borderId="1" fillId="2" fontId="10" numFmtId="0" xfId="0" applyAlignment="1" applyBorder="1" applyFont="1">
      <alignment horizontal="center"/>
    </xf>
    <xf borderId="1" fillId="2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r.aliexpress.com/item/1005006122002554.html?spm=a2g0o.productlist.main.1.4faf3721vUbC3N&amp;algo_pvid=a422ec46-b3b6-4247-85b7-abd4f59ec532&amp;algo_exp_id=a422ec46-b3b6-4247-85b7-abd4f59ec532-0&amp;pdp_npi=4%40dis%21EUR%211.61%211.61%21%21%2112.28%2112.28%21%40211b801717121382019645654e9381%2112000035852933582%21sea%21FR%21924764617%21&amp;curPageLogUid=QTHPFBW24Pxb&amp;utparam-url=scene%3Asearch%7Cquery_from%3A" TargetMode="External"/><Relationship Id="rId11" Type="http://schemas.openxmlformats.org/officeDocument/2006/relationships/hyperlink" Target="https://fr.aliexpress.com/item/1005005496212268.html?spm=a2g0o.productlist.main.19.6eec2c3dqOrw8B&amp;algo_pvid=d24d0142-6c37-47cd-8248-5ed4e5c18eed&amp;aem_p4p_detail=20231206005036326179941316860000001028&amp;algo_exp_id=d24d0142-6c37-47cd-8248-5ed4e5c18eed-9&amp;pdp_npi=4%40dis%21EUR%2133.32%2116.66%21%21%21251.66%21%21%402103853f17018526359401829e574c%2112000033307719028%21sea%21FR%21924764617%21&amp;curPageLogUid=WJ4KkRY5ePIa&amp;search_p4p_id=20231206005036326179941316860000001028_10" TargetMode="External"/><Relationship Id="rId22" Type="http://schemas.openxmlformats.org/officeDocument/2006/relationships/hyperlink" Target="https://www.amazon.fr/SHNITPWR-dalimentation-Transformateur-Alimentation-surveillance/dp/B08XWJFGFB/ref=sr_1_11?__mk_fr_FR=%C3%85M%C3%85%C5%BD%C3%95%C3%91&amp;crid=29S3FHURPC80P&amp;dib=eyJ2IjoiMSJ9.Oh6JbioywO_A-QAhRTHUr9XEVFzVzW1Hq9LJ_vaCyw4xwhJcreE6Aed0uVusGMOJFEPqD-soZqWnYJsbhX7yGpw__Ba9hETrnWHhKZfu6YLIIsaAXPIt_uVujAIw11OYnds90bmdfDaRy7pkmK_7iY0Wm-ePZS-bY5b9RoWkY8W7pdNzfT53DKaNpAl-3gOJnTks5UhPcMJ3Hgg8oTTpSMaP1r65pNizUPLKn_Q5nDoUe75hSb3KZjFicKqFJ3Fw5Sz9O53OqEx6UFkAEbP_I15h24OCGIa5ScAZzJdp_b8.nkDoDH5ogrSgOXjCyY3yfPr_AlyQ-y9qDmIpinuqUzY&amp;dib_tag=se&amp;keywords=alimentation%2B12v%2B10A&amp;qid=1712139099&amp;sprefix=alimentation%2B12v%2B10a%2Caps%2C109&amp;sr=8-11&amp;th=1" TargetMode="External"/><Relationship Id="rId10" Type="http://schemas.openxmlformats.org/officeDocument/2006/relationships/hyperlink" Target="https://fr.aliexpress.com/item/1005001838681895.html?spm=a2g0o.order_list.order_list_main.5.4a635e5boBZK43&amp;gatewayAdapt=glo2fra" TargetMode="External"/><Relationship Id="rId21" Type="http://schemas.openxmlformats.org/officeDocument/2006/relationships/hyperlink" Target="https://www.amazon.fr/d%C3%A9veloppement-STM32F401CCU6-STM32F411CEU6-dapprentissage-compatible/dp/B0C2Q39TM3" TargetMode="External"/><Relationship Id="rId13" Type="http://schemas.openxmlformats.org/officeDocument/2006/relationships/hyperlink" Target="https://fr.aliexpress.com/item/32971350055.html?spm=a2g0o.detail.0.0.70a633f1VDRwC5&amp;gps-id=pcDetailTopMoreOtherSeller&amp;scm=1007.40000.327270.0&amp;scm_id=1007.40000.327270.0&amp;scm-url=1007.40000.327270.0&amp;pvid=5bbc5f36-8ce2-41d8-968a-ac88463b5849&amp;_t=gps-id:pcDetailTopMoreOtherSeller,scm-url:1007.40000.327270.0,pvid:5bbc5f36-8ce2-41d8-968a-ac88463b5849,tpp_buckets:668%232846%238115%232000&amp;pdp_npi=4%40dis%21EUR%210.84%210.84%21%21%210.89%21%21%40211b61a417018536786518310e06cb%2112000034426225907%21rec%21FR%21924764617%21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fr.aliexpress.com/item/32971350055.html?spm=a2g0o.detail.0.0.70a633f1VDRwC5&amp;gps-id=pcDetailTopMoreOtherSeller&amp;scm=1007.40000.327270.0&amp;scm_id=1007.40000.327270.0&amp;scm-url=1007.40000.327270.0&amp;pvid=5bbc5f36-8ce2-41d8-968a-ac88463b5849&amp;_t=gps-id:pcDetailTopMoreOtherSeller,scm-url:1007.40000.327270.0,pvid:5bbc5f36-8ce2-41d8-968a-ac88463b5849,tpp_buckets:668%232846%238115%232000&amp;pdp_npi=4%40dis%21EUR%210.84%210.84%21%21%210.89%21%21%40211b61a417018536786518310e06cb%2112000034426225907%21rec%21FR%21924764617%21" TargetMode="External"/><Relationship Id="rId23" Type="http://schemas.openxmlformats.org/officeDocument/2006/relationships/hyperlink" Target="https://eu.store.bambulab.com/fr-fr/collections/pla/products/pla-cf" TargetMode="External"/><Relationship Id="rId1" Type="http://schemas.openxmlformats.org/officeDocument/2006/relationships/hyperlink" Target="https://www.omc-stepperonline.com/fr/nema-17-bipolaire-45ncm-63-74oz-in-1-5a-42x42x39mm-4fils-17hs15-1504s-x1" TargetMode="External"/><Relationship Id="rId2" Type="http://schemas.openxmlformats.org/officeDocument/2006/relationships/hyperlink" Target="http://4n.cm/" TargetMode="External"/><Relationship Id="rId3" Type="http://schemas.openxmlformats.org/officeDocument/2006/relationships/hyperlink" Target="https://www.omc-stepperonline.com/fr/nema-8-bipolaire-1-8deg-4ncm-5-7oz-in-0-6a-6v-20x20x38mm-4-fils-8hs15-0604s" TargetMode="External"/><Relationship Id="rId4" Type="http://schemas.openxmlformats.org/officeDocument/2006/relationships/hyperlink" Target="http://16n.cm/" TargetMode="External"/><Relationship Id="rId9" Type="http://schemas.openxmlformats.org/officeDocument/2006/relationships/hyperlink" Target="https://fr.aliexpress.com/item/1005001838681895.html?spm=a2g0o.order_list.order_list_main.5.4a635e5boBZK43&amp;gatewayAdapt=glo2fra" TargetMode="External"/><Relationship Id="rId15" Type="http://schemas.openxmlformats.org/officeDocument/2006/relationships/hyperlink" Target="https://fr.aliexpress.com/item/4000684403531.html?spm=a2g0o.detail.0.0.2a3f4d4fJnB9Rv&amp;gps-id=pcDetailTopMoreOtherSeller&amp;scm=1007.40000.327270.0&amp;scm_id=1007.40000.327270.0&amp;scm-url=1007.40000.327270.0&amp;pvid=37e8e62b-ca49-4b87-9f1e-f5f4cfcb6dde&amp;_t=gps-id:pcDetailTopMoreOtherSeller,scm-url:1007.40000.327270.0,pvid:37e8e62b-ca49-4b87-9f1e-f5f4cfcb6dde,tpp_buckets:668%232846%238115%232000&amp;pdp_npi=4%40dis%21EUR%212.28%212.28%21%21%212.40%21%21%40211b813c17018594997101321e5274%2110000006014605108%21rec%21FR%21924764617%21" TargetMode="External"/><Relationship Id="rId14" Type="http://schemas.openxmlformats.org/officeDocument/2006/relationships/hyperlink" Target="https://fr.aliexpress.com/item/1005006037103455.html?spm=a2g0o.productlist.main.41.1d275c098FomzW&amp;algo_pvid=7ef7006e-000b-4598-b63c-3ed15e3720ba&amp;algo_exp_id=7ef7006e-000b-4598-b63c-3ed15e3720ba-20&amp;pdp_npi=4%40dis%21EUR%212.27%212.27%21%21%2117.18%21%21%40211b813c17018598122697698e5274%2112000035430708887%21sea%21FR%21924764617%21&amp;curPageLogUid=dt6bSrMcSzPy" TargetMode="External"/><Relationship Id="rId17" Type="http://schemas.openxmlformats.org/officeDocument/2006/relationships/hyperlink" Target="https://fr.aliexpress.com/item/1005003434225078.html?spm=a2g0o.order_list.order_list_main.292.176d5e5bqvwI3F&amp;gatewayAdapt=glo2fra" TargetMode="External"/><Relationship Id="rId16" Type="http://schemas.openxmlformats.org/officeDocument/2006/relationships/hyperlink" Target="https://fr.aliexpress.com/item/1005003754253714.html?spm=a2g0o.order_list.order_list_main.282.176d5e5bqvwI3F&amp;gatewayAdapt=glo2fra" TargetMode="External"/><Relationship Id="rId5" Type="http://schemas.openxmlformats.org/officeDocument/2006/relationships/hyperlink" Target="https://www.omc-stepperonline.com/fr/moteurhaute-temperature-nema-17-16ncm-22-7oz-in-classe-d-isolation-du-moteur-d-extrudeuse-h-180c-17hs08-1004s-h" TargetMode="External"/><Relationship Id="rId19" Type="http://schemas.openxmlformats.org/officeDocument/2006/relationships/hyperlink" Target="https://eu.store.bambulab.com/fr-fr/collections/pla/products/pla-cf" TargetMode="External"/><Relationship Id="rId6" Type="http://schemas.openxmlformats.org/officeDocument/2006/relationships/hyperlink" Target="https://www.omc-stepperonline.com/fr/nema-14-moteur-pas-a-pas-bipolaire-l-33mm-w-rapport-d-engrenage-19-1-boite-de-vitesses-planetaire-14hs13-0804s-pg19" TargetMode="External"/><Relationship Id="rId18" Type="http://schemas.openxmlformats.org/officeDocument/2006/relationships/hyperlink" Target="https://fr.aliexpress.com/item/1005004614583216.html?spm=a2g0o.order_list.order_list_main.329.176d5e5bqvwI3F&amp;gatewayAdapt=glo2fra" TargetMode="External"/><Relationship Id="rId7" Type="http://schemas.openxmlformats.org/officeDocument/2006/relationships/hyperlink" Target="https://fr.aliexpress.com/item/1005003380449974.html?spm=a2g0o.productlist.main.21.4cee317434bBVb&amp;algo_pvid=d5dee58d-4afa-481d-b812-b1fa320f9cfc&amp;algo_exp_id=d5dee58d-4afa-481d-b812-b1fa320f9cfc-10&amp;pdp_npi=4%40dis%21EUR%2134.90%2116.05%21%21%2136.79%21%21%402103893b17018520861572844ec2a4%2112000025511779442%21sea%21FR%21924764617%21&amp;curPageLogUid=a7pEFMpnJmsj" TargetMode="External"/><Relationship Id="rId8" Type="http://schemas.openxmlformats.org/officeDocument/2006/relationships/hyperlink" Target="https://fr.aliexpress.com/item/4001227906947.html?spm=a2g0o.productlist.main.27.356f7e43QFLr23&amp;algo_pvid=041d7157-1921-4c3a-88ec-455c46b91353&amp;algo_exp_id=041d7157-1921-4c3a-88ec-455c46b91353-13&amp;pdp_npi=4%40dis%21EUR%212.31%212.05%21%21%212.44%21%21%402103893b17018522485604818ec2a4%2110000015371025152%21sea%21FR%21924764617%21&amp;curPageLogUid=hCxGEw02whJm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fr.aliexpress.com/item/1005005496212268.html?spm=a2g0o.productlist.main.19.6eec2c3dqOrw8B&amp;algo_pvid=d24d0142-6c37-47cd-8248-5ed4e5c18eed&amp;aem_p4p_detail=20231206005036326179941316860000001028&amp;algo_exp_id=d24d0142-6c37-47cd-8248-5ed4e5c18eed-9&amp;pdp_npi=4%40dis%21EUR%2133.32%2116.66%21%21%21251.66%21%21%402103853f17018526359401829e574c%2112000033307719028%21sea%21FR%21924764617%21&amp;curPageLogUid=WJ4KkRY5ePIa&amp;search_p4p_id=20231206005036326179941316860000001028_10" TargetMode="External"/><Relationship Id="rId10" Type="http://schemas.openxmlformats.org/officeDocument/2006/relationships/hyperlink" Target="https://fr.aliexpress.com/item/1005001838681895.html?spm=a2g0o.order_list.order_list_main.5.4a635e5boBZK43&amp;gatewayAdapt=glo2fra" TargetMode="External"/><Relationship Id="rId13" Type="http://schemas.openxmlformats.org/officeDocument/2006/relationships/hyperlink" Target="https://fr.aliexpress.com/item/32971350055.html?spm=a2g0o.detail.0.0.70a633f1VDRwC5&amp;gps-id=pcDetailTopMoreOtherSeller&amp;scm=1007.40000.327270.0&amp;scm_id=1007.40000.327270.0&amp;scm-url=1007.40000.327270.0&amp;pvid=5bbc5f36-8ce2-41d8-968a-ac88463b5849&amp;_t=gps-id:pcDetailTopMoreOtherSeller,scm-url:1007.40000.327270.0,pvid:5bbc5f36-8ce2-41d8-968a-ac88463b5849,tpp_buckets:668%232846%238115%232000&amp;pdp_npi=4%40dis%21EUR%210.84%210.84%21%21%210.89%21%21%40211b61a417018536786518310e06cb%2112000034426225907%21rec%21FR%21924764617%21" TargetMode="External"/><Relationship Id="rId12" Type="http://schemas.openxmlformats.org/officeDocument/2006/relationships/hyperlink" Target="https://fr.aliexpress.com/item/32971350055.html?spm=a2g0o.detail.0.0.70a633f1VDRwC5&amp;gps-id=pcDetailTopMoreOtherSeller&amp;scm=1007.40000.327270.0&amp;scm_id=1007.40000.327270.0&amp;scm-url=1007.40000.327270.0&amp;pvid=5bbc5f36-8ce2-41d8-968a-ac88463b5849&amp;_t=gps-id:pcDetailTopMoreOtherSeller,scm-url:1007.40000.327270.0,pvid:5bbc5f36-8ce2-41d8-968a-ac88463b5849,tpp_buckets:668%232846%238115%232000&amp;pdp_npi=4%40dis%21EUR%210.84%210.84%21%21%210.89%21%21%40211b61a417018536786518310e06cb%2112000034426225907%21rec%21FR%21924764617%21" TargetMode="External"/><Relationship Id="rId1" Type="http://schemas.openxmlformats.org/officeDocument/2006/relationships/hyperlink" Target="https://www.omc-stepperonline.com/fr/nema-17-bipolaire-45ncm-63-74oz-in-1-5a-42x42x39mm-4fils-17hs15-1504s-x1" TargetMode="External"/><Relationship Id="rId2" Type="http://schemas.openxmlformats.org/officeDocument/2006/relationships/hyperlink" Target="http://4n.cm/" TargetMode="External"/><Relationship Id="rId3" Type="http://schemas.openxmlformats.org/officeDocument/2006/relationships/hyperlink" Target="https://www.omc-stepperonline.com/fr/nema-8-bipolaire-1-8deg-4ncm-5-7oz-in-0-6a-6v-20x20x38mm-4-fils-8hs15-0604s" TargetMode="External"/><Relationship Id="rId4" Type="http://schemas.openxmlformats.org/officeDocument/2006/relationships/hyperlink" Target="http://16n.cm/" TargetMode="External"/><Relationship Id="rId9" Type="http://schemas.openxmlformats.org/officeDocument/2006/relationships/hyperlink" Target="https://fr.aliexpress.com/item/1005001838681895.html?spm=a2g0o.order_list.order_list_main.5.4a635e5boBZK43&amp;gatewayAdapt=glo2fra" TargetMode="External"/><Relationship Id="rId15" Type="http://schemas.openxmlformats.org/officeDocument/2006/relationships/hyperlink" Target="https://fr.aliexpress.com/item/4000684403531.html?spm=a2g0o.detail.0.0.2a3f4d4fJnB9Rv&amp;gps-id=pcDetailTopMoreOtherSeller&amp;scm=1007.40000.327270.0&amp;scm_id=1007.40000.327270.0&amp;scm-url=1007.40000.327270.0&amp;pvid=37e8e62b-ca49-4b87-9f1e-f5f4cfcb6dde&amp;_t=gps-id:pcDetailTopMoreOtherSeller,scm-url:1007.40000.327270.0,pvid:37e8e62b-ca49-4b87-9f1e-f5f4cfcb6dde,tpp_buckets:668%232846%238115%232000&amp;pdp_npi=4%40dis%21EUR%212.28%212.28%21%21%212.40%21%21%40211b813c17018594997101321e5274%2110000006014605108%21rec%21FR%21924764617%21" TargetMode="External"/><Relationship Id="rId14" Type="http://schemas.openxmlformats.org/officeDocument/2006/relationships/hyperlink" Target="https://fr.aliexpress.com/item/1005006037103455.html?spm=a2g0o.productlist.main.41.1d275c098FomzW&amp;algo_pvid=7ef7006e-000b-4598-b63c-3ed15e3720ba&amp;algo_exp_id=7ef7006e-000b-4598-b63c-3ed15e3720ba-20&amp;pdp_npi=4%40dis%21EUR%212.27%212.27%21%21%2117.18%21%21%40211b813c17018598122697698e5274%2112000035430708887%21sea%21FR%21924764617%21&amp;curPageLogUid=dt6bSrMcSzPy" TargetMode="External"/><Relationship Id="rId17" Type="http://schemas.openxmlformats.org/officeDocument/2006/relationships/hyperlink" Target="https://fr.aliexpress.com/item/1005003434225078.html?spm=a2g0o.order_list.order_list_main.292.176d5e5bqvwI3F&amp;gatewayAdapt=glo2fra" TargetMode="External"/><Relationship Id="rId16" Type="http://schemas.openxmlformats.org/officeDocument/2006/relationships/hyperlink" Target="https://fr.aliexpress.com/item/1005003754253714.html?spm=a2g0o.order_list.order_list_main.282.176d5e5bqvwI3F&amp;gatewayAdapt=glo2fra" TargetMode="External"/><Relationship Id="rId5" Type="http://schemas.openxmlformats.org/officeDocument/2006/relationships/hyperlink" Target="https://www.omc-stepperonline.com/fr/moteurhaute-temperature-nema-17-16ncm-22-7oz-in-classe-d-isolation-du-moteur-d-extrudeuse-h-180c-17hs08-1004s-h" TargetMode="External"/><Relationship Id="rId19" Type="http://schemas.openxmlformats.org/officeDocument/2006/relationships/hyperlink" Target="https://eu.store.bambulab.com/fr-fr/collections/pla/products/pla-cf" TargetMode="External"/><Relationship Id="rId6" Type="http://schemas.openxmlformats.org/officeDocument/2006/relationships/hyperlink" Target="https://www.omc-stepperonline.com/fr/nema-14-moteur-pas-a-pas-bipolaire-l-33mm-w-rapport-d-engrenage-19-1-boite-de-vitesses-planetaire-14hs13-0804s-pg19" TargetMode="External"/><Relationship Id="rId18" Type="http://schemas.openxmlformats.org/officeDocument/2006/relationships/hyperlink" Target="https://fr.aliexpress.com/item/1005004614583216.html?spm=a2g0o.order_list.order_list_main.329.176d5e5bqvwI3F&amp;gatewayAdapt=glo2fra" TargetMode="External"/><Relationship Id="rId7" Type="http://schemas.openxmlformats.org/officeDocument/2006/relationships/hyperlink" Target="https://fr.aliexpress.com/item/1005003380449974.html?spm=a2g0o.productlist.main.21.4cee317434bBVb&amp;algo_pvid=d5dee58d-4afa-481d-b812-b1fa320f9cfc&amp;algo_exp_id=d5dee58d-4afa-481d-b812-b1fa320f9cfc-10&amp;pdp_npi=4%40dis%21EUR%2134.90%2116.05%21%21%2136.79%21%21%402103893b17018520861572844ec2a4%2112000025511779442%21sea%21FR%21924764617%21&amp;curPageLogUid=a7pEFMpnJmsj" TargetMode="External"/><Relationship Id="rId8" Type="http://schemas.openxmlformats.org/officeDocument/2006/relationships/hyperlink" Target="https://fr.aliexpress.com/item/4001227906947.html?spm=a2g0o.productlist.main.27.356f7e43QFLr23&amp;algo_pvid=041d7157-1921-4c3a-88ec-455c46b91353&amp;algo_exp_id=041d7157-1921-4c3a-88ec-455c46b91353-13&amp;pdp_npi=4%40dis%21EUR%212.31%212.05%21%21%212.44%21%21%402103893b17018522485604818ec2a4%2110000015371025152%21sea%21FR%21924764617%21&amp;curPageLogUid=hCxGEw02whJ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r.aliexpress.com/item/1005006122002554.html?spm=a2g0o.productlist.main.1.4faf3721vUbC3N&amp;algo_pvid=a422ec46-b3b6-4247-85b7-abd4f59ec532&amp;algo_exp_id=a422ec46-b3b6-4247-85b7-abd4f59ec532-0&amp;pdp_npi=4%40dis%21EUR%211.61%211.61%21%21%2112.28%2112.28%21%40211b801717121382019645654e9381%2112000035852933582%21sea%21FR%21924764617%21&amp;curPageLogUid=QTHPFBW24Pxb&amp;utparam-url=scene%3Asearch%7Cquery_from%3A" TargetMode="External"/><Relationship Id="rId2" Type="http://schemas.openxmlformats.org/officeDocument/2006/relationships/hyperlink" Target="https://www.mouser.fr/ProductDetail/STMicroelectronics/NUCLEO-L432KC?qs=qzCNEk%2BRr%2BajjPvxjwWK5g%3D%3D" TargetMode="External"/><Relationship Id="rId3" Type="http://schemas.openxmlformats.org/officeDocument/2006/relationships/hyperlink" Target="https://www.amazon.fr/SHNITPWR-dalimentation-Transformateur-Alimentation-surveillance/dp/B08XWJFGFB/ref=sr_1_11?__mk_fr_FR=%C3%85M%C3%85%C5%BD%C3%95%C3%91&amp;crid=29S3FHURPC80P&amp;dib=eyJ2IjoiMSJ9.Oh6JbioywO_A-QAhRTHUr9XEVFzVzW1Hq9LJ_vaCyw4xwhJcreE6Aed0uVusGMOJFEPqD-soZqWnYJsbhX7yGpw__Ba9hETrnWHhKZfu6YLIIsaAXPIt_uVujAIw11OYnds90bmdfDaRy7pkmK_7iY0Wm-ePZS-bY5b9RoWkY8W7pdNzfT53DKaNpAl-3gOJnTks5UhPcMJ3Hgg8oTTpSMaP1r65pNizUPLKn_Q5nDoUe75hSb3KZjFicKqFJ3Fw5Sz9O53OqEx6UFkAEbP_I15h24OCGIa5ScAZzJdp_b8.nkDoDH5ogrSgOXjCyY3yfPr_AlyQ-y9qDmIpinuqUzY&amp;dib_tag=se&amp;keywords=alimentation%2B12v%2B10A&amp;qid=1712139099&amp;sprefix=alimentation%2B12v%2B10a%2Caps%2C109&amp;sr=8-11&amp;th=1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fr.aliexpress.com/item/1005002424453281.html?spm=a2g0o.detail.pcDetailTopMoreOtherSeller.1.7678WEcqWEcqJy&amp;gps-id=pcDetailTopMoreOtherSeller&amp;scm=1007.40000.327270.0&amp;scm_id=1007.40000.327270.0&amp;scm-url=1007.40000.327270.0&amp;pvid=f0a22d36-013e-4a2a-accc-dff9d0fbb61a&amp;_t=gps-id:pcDetailTopMoreOtherSeller,scm-url:1007.40000.327270.0,pvid:f0a22d36-013e-4a2a-accc-dff9d0fbb61a,tpp_buckets:668%232846%238112%231997&amp;pdp_npi=4%40dis%21EUR%211.15%210.80%21%21%211.22%210.85%21%4021038e7717092109794035749ec67c%2112000020604378698%21rec%21FR%21924764617%21&amp;utparam-url=scene%3ApcDetailTopMoreOtherSeller%7Cquery_from%3A&amp;search_p4p_id=202402290449394527538332355407747403_0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56.0"/>
    <col customWidth="1" min="3" max="3" width="18.25"/>
    <col customWidth="1" min="4" max="4" width="18.63"/>
    <col customWidth="1" min="5" max="5" width="19.25"/>
    <col customWidth="1" min="6" max="6" width="11.88"/>
    <col customWidth="1" min="7" max="8" width="9.0"/>
    <col customWidth="1" min="9" max="9" width="8.63"/>
    <col customWidth="1" min="10" max="10" width="6.63"/>
    <col customWidth="1" min="12" max="12" width="9.13"/>
    <col customWidth="1" min="13" max="13" width="15.88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B2" s="2" t="s">
        <v>0</v>
      </c>
      <c r="C2" s="3" t="s">
        <v>1</v>
      </c>
      <c r="D2" s="4" t="s">
        <v>2</v>
      </c>
      <c r="E2" s="4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>
      <c r="B3" s="5" t="s">
        <v>11</v>
      </c>
      <c r="C3" s="6" t="s">
        <v>12</v>
      </c>
      <c r="D3" s="7" t="s">
        <v>13</v>
      </c>
      <c r="E3" s="8" t="s">
        <v>14</v>
      </c>
      <c r="F3" s="9">
        <v>2.0</v>
      </c>
      <c r="G3" s="10">
        <v>9.31</v>
      </c>
      <c r="H3" s="10">
        <f t="shared" ref="H3:H19" si="1">F3*G3</f>
        <v>18.62</v>
      </c>
      <c r="I3" s="10">
        <v>0.0</v>
      </c>
      <c r="J3" s="11" t="s">
        <v>8</v>
      </c>
      <c r="K3" s="9" t="s">
        <v>15</v>
      </c>
      <c r="L3" s="12">
        <v>45336.0</v>
      </c>
      <c r="M3" s="13"/>
    </row>
    <row r="4">
      <c r="B4" s="14" t="s">
        <v>16</v>
      </c>
      <c r="C4" s="6">
        <v>1.04020109E8</v>
      </c>
      <c r="D4" s="7" t="s">
        <v>13</v>
      </c>
      <c r="E4" s="8" t="s">
        <v>17</v>
      </c>
      <c r="F4" s="9">
        <v>2.0</v>
      </c>
      <c r="G4" s="10">
        <v>16.34</v>
      </c>
      <c r="H4" s="10">
        <f t="shared" si="1"/>
        <v>32.68</v>
      </c>
      <c r="I4" s="10">
        <v>0.0</v>
      </c>
      <c r="J4" s="11" t="s">
        <v>8</v>
      </c>
      <c r="K4" s="9" t="s">
        <v>18</v>
      </c>
      <c r="L4" s="12">
        <v>45336.0</v>
      </c>
      <c r="M4" s="13"/>
    </row>
    <row r="5">
      <c r="B5" s="15" t="s">
        <v>19</v>
      </c>
      <c r="C5" s="6" t="s">
        <v>20</v>
      </c>
      <c r="D5" s="7" t="s">
        <v>13</v>
      </c>
      <c r="E5" s="8" t="s">
        <v>21</v>
      </c>
      <c r="F5" s="9">
        <v>1.0</v>
      </c>
      <c r="G5" s="10">
        <v>12.04</v>
      </c>
      <c r="H5" s="10">
        <f t="shared" si="1"/>
        <v>12.04</v>
      </c>
      <c r="I5" s="10">
        <v>0.0</v>
      </c>
      <c r="J5" s="11" t="s">
        <v>8</v>
      </c>
      <c r="K5" s="9" t="s">
        <v>18</v>
      </c>
      <c r="L5" s="12">
        <v>45336.0</v>
      </c>
      <c r="M5" s="13"/>
    </row>
    <row r="6">
      <c r="B6" s="5" t="s">
        <v>22</v>
      </c>
      <c r="C6" s="6" t="s">
        <v>23</v>
      </c>
      <c r="D6" s="7" t="s">
        <v>13</v>
      </c>
      <c r="E6" s="8" t="s">
        <v>24</v>
      </c>
      <c r="F6" s="9">
        <v>1.0</v>
      </c>
      <c r="G6" s="10">
        <v>34.22</v>
      </c>
      <c r="H6" s="10">
        <f t="shared" si="1"/>
        <v>34.22</v>
      </c>
      <c r="I6" s="10">
        <v>0.0</v>
      </c>
      <c r="J6" s="11" t="s">
        <v>8</v>
      </c>
      <c r="K6" s="10" t="s">
        <v>18</v>
      </c>
      <c r="L6" s="12">
        <v>45336.0</v>
      </c>
      <c r="M6" s="13"/>
    </row>
    <row r="7">
      <c r="B7" s="5" t="s">
        <v>25</v>
      </c>
      <c r="C7" s="6" t="s">
        <v>26</v>
      </c>
      <c r="D7" s="7" t="s">
        <v>13</v>
      </c>
      <c r="E7" s="8" t="s">
        <v>27</v>
      </c>
      <c r="F7" s="9">
        <v>6.0</v>
      </c>
      <c r="G7" s="10">
        <v>16.05</v>
      </c>
      <c r="H7" s="10">
        <f t="shared" si="1"/>
        <v>96.3</v>
      </c>
      <c r="I7" s="10">
        <v>0.0</v>
      </c>
      <c r="J7" s="11" t="s">
        <v>8</v>
      </c>
      <c r="K7" s="10" t="s">
        <v>18</v>
      </c>
      <c r="L7" s="12">
        <v>45336.0</v>
      </c>
      <c r="M7" s="16" t="s">
        <v>28</v>
      </c>
    </row>
    <row r="8">
      <c r="B8" s="5" t="s">
        <v>29</v>
      </c>
      <c r="C8" s="6" t="s">
        <v>30</v>
      </c>
      <c r="D8" s="7" t="s">
        <v>31</v>
      </c>
      <c r="E8" s="8" t="s">
        <v>32</v>
      </c>
      <c r="F8" s="9">
        <v>1.0</v>
      </c>
      <c r="G8" s="10">
        <v>4.25</v>
      </c>
      <c r="H8" s="10">
        <f t="shared" si="1"/>
        <v>4.25</v>
      </c>
      <c r="I8" s="10">
        <v>0.71</v>
      </c>
      <c r="J8" s="11" t="s">
        <v>8</v>
      </c>
      <c r="K8" s="9" t="s">
        <v>18</v>
      </c>
      <c r="L8" s="12">
        <v>45336.0</v>
      </c>
      <c r="M8" s="13"/>
    </row>
    <row r="9">
      <c r="B9" s="5" t="s">
        <v>33</v>
      </c>
      <c r="C9" s="6">
        <v>1426.0</v>
      </c>
      <c r="D9" s="7" t="s">
        <v>31</v>
      </c>
      <c r="E9" s="8" t="s">
        <v>34</v>
      </c>
      <c r="F9" s="9">
        <v>1.0</v>
      </c>
      <c r="G9" s="10">
        <v>29.07</v>
      </c>
      <c r="H9" s="10">
        <f t="shared" si="1"/>
        <v>29.07</v>
      </c>
      <c r="I9" s="10">
        <v>0.0</v>
      </c>
      <c r="J9" s="11" t="s">
        <v>8</v>
      </c>
      <c r="K9" s="10" t="s">
        <v>18</v>
      </c>
      <c r="L9" s="12">
        <v>45336.0</v>
      </c>
      <c r="M9" s="13"/>
    </row>
    <row r="10">
      <c r="B10" s="17" t="s">
        <v>35</v>
      </c>
      <c r="C10" s="18" t="s">
        <v>36</v>
      </c>
      <c r="D10" s="7" t="s">
        <v>31</v>
      </c>
      <c r="E10" s="19" t="s">
        <v>36</v>
      </c>
      <c r="F10" s="9">
        <v>1.0</v>
      </c>
      <c r="G10" s="10">
        <v>29.07</v>
      </c>
      <c r="H10" s="10">
        <f t="shared" si="1"/>
        <v>29.07</v>
      </c>
      <c r="I10" s="10">
        <v>8.24</v>
      </c>
      <c r="J10" s="11" t="s">
        <v>8</v>
      </c>
      <c r="K10" s="10" t="s">
        <v>18</v>
      </c>
      <c r="L10" s="12">
        <v>45336.0</v>
      </c>
      <c r="M10" s="13"/>
    </row>
    <row r="11">
      <c r="B11" s="20" t="s">
        <v>37</v>
      </c>
      <c r="C11" s="21" t="s">
        <v>38</v>
      </c>
      <c r="D11" s="22" t="s">
        <v>31</v>
      </c>
      <c r="E11" s="23" t="s">
        <v>39</v>
      </c>
      <c r="F11" s="24">
        <v>1.0</v>
      </c>
      <c r="G11" s="25">
        <v>8.94</v>
      </c>
      <c r="H11" s="25">
        <f t="shared" si="1"/>
        <v>8.94</v>
      </c>
      <c r="I11" s="24">
        <v>1.46</v>
      </c>
      <c r="J11" s="26" t="s">
        <v>8</v>
      </c>
      <c r="K11" s="24" t="s">
        <v>18</v>
      </c>
      <c r="L11" s="27" t="s">
        <v>40</v>
      </c>
      <c r="M11" s="13"/>
    </row>
    <row r="12">
      <c r="B12" s="5" t="s">
        <v>41</v>
      </c>
      <c r="C12" s="6" t="s">
        <v>42</v>
      </c>
      <c r="D12" s="7" t="s">
        <v>31</v>
      </c>
      <c r="E12" s="8" t="s">
        <v>42</v>
      </c>
      <c r="F12" s="9">
        <v>2.0</v>
      </c>
      <c r="G12" s="10">
        <v>0.91</v>
      </c>
      <c r="H12" s="10">
        <f t="shared" si="1"/>
        <v>1.82</v>
      </c>
      <c r="I12" s="10">
        <v>1.89</v>
      </c>
      <c r="J12" s="11" t="s">
        <v>8</v>
      </c>
      <c r="K12" s="10" t="s">
        <v>18</v>
      </c>
      <c r="L12" s="12"/>
      <c r="M12" s="13"/>
    </row>
    <row r="13">
      <c r="B13" s="5" t="s">
        <v>43</v>
      </c>
      <c r="C13" s="6" t="s">
        <v>44</v>
      </c>
      <c r="D13" s="7" t="s">
        <v>31</v>
      </c>
      <c r="E13" s="19" t="s">
        <v>44</v>
      </c>
      <c r="F13" s="9">
        <v>1.0</v>
      </c>
      <c r="G13" s="10">
        <v>0.91</v>
      </c>
      <c r="H13" s="10">
        <f t="shared" si="1"/>
        <v>0.91</v>
      </c>
      <c r="I13" s="10">
        <v>0.0</v>
      </c>
      <c r="J13" s="11" t="s">
        <v>8</v>
      </c>
      <c r="K13" s="10" t="s">
        <v>18</v>
      </c>
      <c r="L13" s="12">
        <v>45336.0</v>
      </c>
      <c r="M13" s="13"/>
    </row>
    <row r="14">
      <c r="B14" s="5" t="s">
        <v>45</v>
      </c>
      <c r="C14" s="6" t="s">
        <v>36</v>
      </c>
      <c r="D14" s="7" t="s">
        <v>31</v>
      </c>
      <c r="E14" s="19" t="s">
        <v>46</v>
      </c>
      <c r="F14" s="9">
        <v>1.0</v>
      </c>
      <c r="G14" s="10">
        <v>2.44</v>
      </c>
      <c r="H14" s="10">
        <f t="shared" si="1"/>
        <v>2.44</v>
      </c>
      <c r="I14" s="10">
        <v>0.0</v>
      </c>
      <c r="J14" s="11" t="s">
        <v>8</v>
      </c>
      <c r="K14" s="9" t="s">
        <v>18</v>
      </c>
      <c r="L14" s="12">
        <v>45336.0</v>
      </c>
      <c r="M14" s="13"/>
    </row>
    <row r="15">
      <c r="B15" s="5" t="s">
        <v>47</v>
      </c>
      <c r="C15" s="6" t="s">
        <v>48</v>
      </c>
      <c r="D15" s="7" t="s">
        <v>31</v>
      </c>
      <c r="E15" s="19" t="s">
        <v>49</v>
      </c>
      <c r="F15" s="9">
        <v>1.0</v>
      </c>
      <c r="G15" s="10">
        <v>2.8</v>
      </c>
      <c r="H15" s="10">
        <f t="shared" si="1"/>
        <v>2.8</v>
      </c>
      <c r="I15" s="10">
        <v>1.89</v>
      </c>
      <c r="J15" s="11" t="s">
        <v>8</v>
      </c>
      <c r="K15" s="10" t="s">
        <v>18</v>
      </c>
      <c r="L15" s="12">
        <v>45336.0</v>
      </c>
      <c r="M15" s="13"/>
    </row>
    <row r="16">
      <c r="B16" s="5" t="s">
        <v>50</v>
      </c>
      <c r="C16" s="6" t="s">
        <v>51</v>
      </c>
      <c r="D16" s="7" t="s">
        <v>31</v>
      </c>
      <c r="E16" s="19" t="s">
        <v>51</v>
      </c>
      <c r="F16" s="9">
        <v>1.0</v>
      </c>
      <c r="G16" s="10">
        <v>2.26</v>
      </c>
      <c r="H16" s="10">
        <f t="shared" si="1"/>
        <v>2.26</v>
      </c>
      <c r="I16" s="10">
        <v>1.32</v>
      </c>
      <c r="J16" s="11" t="s">
        <v>8</v>
      </c>
      <c r="K16" s="10" t="s">
        <v>18</v>
      </c>
      <c r="L16" s="12">
        <v>45336.0</v>
      </c>
      <c r="M16" s="13"/>
    </row>
    <row r="17">
      <c r="B17" s="5" t="s">
        <v>52</v>
      </c>
      <c r="C17" s="28"/>
      <c r="D17" s="7" t="s">
        <v>31</v>
      </c>
      <c r="E17" s="29"/>
      <c r="F17" s="9">
        <v>1.0</v>
      </c>
      <c r="G17" s="10">
        <v>14.92</v>
      </c>
      <c r="H17" s="10">
        <f t="shared" si="1"/>
        <v>14.92</v>
      </c>
      <c r="I17" s="30">
        <v>0.0</v>
      </c>
      <c r="J17" s="11" t="s">
        <v>8</v>
      </c>
      <c r="K17" s="9" t="s">
        <v>18</v>
      </c>
      <c r="L17" s="12">
        <v>45336.0</v>
      </c>
      <c r="M17" s="13"/>
    </row>
    <row r="18">
      <c r="B18" s="5" t="s">
        <v>53</v>
      </c>
      <c r="C18" s="9"/>
      <c r="D18" s="7" t="s">
        <v>31</v>
      </c>
      <c r="E18" s="9"/>
      <c r="F18" s="9">
        <v>1.0</v>
      </c>
      <c r="G18" s="10">
        <v>14.17</v>
      </c>
      <c r="H18" s="10">
        <f t="shared" si="1"/>
        <v>14.17</v>
      </c>
      <c r="I18" s="30">
        <v>0.0</v>
      </c>
      <c r="J18" s="11" t="s">
        <v>8</v>
      </c>
      <c r="K18" s="9" t="s">
        <v>18</v>
      </c>
      <c r="L18" s="12">
        <v>45336.0</v>
      </c>
      <c r="M18" s="13"/>
    </row>
    <row r="19">
      <c r="B19" s="5" t="s">
        <v>54</v>
      </c>
      <c r="C19" s="9"/>
      <c r="D19" s="7" t="s">
        <v>55</v>
      </c>
      <c r="E19" s="9"/>
      <c r="F19" s="9">
        <v>1.0</v>
      </c>
      <c r="G19" s="10">
        <v>39.31</v>
      </c>
      <c r="H19" s="10">
        <f t="shared" si="1"/>
        <v>39.31</v>
      </c>
      <c r="I19" s="30">
        <v>0.0</v>
      </c>
      <c r="J19" s="11" t="s">
        <v>8</v>
      </c>
      <c r="K19" s="9" t="s">
        <v>18</v>
      </c>
      <c r="L19" s="31"/>
      <c r="M19" s="13"/>
    </row>
    <row r="20">
      <c r="B20" s="5" t="s">
        <v>56</v>
      </c>
      <c r="C20" s="9"/>
      <c r="D20" s="7" t="s">
        <v>31</v>
      </c>
      <c r="E20" s="9"/>
      <c r="F20" s="9">
        <v>2.0</v>
      </c>
      <c r="G20" s="10">
        <v>2.36</v>
      </c>
      <c r="H20" s="10">
        <v>4.72</v>
      </c>
      <c r="I20" s="30">
        <v>0.0</v>
      </c>
      <c r="J20" s="11" t="s">
        <v>57</v>
      </c>
      <c r="K20" s="9" t="s">
        <v>18</v>
      </c>
      <c r="L20" s="31"/>
    </row>
    <row r="21">
      <c r="B21" s="32" t="s">
        <v>58</v>
      </c>
      <c r="C21" s="9"/>
      <c r="D21" s="7" t="s">
        <v>59</v>
      </c>
      <c r="E21" s="9"/>
      <c r="F21" s="9">
        <v>2.0</v>
      </c>
      <c r="G21" s="33">
        <v>10.54</v>
      </c>
      <c r="H21" s="10">
        <f t="shared" ref="H21:H22" si="2">F21*G21</f>
        <v>21.08</v>
      </c>
      <c r="I21" s="30">
        <v>0.0</v>
      </c>
      <c r="J21" s="11" t="s">
        <v>8</v>
      </c>
      <c r="K21" s="9" t="s">
        <v>18</v>
      </c>
      <c r="L21" s="31"/>
    </row>
    <row r="22">
      <c r="B22" s="32" t="s">
        <v>60</v>
      </c>
      <c r="C22" s="9"/>
      <c r="D22" s="7" t="s">
        <v>61</v>
      </c>
      <c r="E22" s="9"/>
      <c r="F22" s="9">
        <v>1.0</v>
      </c>
      <c r="G22" s="33">
        <v>26.59</v>
      </c>
      <c r="H22" s="33">
        <f t="shared" si="2"/>
        <v>26.59</v>
      </c>
      <c r="I22" s="30">
        <v>0.0</v>
      </c>
      <c r="J22" s="11" t="s">
        <v>8</v>
      </c>
      <c r="K22" s="9" t="s">
        <v>18</v>
      </c>
      <c r="L22" s="31"/>
    </row>
    <row r="23">
      <c r="B23" s="34"/>
      <c r="C23" s="31"/>
      <c r="D23" s="35" t="s">
        <v>59</v>
      </c>
      <c r="E23" s="31"/>
      <c r="F23" s="31"/>
      <c r="G23" s="33"/>
      <c r="H23" s="30">
        <v>0.0</v>
      </c>
      <c r="I23" s="30">
        <v>0.0</v>
      </c>
      <c r="J23" s="11" t="s">
        <v>8</v>
      </c>
      <c r="K23" s="9" t="s">
        <v>18</v>
      </c>
      <c r="L23" s="31"/>
    </row>
    <row r="24">
      <c r="B24" s="36"/>
      <c r="C24" s="1"/>
      <c r="D24" s="37"/>
      <c r="E24" s="1"/>
      <c r="F24" s="1"/>
      <c r="G24" s="38"/>
      <c r="H24" s="39"/>
      <c r="I24" s="39"/>
      <c r="J24" s="40"/>
      <c r="K24" s="41"/>
      <c r="L24" s="41"/>
    </row>
    <row r="27">
      <c r="B27" s="42" t="s">
        <v>62</v>
      </c>
      <c r="C27" s="31"/>
      <c r="D27" s="35"/>
      <c r="E27" s="31"/>
      <c r="F27" s="31">
        <f>SUM(F3:F19)</f>
        <v>25</v>
      </c>
      <c r="G27" s="43"/>
      <c r="H27" s="43">
        <f>H3+H4+H5+H6+H7+H8+H9+H10+H12+H13+H14+H15+H16+H17+H18+H19+H20+H21+H22+H23+H24</f>
        <v>387.27</v>
      </c>
      <c r="I27" s="44">
        <f>SUM(I3:I19)</f>
        <v>15.51</v>
      </c>
      <c r="J27" s="45"/>
      <c r="K27" s="45"/>
      <c r="L27" s="46"/>
    </row>
    <row r="29">
      <c r="C29" s="47"/>
      <c r="D29" s="47"/>
      <c r="E29" s="47"/>
      <c r="F29" s="48" t="s">
        <v>63</v>
      </c>
      <c r="G29" s="49">
        <f>H27+I27</f>
        <v>402.78</v>
      </c>
    </row>
    <row r="31">
      <c r="C31" s="47"/>
      <c r="D31" s="47"/>
      <c r="E31" s="47"/>
      <c r="F31" s="48" t="s">
        <v>64</v>
      </c>
      <c r="G31" s="50">
        <v>500.0</v>
      </c>
      <c r="H31" s="51"/>
    </row>
    <row r="32">
      <c r="C32" s="47"/>
      <c r="D32" s="47"/>
      <c r="E32" s="47"/>
      <c r="F32" s="48" t="s">
        <v>65</v>
      </c>
      <c r="G32" s="49">
        <f>G31-G29</f>
        <v>97.22</v>
      </c>
      <c r="H32" s="52"/>
    </row>
  </sheetData>
  <conditionalFormatting sqref="L3:L23">
    <cfRule type="containsBlanks" dxfId="0" priority="1">
      <formula>LEN(TRIM(L3))=0</formula>
    </cfRule>
  </conditionalFormatting>
  <conditionalFormatting sqref="D27">
    <cfRule type="notContainsBlanks" dxfId="0" priority="2">
      <formula>LEN(TRIM(D27))&gt;0</formula>
    </cfRule>
  </conditionalFormatting>
  <dataValidations>
    <dataValidation type="list" allowBlank="1" showErrorMessage="1" sqref="K3:K23">
      <formula1>"Oui,Non"</formula1>
    </dataValidation>
    <dataValidation type="list" allowBlank="1" showErrorMessage="1" sqref="D3:D23">
      <formula1>"Texas Instruments,Farnell,RS,Mouser,Digikey,Amazon,Semageek,StepperOnline,Aliexpress,Bambulab"</formula1>
    </dataValidation>
  </dataValidations>
  <hyperlinks>
    <hyperlink r:id="rId1" ref="J3"/>
    <hyperlink r:id="rId2" ref="B4"/>
    <hyperlink r:id="rId3" ref="J4"/>
    <hyperlink r:id="rId4" ref="B5"/>
    <hyperlink r:id="rId5" ref="J5"/>
    <hyperlink r:id="rId6" ref="J6"/>
    <hyperlink r:id="rId7" ref="J7"/>
    <hyperlink r:id="rId8" ref="J8"/>
    <hyperlink r:id="rId9" ref="J9"/>
    <hyperlink r:id="rId10" ref="J10"/>
    <hyperlink r:id="rId11" ref="J11"/>
    <hyperlink r:id="rId12" ref="J12"/>
    <hyperlink r:id="rId13" ref="J13"/>
    <hyperlink r:id="rId14" ref="J14"/>
    <hyperlink r:id="rId15" ref="J15"/>
    <hyperlink r:id="rId16" ref="J16"/>
    <hyperlink r:id="rId17" ref="J17"/>
    <hyperlink r:id="rId18" ref="J18"/>
    <hyperlink r:id="rId19" ref="J19"/>
    <hyperlink r:id="rId20" ref="J20"/>
    <hyperlink r:id="rId21" ref="J21"/>
    <hyperlink r:id="rId22" ref="J22"/>
    <hyperlink r:id="rId23" ref="J23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56.5"/>
    <col customWidth="1" min="3" max="3" width="11.88"/>
    <col customWidth="1" min="4" max="5" width="9.0"/>
    <col customWidth="1" min="6" max="6" width="8.63"/>
    <col customWidth="1" min="7" max="7" width="6.63"/>
    <col customWidth="1" min="9" max="9" width="9.13"/>
    <col customWidth="1" min="10" max="10" width="15.88"/>
  </cols>
  <sheetData>
    <row r="1">
      <c r="A1" s="1"/>
      <c r="B1" s="1"/>
      <c r="C1" s="1"/>
      <c r="D1" s="1"/>
      <c r="E1" s="1"/>
      <c r="F1" s="1"/>
    </row>
    <row r="2">
      <c r="B2" s="2" t="s">
        <v>0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>
      <c r="B3" s="5" t="s">
        <v>11</v>
      </c>
      <c r="C3" s="9">
        <v>2.0</v>
      </c>
      <c r="D3" s="10">
        <v>9.31</v>
      </c>
      <c r="E3" s="10">
        <f t="shared" ref="E3:E19" si="1">C3*D3</f>
        <v>18.62</v>
      </c>
      <c r="F3" s="10">
        <v>0.0</v>
      </c>
      <c r="G3" s="11" t="s">
        <v>8</v>
      </c>
      <c r="H3" s="9" t="s">
        <v>15</v>
      </c>
      <c r="I3" s="12">
        <v>45336.0</v>
      </c>
      <c r="J3" s="13"/>
    </row>
    <row r="4">
      <c r="B4" s="14" t="s">
        <v>66</v>
      </c>
      <c r="C4" s="9">
        <v>2.0</v>
      </c>
      <c r="D4" s="10">
        <v>16.34</v>
      </c>
      <c r="E4" s="10">
        <f t="shared" si="1"/>
        <v>32.68</v>
      </c>
      <c r="F4" s="10">
        <v>0.0</v>
      </c>
      <c r="G4" s="11" t="s">
        <v>8</v>
      </c>
      <c r="H4" s="9" t="s">
        <v>18</v>
      </c>
      <c r="I4" s="12">
        <v>45336.0</v>
      </c>
      <c r="J4" s="13"/>
    </row>
    <row r="5">
      <c r="B5" s="15" t="s">
        <v>67</v>
      </c>
      <c r="C5" s="9">
        <v>1.0</v>
      </c>
      <c r="D5" s="10">
        <v>12.04</v>
      </c>
      <c r="E5" s="10">
        <f t="shared" si="1"/>
        <v>12.04</v>
      </c>
      <c r="F5" s="10">
        <v>0.0</v>
      </c>
      <c r="G5" s="11" t="s">
        <v>8</v>
      </c>
      <c r="H5" s="9" t="s">
        <v>18</v>
      </c>
      <c r="I5" s="12">
        <v>45336.0</v>
      </c>
      <c r="J5" s="13"/>
    </row>
    <row r="6">
      <c r="B6" s="5" t="s">
        <v>22</v>
      </c>
      <c r="C6" s="9">
        <v>1.0</v>
      </c>
      <c r="D6" s="10">
        <v>34.22</v>
      </c>
      <c r="E6" s="10">
        <f t="shared" si="1"/>
        <v>34.22</v>
      </c>
      <c r="F6" s="10">
        <v>0.0</v>
      </c>
      <c r="G6" s="11" t="s">
        <v>8</v>
      </c>
      <c r="H6" s="10" t="s">
        <v>18</v>
      </c>
      <c r="I6" s="12">
        <v>45336.0</v>
      </c>
      <c r="J6" s="13"/>
    </row>
    <row r="7">
      <c r="B7" s="5" t="s">
        <v>25</v>
      </c>
      <c r="C7" s="9">
        <v>6.0</v>
      </c>
      <c r="D7" s="10">
        <v>16.05</v>
      </c>
      <c r="E7" s="10">
        <f t="shared" si="1"/>
        <v>96.3</v>
      </c>
      <c r="F7" s="10">
        <v>0.0</v>
      </c>
      <c r="G7" s="11" t="s">
        <v>8</v>
      </c>
      <c r="H7" s="10" t="s">
        <v>18</v>
      </c>
      <c r="I7" s="12">
        <v>45336.0</v>
      </c>
      <c r="J7" s="16" t="s">
        <v>28</v>
      </c>
    </row>
    <row r="8">
      <c r="B8" s="5" t="s">
        <v>29</v>
      </c>
      <c r="C8" s="9">
        <v>1.0</v>
      </c>
      <c r="D8" s="10">
        <v>4.25</v>
      </c>
      <c r="E8" s="10">
        <f t="shared" si="1"/>
        <v>4.25</v>
      </c>
      <c r="F8" s="10">
        <v>0.71</v>
      </c>
      <c r="G8" s="11" t="s">
        <v>8</v>
      </c>
      <c r="H8" s="9" t="s">
        <v>18</v>
      </c>
      <c r="I8" s="12">
        <v>45336.0</v>
      </c>
      <c r="J8" s="13"/>
    </row>
    <row r="9">
      <c r="B9" s="5" t="s">
        <v>33</v>
      </c>
      <c r="C9" s="9">
        <v>1.0</v>
      </c>
      <c r="D9" s="10">
        <v>29.07</v>
      </c>
      <c r="E9" s="10">
        <f t="shared" si="1"/>
        <v>29.07</v>
      </c>
      <c r="F9" s="10">
        <v>0.0</v>
      </c>
      <c r="G9" s="11" t="s">
        <v>8</v>
      </c>
      <c r="H9" s="10" t="s">
        <v>18</v>
      </c>
      <c r="I9" s="12">
        <v>45336.0</v>
      </c>
      <c r="J9" s="13"/>
    </row>
    <row r="10">
      <c r="B10" s="17" t="s">
        <v>35</v>
      </c>
      <c r="C10" s="9">
        <v>1.0</v>
      </c>
      <c r="D10" s="10">
        <v>29.07</v>
      </c>
      <c r="E10" s="10">
        <f t="shared" si="1"/>
        <v>29.07</v>
      </c>
      <c r="F10" s="10">
        <v>8.24</v>
      </c>
      <c r="G10" s="11" t="s">
        <v>8</v>
      </c>
      <c r="H10" s="10" t="s">
        <v>18</v>
      </c>
      <c r="I10" s="12">
        <v>45336.0</v>
      </c>
      <c r="J10" s="13"/>
    </row>
    <row r="11">
      <c r="B11" s="5" t="s">
        <v>37</v>
      </c>
      <c r="C11" s="9">
        <v>1.0</v>
      </c>
      <c r="D11" s="10">
        <v>8.94</v>
      </c>
      <c r="E11" s="10">
        <f t="shared" si="1"/>
        <v>8.94</v>
      </c>
      <c r="F11" s="9">
        <v>1.46</v>
      </c>
      <c r="G11" s="11" t="s">
        <v>8</v>
      </c>
      <c r="H11" s="9" t="s">
        <v>18</v>
      </c>
      <c r="I11" s="27" t="s">
        <v>40</v>
      </c>
      <c r="J11" s="13" t="s">
        <v>68</v>
      </c>
      <c r="K11" s="47" t="s">
        <v>69</v>
      </c>
    </row>
    <row r="12">
      <c r="B12" s="5" t="s">
        <v>41</v>
      </c>
      <c r="C12" s="9">
        <v>2.0</v>
      </c>
      <c r="D12" s="10">
        <v>0.91</v>
      </c>
      <c r="E12" s="10">
        <f t="shared" si="1"/>
        <v>1.82</v>
      </c>
      <c r="F12" s="10">
        <v>1.89</v>
      </c>
      <c r="G12" s="11" t="s">
        <v>8</v>
      </c>
      <c r="H12" s="10" t="s">
        <v>18</v>
      </c>
      <c r="I12" s="31"/>
      <c r="J12" s="13"/>
    </row>
    <row r="13">
      <c r="B13" s="5" t="s">
        <v>43</v>
      </c>
      <c r="C13" s="9">
        <v>1.0</v>
      </c>
      <c r="D13" s="10">
        <v>0.91</v>
      </c>
      <c r="E13" s="10">
        <f t="shared" si="1"/>
        <v>0.91</v>
      </c>
      <c r="F13" s="10">
        <v>0.0</v>
      </c>
      <c r="G13" s="11" t="s">
        <v>8</v>
      </c>
      <c r="H13" s="10" t="s">
        <v>18</v>
      </c>
      <c r="I13" s="12">
        <v>45336.0</v>
      </c>
      <c r="J13" s="13"/>
    </row>
    <row r="14">
      <c r="B14" s="5" t="s">
        <v>45</v>
      </c>
      <c r="C14" s="9">
        <v>1.0</v>
      </c>
      <c r="D14" s="10">
        <v>2.44</v>
      </c>
      <c r="E14" s="10">
        <f t="shared" si="1"/>
        <v>2.44</v>
      </c>
      <c r="F14" s="10">
        <v>0.0</v>
      </c>
      <c r="G14" s="11" t="s">
        <v>8</v>
      </c>
      <c r="H14" s="9" t="s">
        <v>18</v>
      </c>
      <c r="I14" s="12">
        <v>45336.0</v>
      </c>
      <c r="J14" s="13"/>
    </row>
    <row r="15">
      <c r="B15" s="5" t="s">
        <v>47</v>
      </c>
      <c r="C15" s="9">
        <v>1.0</v>
      </c>
      <c r="D15" s="10">
        <v>2.8</v>
      </c>
      <c r="E15" s="10">
        <f t="shared" si="1"/>
        <v>2.8</v>
      </c>
      <c r="F15" s="10">
        <v>1.89</v>
      </c>
      <c r="G15" s="11" t="s">
        <v>8</v>
      </c>
      <c r="H15" s="10" t="s">
        <v>18</v>
      </c>
      <c r="I15" s="12">
        <v>45336.0</v>
      </c>
      <c r="J15" s="13"/>
    </row>
    <row r="16">
      <c r="B16" s="5" t="s">
        <v>50</v>
      </c>
      <c r="C16" s="9">
        <v>1.0</v>
      </c>
      <c r="D16" s="10">
        <v>2.26</v>
      </c>
      <c r="E16" s="10">
        <f t="shared" si="1"/>
        <v>2.26</v>
      </c>
      <c r="F16" s="10">
        <v>1.32</v>
      </c>
      <c r="G16" s="11" t="s">
        <v>8</v>
      </c>
      <c r="H16" s="10" t="s">
        <v>18</v>
      </c>
      <c r="I16" s="12">
        <v>45336.0</v>
      </c>
      <c r="J16" s="13"/>
    </row>
    <row r="17">
      <c r="B17" s="5" t="s">
        <v>52</v>
      </c>
      <c r="C17" s="9">
        <v>1.0</v>
      </c>
      <c r="D17" s="10">
        <v>14.92</v>
      </c>
      <c r="E17" s="10">
        <f t="shared" si="1"/>
        <v>14.92</v>
      </c>
      <c r="F17" s="10">
        <v>0.0</v>
      </c>
      <c r="G17" s="11" t="s">
        <v>8</v>
      </c>
      <c r="H17" s="9" t="s">
        <v>18</v>
      </c>
      <c r="I17" s="12">
        <v>45336.0</v>
      </c>
      <c r="J17" s="13"/>
    </row>
    <row r="18">
      <c r="B18" s="5" t="s">
        <v>53</v>
      </c>
      <c r="C18" s="9">
        <v>1.0</v>
      </c>
      <c r="D18" s="10">
        <v>14.17</v>
      </c>
      <c r="E18" s="10">
        <f t="shared" si="1"/>
        <v>14.17</v>
      </c>
      <c r="F18" s="10">
        <v>0.0</v>
      </c>
      <c r="G18" s="11" t="s">
        <v>8</v>
      </c>
      <c r="H18" s="9" t="s">
        <v>18</v>
      </c>
      <c r="I18" s="12">
        <v>45336.0</v>
      </c>
      <c r="J18" s="13"/>
    </row>
    <row r="19">
      <c r="B19" s="5" t="s">
        <v>54</v>
      </c>
      <c r="C19" s="9">
        <v>1.0</v>
      </c>
      <c r="D19" s="10">
        <v>39.31</v>
      </c>
      <c r="E19" s="10">
        <f t="shared" si="1"/>
        <v>39.31</v>
      </c>
      <c r="F19" s="10">
        <v>0.0</v>
      </c>
      <c r="G19" s="11" t="s">
        <v>8</v>
      </c>
      <c r="H19" s="9" t="s">
        <v>18</v>
      </c>
      <c r="I19" s="31"/>
      <c r="J19" s="13"/>
    </row>
    <row r="20">
      <c r="B20" s="53"/>
      <c r="C20" s="41"/>
      <c r="D20" s="54"/>
      <c r="E20" s="41"/>
      <c r="F20" s="1"/>
      <c r="G20" s="40"/>
      <c r="H20" s="41"/>
      <c r="I20" s="1"/>
      <c r="J20" s="13"/>
    </row>
    <row r="23">
      <c r="B23" s="42" t="s">
        <v>62</v>
      </c>
      <c r="C23" s="31">
        <f>SUM(C3:C19)</f>
        <v>25</v>
      </c>
      <c r="D23" s="55"/>
      <c r="E23" s="43">
        <f>E3+E4+E5+E6+E7+E8+E9+E10+E11+E12+E13+E14+E15+E16+E17+E18+E19</f>
        <v>343.82</v>
      </c>
      <c r="F23" s="44">
        <f>SUM(F3:F19)</f>
        <v>15.51</v>
      </c>
      <c r="G23" s="56"/>
      <c r="H23" s="56"/>
    </row>
    <row r="25">
      <c r="C25" s="47"/>
    </row>
    <row r="27">
      <c r="C27" s="47"/>
      <c r="D27" s="51"/>
      <c r="E27" s="51"/>
    </row>
    <row r="28">
      <c r="C28" s="47"/>
      <c r="D28" s="52"/>
      <c r="E28" s="52"/>
    </row>
  </sheetData>
  <conditionalFormatting sqref="I12 I19">
    <cfRule type="containsBlanks" dxfId="0" priority="1">
      <formula>LEN(TRIM(I12))=0</formula>
    </cfRule>
  </conditionalFormatting>
  <dataValidations>
    <dataValidation type="list" allowBlank="1" showErrorMessage="1" sqref="H3:H19">
      <formula1>"Oui,Non"</formula1>
    </dataValidation>
  </dataValidations>
  <hyperlinks>
    <hyperlink r:id="rId1" ref="G3"/>
    <hyperlink r:id="rId2" ref="B4"/>
    <hyperlink r:id="rId3" ref="G4"/>
    <hyperlink r:id="rId4" ref="B5"/>
    <hyperlink r:id="rId5" ref="G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G13"/>
    <hyperlink r:id="rId14" ref="G14"/>
    <hyperlink r:id="rId15" ref="G15"/>
    <hyperlink r:id="rId16" ref="G16"/>
    <hyperlink r:id="rId17" ref="G17"/>
    <hyperlink r:id="rId18" ref="G18"/>
    <hyperlink r:id="rId19" ref="G19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35.13"/>
    <col customWidth="1" min="3" max="3" width="11.88"/>
    <col customWidth="1" min="4" max="5" width="9.0"/>
    <col customWidth="1" min="6" max="6" width="8.63"/>
    <col customWidth="1" min="7" max="7" width="6.63"/>
    <col customWidth="1" min="9" max="9" width="9.13"/>
    <col customWidth="1" min="10" max="10" width="15.88"/>
  </cols>
  <sheetData>
    <row r="1">
      <c r="A1" s="1"/>
      <c r="B1" s="1"/>
      <c r="C1" s="1"/>
      <c r="D1" s="1"/>
      <c r="E1" s="1"/>
      <c r="F1" s="1"/>
    </row>
    <row r="2">
      <c r="B2" s="2" t="s">
        <v>0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>
      <c r="B3" s="5" t="s">
        <v>56</v>
      </c>
      <c r="C3" s="9">
        <v>2.0</v>
      </c>
      <c r="D3" s="10">
        <v>2.36</v>
      </c>
      <c r="E3" s="10">
        <f t="shared" ref="E3:E5" si="1">C3*D3</f>
        <v>4.72</v>
      </c>
      <c r="F3" s="30">
        <v>0.0</v>
      </c>
      <c r="G3" s="11" t="s">
        <v>57</v>
      </c>
      <c r="H3" s="9" t="s">
        <v>18</v>
      </c>
      <c r="I3" s="12"/>
      <c r="J3" s="13"/>
    </row>
    <row r="4">
      <c r="B4" s="32" t="s">
        <v>58</v>
      </c>
      <c r="C4" s="9">
        <v>2.0</v>
      </c>
      <c r="D4" s="33">
        <v>10.54</v>
      </c>
      <c r="E4" s="10">
        <f t="shared" si="1"/>
        <v>21.08</v>
      </c>
      <c r="F4" s="30">
        <v>0.0</v>
      </c>
      <c r="G4" s="11" t="s">
        <v>8</v>
      </c>
      <c r="H4" s="9" t="s">
        <v>18</v>
      </c>
      <c r="I4" s="12"/>
      <c r="J4" s="13"/>
    </row>
    <row r="5">
      <c r="B5" s="32" t="s">
        <v>60</v>
      </c>
      <c r="C5" s="9">
        <v>1.0</v>
      </c>
      <c r="D5" s="33">
        <v>26.59</v>
      </c>
      <c r="E5" s="33">
        <f t="shared" si="1"/>
        <v>26.59</v>
      </c>
      <c r="F5" s="30">
        <v>0.0</v>
      </c>
      <c r="G5" s="11" t="s">
        <v>8</v>
      </c>
      <c r="H5" s="9" t="s">
        <v>18</v>
      </c>
      <c r="I5" s="12"/>
      <c r="J5" s="13"/>
    </row>
    <row r="7">
      <c r="F7" s="56"/>
      <c r="G7" s="56"/>
      <c r="H7" s="56"/>
    </row>
    <row r="9">
      <c r="B9" s="42" t="s">
        <v>62</v>
      </c>
      <c r="C9" s="31">
        <f>SUM(C3:C5)</f>
        <v>5</v>
      </c>
      <c r="D9" s="55"/>
      <c r="E9" s="43">
        <f>E3+E4+E5</f>
        <v>52.39</v>
      </c>
    </row>
    <row r="10">
      <c r="C10" s="47"/>
      <c r="D10" s="51"/>
      <c r="E10" s="51"/>
    </row>
    <row r="11">
      <c r="C11" s="47"/>
      <c r="D11" s="52"/>
      <c r="E11" s="52"/>
    </row>
  </sheetData>
  <conditionalFormatting sqref="I3:I5">
    <cfRule type="containsBlanks" dxfId="0" priority="1">
      <formula>LEN(TRIM(I3))=0</formula>
    </cfRule>
  </conditionalFormatting>
  <dataValidations>
    <dataValidation type="list" allowBlank="1" showErrorMessage="1" sqref="H3:H5">
      <formula1>"Oui,Non"</formula1>
    </dataValidation>
  </dataValidations>
  <hyperlinks>
    <hyperlink r:id="rId1" ref="G3"/>
    <hyperlink r:id="rId2" ref="G4"/>
    <hyperlink r:id="rId3" ref="G5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57.5"/>
    <col customWidth="1" min="3" max="3" width="11.88"/>
    <col customWidth="1" min="4" max="4" width="9.0"/>
    <col customWidth="1" min="5" max="5" width="8.63"/>
    <col customWidth="1" min="6" max="6" width="6.63"/>
    <col customWidth="1" min="8" max="8" width="9.13"/>
    <col customWidth="1" min="9" max="9" width="15.88"/>
  </cols>
  <sheetData>
    <row r="1">
      <c r="A1" s="1"/>
      <c r="B1" s="1"/>
      <c r="C1" s="1"/>
      <c r="D1" s="1"/>
      <c r="E1" s="1"/>
    </row>
    <row r="2">
      <c r="B2" s="2" t="s">
        <v>0</v>
      </c>
      <c r="C2" s="2" t="s">
        <v>4</v>
      </c>
      <c r="D2" s="2" t="s">
        <v>5</v>
      </c>
      <c r="E2" s="2" t="s">
        <v>7</v>
      </c>
      <c r="F2" s="2" t="s">
        <v>8</v>
      </c>
      <c r="G2" s="2" t="s">
        <v>9</v>
      </c>
      <c r="H2" s="2" t="s">
        <v>10</v>
      </c>
    </row>
    <row r="3">
      <c r="B3" s="9" t="s">
        <v>70</v>
      </c>
      <c r="C3" s="9">
        <v>2.0</v>
      </c>
      <c r="D3" s="9" t="s">
        <v>71</v>
      </c>
      <c r="E3" s="9"/>
      <c r="F3" s="11" t="s">
        <v>72</v>
      </c>
      <c r="G3" s="9" t="s">
        <v>15</v>
      </c>
      <c r="H3" s="12"/>
      <c r="I3" s="13"/>
    </row>
    <row r="4">
      <c r="B4" s="57"/>
      <c r="C4" s="9"/>
      <c r="D4" s="9"/>
      <c r="E4" s="9"/>
      <c r="F4" s="58"/>
      <c r="G4" s="9" t="s">
        <v>18</v>
      </c>
      <c r="H4" s="12"/>
      <c r="I4" s="13"/>
    </row>
    <row r="5">
      <c r="B5" s="58"/>
      <c r="C5" s="9"/>
      <c r="D5" s="9"/>
      <c r="E5" s="9"/>
      <c r="F5" s="58"/>
      <c r="G5" s="9" t="s">
        <v>18</v>
      </c>
      <c r="H5" s="12"/>
      <c r="I5" s="13"/>
    </row>
    <row r="6">
      <c r="B6" s="9"/>
      <c r="C6" s="9"/>
      <c r="D6" s="10"/>
      <c r="E6" s="10"/>
      <c r="F6" s="58"/>
      <c r="G6" s="10" t="s">
        <v>18</v>
      </c>
      <c r="H6" s="12"/>
      <c r="I6" s="13"/>
    </row>
    <row r="7">
      <c r="B7" s="9"/>
      <c r="C7" s="9"/>
      <c r="D7" s="9"/>
      <c r="E7" s="10"/>
      <c r="F7" s="58"/>
      <c r="G7" s="10" t="s">
        <v>18</v>
      </c>
      <c r="H7" s="12"/>
      <c r="I7" s="16"/>
    </row>
    <row r="8">
      <c r="B8" s="9"/>
      <c r="C8" s="9"/>
      <c r="D8" s="9"/>
      <c r="E8" s="10"/>
      <c r="F8" s="58"/>
      <c r="G8" s="9" t="s">
        <v>18</v>
      </c>
      <c r="H8" s="12"/>
      <c r="I8" s="13"/>
    </row>
    <row r="9">
      <c r="B9" s="9"/>
      <c r="C9" s="9"/>
      <c r="D9" s="9"/>
      <c r="E9" s="10"/>
      <c r="F9" s="58"/>
      <c r="G9" s="10" t="s">
        <v>18</v>
      </c>
      <c r="H9" s="12"/>
      <c r="I9" s="13"/>
    </row>
    <row r="10">
      <c r="B10" s="59"/>
      <c r="C10" s="9"/>
      <c r="D10" s="9"/>
      <c r="E10" s="10"/>
      <c r="F10" s="58"/>
      <c r="G10" s="10" t="s">
        <v>18</v>
      </c>
      <c r="H10" s="12"/>
      <c r="I10" s="13"/>
    </row>
    <row r="11">
      <c r="B11" s="9"/>
      <c r="C11" s="9"/>
      <c r="D11" s="9"/>
      <c r="E11" s="9"/>
      <c r="F11" s="58"/>
      <c r="G11" s="9" t="s">
        <v>18</v>
      </c>
      <c r="H11" s="12"/>
      <c r="I11" s="13"/>
    </row>
    <row r="12">
      <c r="B12" s="9"/>
      <c r="C12" s="9"/>
      <c r="D12" s="10"/>
      <c r="E12" s="10"/>
      <c r="F12" s="58"/>
      <c r="G12" s="10" t="s">
        <v>18</v>
      </c>
      <c r="H12" s="12"/>
      <c r="I12" s="13"/>
    </row>
    <row r="13">
      <c r="B13" s="9"/>
      <c r="C13" s="9"/>
      <c r="D13" s="10"/>
      <c r="E13" s="10"/>
      <c r="F13" s="58"/>
      <c r="G13" s="10" t="s">
        <v>18</v>
      </c>
      <c r="H13" s="12"/>
      <c r="I13" s="13"/>
    </row>
    <row r="14">
      <c r="B14" s="9"/>
      <c r="C14" s="9"/>
      <c r="D14" s="10"/>
      <c r="E14" s="9"/>
      <c r="F14" s="58"/>
      <c r="G14" s="9" t="s">
        <v>18</v>
      </c>
      <c r="H14" s="12"/>
      <c r="I14" s="13"/>
    </row>
    <row r="15">
      <c r="B15" s="9"/>
      <c r="C15" s="9"/>
      <c r="D15" s="9"/>
      <c r="E15" s="10"/>
      <c r="F15" s="58"/>
      <c r="G15" s="10" t="s">
        <v>18</v>
      </c>
      <c r="H15" s="12"/>
      <c r="I15" s="13"/>
    </row>
    <row r="16">
      <c r="B16" s="9"/>
      <c r="C16" s="9"/>
      <c r="D16" s="10"/>
      <c r="E16" s="10"/>
      <c r="F16" s="58"/>
      <c r="G16" s="10" t="s">
        <v>18</v>
      </c>
      <c r="H16" s="12"/>
      <c r="I16" s="13"/>
    </row>
    <row r="17">
      <c r="B17" s="9"/>
      <c r="C17" s="9"/>
      <c r="D17" s="10"/>
      <c r="E17" s="31"/>
      <c r="F17" s="58"/>
      <c r="G17" s="9" t="s">
        <v>18</v>
      </c>
      <c r="H17" s="12"/>
      <c r="I17" s="13"/>
    </row>
    <row r="18">
      <c r="B18" s="9"/>
      <c r="C18" s="9"/>
      <c r="D18" s="10"/>
      <c r="E18" s="31"/>
      <c r="F18" s="58"/>
      <c r="G18" s="9" t="s">
        <v>18</v>
      </c>
      <c r="H18" s="12"/>
      <c r="I18" s="13"/>
    </row>
    <row r="19">
      <c r="B19" s="9"/>
      <c r="C19" s="9"/>
      <c r="D19" s="9"/>
      <c r="E19" s="31"/>
      <c r="F19" s="58"/>
      <c r="G19" s="9" t="s">
        <v>18</v>
      </c>
      <c r="H19" s="31"/>
      <c r="I19" s="13"/>
    </row>
    <row r="20">
      <c r="B20" s="42" t="s">
        <v>62</v>
      </c>
      <c r="C20" s="31">
        <f>SUM(C3:C19)</f>
        <v>2</v>
      </c>
      <c r="D20" s="43" t="str">
        <f>C3*D3+C4*D4+C5*D5+C6*D6+C7*D7+D8+E8+D9+D10+E10+D11+E11+D12+E12+D13+D13+D14+D15+E15+D16+E16+D17+D18+D19</f>
        <v>#VALUE!</v>
      </c>
      <c r="E20" s="45">
        <f>SUM(E3:E19)</f>
        <v>0</v>
      </c>
      <c r="F20" s="60"/>
      <c r="G20" s="60"/>
      <c r="H20" s="61"/>
    </row>
    <row r="22">
      <c r="C22" s="48" t="s">
        <v>63</v>
      </c>
      <c r="D22" s="46" t="str">
        <f>D20+E20</f>
        <v>#VALUE!</v>
      </c>
    </row>
    <row r="24">
      <c r="C24" s="48" t="s">
        <v>64</v>
      </c>
      <c r="D24" s="50">
        <v>500.0</v>
      </c>
    </row>
    <row r="25">
      <c r="C25" s="48" t="s">
        <v>65</v>
      </c>
      <c r="D25" s="49" t="str">
        <f>D24-D22</f>
        <v>#VALUE!</v>
      </c>
    </row>
  </sheetData>
  <conditionalFormatting sqref="H3:H19">
    <cfRule type="containsBlanks" dxfId="0" priority="1">
      <formula>LEN(TRIM(H3))=0</formula>
    </cfRule>
  </conditionalFormatting>
  <dataValidations>
    <dataValidation type="list" allowBlank="1" showErrorMessage="1" sqref="G3:G19">
      <formula1>"Oui,Non"</formula1>
    </dataValidation>
  </dataValidations>
  <hyperlinks>
    <hyperlink r:id="rId1" ref="F3"/>
  </hyperlinks>
  <drawing r:id="rId2"/>
</worksheet>
</file>