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F:\DS\Excel\"/>
    </mc:Choice>
  </mc:AlternateContent>
  <bookViews>
    <workbookView xWindow="0" yWindow="0" windowWidth="17256" windowHeight="7764" activeTab="2"/>
  </bookViews>
  <sheets>
    <sheet name="Data" sheetId="1" r:id="rId1"/>
    <sheet name="Analyze" sheetId="8" r:id="rId2"/>
    <sheet name="Dashboard" sheetId="6" r:id="rId3"/>
  </sheets>
  <definedNames>
    <definedName name="Slicer_Region">#N/A</definedName>
    <definedName name="Slicer_Years">#N/A</definedName>
  </definedNames>
  <calcPr calcId="162913"/>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8" l="1"/>
  <c r="G17" i="8"/>
  <c r="H17" i="8"/>
  <c r="F18" i="8"/>
  <c r="G18" i="8"/>
  <c r="H18" i="8"/>
  <c r="F19" i="8"/>
  <c r="G19" i="8"/>
  <c r="H19" i="8"/>
  <c r="F20" i="8"/>
  <c r="G20" i="8"/>
  <c r="H20" i="8"/>
  <c r="F21" i="8"/>
  <c r="G21" i="8"/>
  <c r="H21" i="8"/>
  <c r="F22" i="8"/>
  <c r="G22" i="8"/>
  <c r="H22" i="8"/>
  <c r="F23" i="8"/>
  <c r="G23" i="8"/>
  <c r="H23" i="8"/>
  <c r="F24" i="8"/>
  <c r="G24" i="8"/>
  <c r="H24" i="8"/>
  <c r="E21" i="8"/>
  <c r="E17" i="8"/>
  <c r="J11" i="6"/>
  <c r="K11" i="6"/>
  <c r="J12" i="6"/>
  <c r="K12" i="6"/>
  <c r="J13" i="6"/>
  <c r="K13" i="6"/>
  <c r="J14" i="6"/>
  <c r="K14" i="6"/>
  <c r="J15" i="6"/>
  <c r="K15" i="6"/>
  <c r="J16" i="6"/>
  <c r="K16" i="6"/>
  <c r="I12" i="6"/>
  <c r="I13" i="6"/>
  <c r="I14" i="6"/>
  <c r="I15" i="6"/>
  <c r="I16" i="6"/>
  <c r="I11" i="6"/>
  <c r="D11" i="6"/>
  <c r="E11" i="6"/>
  <c r="D12" i="6"/>
  <c r="E12" i="6"/>
  <c r="D13" i="6"/>
  <c r="E13" i="6"/>
  <c r="D14" i="6"/>
  <c r="E14" i="6"/>
  <c r="D15" i="6"/>
  <c r="E15" i="6"/>
  <c r="D16" i="6"/>
  <c r="E16" i="6"/>
  <c r="C12" i="6"/>
  <c r="C13" i="6"/>
  <c r="C14" i="6"/>
  <c r="C15" i="6"/>
  <c r="C16" i="6"/>
  <c r="C11" i="6"/>
  <c r="L14" i="6" l="1"/>
  <c r="L16" i="6"/>
  <c r="L15" i="6"/>
  <c r="L12" i="6"/>
  <c r="K17" i="6"/>
  <c r="J17" i="6"/>
  <c r="L13" i="6"/>
  <c r="F16" i="6"/>
  <c r="F12" i="6"/>
  <c r="F15" i="6"/>
  <c r="F11" i="6"/>
  <c r="F14" i="6"/>
  <c r="F13" i="6"/>
  <c r="D17" i="6"/>
  <c r="L11" i="6"/>
  <c r="E17" i="6"/>
  <c r="L17" i="6" l="1"/>
  <c r="F17" i="6"/>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<sst xmlns="http://schemas.openxmlformats.org/spreadsheetml/2006/main" count="48311" uniqueCount="155">
  <si>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</si>
  <si>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</si>
  <si>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</si>
  <si>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</si>
  <si>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</si>
  <si>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</si>
  <si>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</si>
  <si>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</si>
  <si>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</si>
  <si>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</si>
  <si>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</si>
  <si>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</si>
  <si>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</si>
  <si>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</si>
  <si>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</si>
  <si>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</si>
  <si>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</si>
  <si>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</si>
  <si>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</si>
  <si>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</si>
  <si>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</si>
  <si>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</si>
  <si>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</si>
  <si>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</si>
  <si>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</si>
  <si>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</si>
  <si>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</si>
  <si>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</si>
  <si>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</si>
  <si>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</si>
  <si>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</si>
  <si>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</si>
  <si>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</si>
  <si>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</si>
  <si>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</si>
  <si>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</si>
  <si>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</si>
  <si>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</si>
  <si>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</si>
  <si>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</si>
  <si>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</si>
  <si>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</si>
  <si>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</si>
  <si>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</si>
  <si>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</si>
  <si>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</si>
  <si>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</si>
  <si>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</si>
  <si>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</si>
  <si>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</si>
  <si>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</si>
  <si>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</si>
  <si>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</si>
  <si>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</si>
  <si>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</si>
  <si>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</si>
  <si>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</si>
  <si>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</si>
  <si>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</si>
  <si>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</si>
  <si>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</si>
  <si>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</si>
  <si>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</si>
  <si>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</si>
  <si>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</si>
  <si>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</si>
  <si>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</si>
  <si>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</si>
  <si>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</si>
  <si>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</si>
  <si>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</si>
  <si>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</si>
  <si>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</si>
  <si>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</si>
  <si>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</si>
  <si>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</si>
  <si>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</si>
  <si>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</si>
  <si>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</si>
  <si>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</si>
  <si>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</si>
  <si>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</si>
  <si>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</si>
  <si>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</si>
  <si>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</si>
  <si>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</si>
  <si>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</si>
  <si>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</si>
  <si>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</si>
  <si>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</si>
  <si>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</si>
  <si>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</si>
  <si>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</si>
  <si>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</si>
  <si>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</si>
  <si>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</si>
  <si>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</si>
  <si>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</si>
  <si>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</si>
  <si>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</si>
  <si>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</si>
  <si>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</si>
  <si>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</si>
  <si>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</si>
  <si>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</si>
  <si>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</si>
  <si>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</si>
  <si>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</si>
  <si>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</si>
  <si>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</si>
  <si>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</si>
  <si>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</si>
  <si>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</si>
  <si>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</si>
  <si>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</si>
  <si>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</si>
  <si>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</si>
  <si>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</si>
  <si>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</si>
  <si>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</si>
  <si>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</si>
  <si>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</si>
  <si>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</si>
  <si>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</si>
  <si>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</si>
  <si>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</si>
  <si>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</si>
  <si>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</si>
  <si>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</si>
  <si>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</si>
  <si>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</si>
  <si>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</si>
  <si>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</si>
  <si>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</si>
  <si>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</si>
  <si>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</si>
  <si>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</si>
  <si>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</si>
  <si>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</si>
  <si>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</si>
  <si>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</si>
  <si>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</si>
  <si>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</si>
  <si>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</si>
  <si>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</si>
  <si>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</si>
  <si>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</si>
  <si>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</si>
  <si>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</si>
  <si>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</si>
  <si>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</si>
  <si>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</si>
  <si>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t>
  </si>
  <si>
    <t>Quarters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</si>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</sst>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quot;$&quot;#,##0_);[Red]\(&quot;$&quot;#,##0\)"/>
    <numFmt numFmtId="165" formatCode="&quot;$&quot;#,##0.00_);[Red]\(&quot;$&quot;#,##0.00\)"/>
    <numFmt numFmtId="166" formatCode="[$$-C09]#,##0.00;\-[$$-C09]#,##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u/>
      <sz val="12"/>
      <color theme="1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59999389629810485"/>
        <bgColor indexed="64"/>
      </patternFill>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3">
    <xf numFmtId="0" fontId="0" fillId="0" borderId="0"/>
    <xf numFmtId="0" fontId="5" fillId="0" borderId="0" applyNumberFormat="0" applyFill="0" applyBorder="0" applyAlignment="0" applyProtection="0"/>
    <xf numFmtId="43" fontId="4" fillId="0" borderId="0" applyFont="0" applyFill="0" applyBorder="0" applyAlignment="0" applyProtection="0"/>
  </cellStyleXfs>
  <cellXfs count="2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0" borderId="0" xfId="0" applyNumberFormat="1"/>
    <xf numFmtId="0" fontId="0" fillId="0" borderId="0" xfId="0" pivotButton="1"/>
    <xf numFmtId="0" fontId="0" fillId="0" borderId="0" xfId="0" applyAlignment="1">
      <alignment horizontal="left"/>
    </xf>
    <xf numFmtId="0" fontId="2" fillId="4" borderId="0" xfId="0" applyFont="1" applyFill="1" applyAlignment="1">
      <alignment horizontal="center"/>
    </xf>
    <xf numFmtId="43" fontId="0" fillId="0" borderId="0" xfId="2" applyFont="1"/>
    <xf numFmtId="0" fontId="0" fillId="5" borderId="2" xfId="0" applyFill="1" applyBorder="1"/>
    <xf numFmtId="43" fontId="0" fillId="5" borderId="2" xfId="2" applyFont="1" applyFill="1" applyBorder="1"/>
    <xf numFmtId="43" fontId="0" fillId="0" borderId="0" xfId="0" applyNumberFormat="1"/>
    <xf numFmtId="166" fontId="0" fillId="0" borderId="0" xfId="0" applyNumberFormat="1"/>
    <xf numFmtId="0" fontId="2" fillId="3" borderId="0" xfId="0" applyFont="1" applyFill="1" applyAlignment="1">
      <alignment horizontal="center"/>
    </xf>
    <xf numFmtId="0" fontId="2" fillId="4" borderId="0" xfId="0" applyFont="1" applyFill="1" applyAlignment="1">
      <alignment horizontal="center"/>
    </xf>
  </cellXfs>
  <cellStyles count="3">
    <cellStyle name="Comma" xfId="2" builtinId="3"/>
    <cellStyle name="Hyperlink 2" xfId="1"/>
    <cellStyle name="Normal" xfId="0" builtinId="0"/>
  </cellStyles>
  <dxfs count="23">
    <dxf>
      <numFmt numFmtId="35" formatCode="_-* #,##0.00_-;\-* #,##0.00_-;_-* &quot;-&quot;??_-;_-@_-"/>
    </dxf>
    <dxf>
      <numFmt numFmtId="166" formatCode="[$$-C09]#,##0.00;\-[$$-C09]#,##0.00"/>
    </dxf>
    <dxf>
      <numFmt numFmtId="35" formatCode="_-* #,##0.00_-;\-* #,##0.00_-;_-* &quot;-&quot;??_-;_-@_-"/>
    </dxf>
    <dxf>
      <numFmt numFmtId="166" formatCode="[$$-C09]#,##0.00;\-[$$-C09]#,##0.00"/>
    </dxf>
    <dxf>
      <numFmt numFmtId="35" formatCode="_-* #,##0.00_-;\-* #,##0.00_-;_-* &quot;-&quot;??_-;_-@_-"/>
    </dxf>
    <dxf>
      <numFmt numFmtId="166" formatCode="[$$-C09]#,##0.00;\-[$$-C09]#,##0.00"/>
    </dxf>
    <dxf>
      <numFmt numFmtId="166" formatCode="[$$-C09]#,##0.00;\-[$$-C09]#,##0.00"/>
    </dxf>
    <dxf>
      <numFmt numFmtId="35" formatCode="_-* #,##0.00_-;\-* #,##0.00_-;_-* &quot;-&quot;??_-;_-@_-"/>
    </dxf>
    <dxf>
      <font>
        <b val="0"/>
        <i val="0"/>
        <strike val="0"/>
        <condense val="0"/>
        <extend val="0"/>
        <outline val="0"/>
        <shadow val="0"/>
        <u val="none"/>
        <vertAlign val="baseline"/>
        <sz val="12"/>
        <color theme="1"/>
        <name val="Calibri"/>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4">
                <a:lumMod val="50000"/>
              </a:schemeClr>
            </a:solidFill>
            <a:ln>
              <a:noFill/>
            </a:ln>
            <a:effectLst/>
          </c:spPr>
          <c:invertIfNegative val="0"/>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Analyze!$G$17:$G$24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8D4E-4DA3-B2BE-40980B22897A}"/>
            </c:ext>
          </c:extLst>
        </c:ser>
        <c:dLbls>
          <c:showLegendKey val="0"/>
          <c:showVal val="0"/>
          <c:showCatName val="0"/>
          <c:showSerName val="0"/>
          <c:showPercent val="0"/>
          <c:showBubbleSize val="0"/>
        </c:dLbls>
        <c:gapWidth val="219"/>
        <c:axId val="1328044784"/>
        <c:axId val="1025214912"/>
      </c:barChart>
      <c:lineChart>
        <c:grouping val="standard"/>
        <c:varyColors val="0"/>
        <c:ser>
          <c:idx val="1"/>
          <c:order val="1"/>
          <c:tx>
            <c:v>Operating Profit Margin</c:v>
          </c:tx>
          <c:spPr>
            <a:ln w="28575" cap="rnd">
              <a:solidFill>
                <a:srgbClr val="FF0000"/>
              </a:solidFill>
              <a:round/>
            </a:ln>
            <a:effectLst/>
          </c:spPr>
          <c:marker>
            <c:symbol val="circle"/>
            <c:size val="5"/>
            <c:spPr>
              <a:solidFill>
                <a:schemeClr val="bg1"/>
              </a:solidFill>
              <a:ln w="9525">
                <a:solidFill>
                  <a:schemeClr val="accent2"/>
                </a:solidFill>
              </a:ln>
              <a:effectLst/>
            </c:spPr>
          </c:marker>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Analyze!$H$17:$H$24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8D4E-4DA3-B2BE-40980B22897A}"/>
            </c:ext>
          </c:extLst>
        </c:ser>
        <c:dLbls>
          <c:showLegendKey val="0"/>
          <c:showVal val="0"/>
          <c:showCatName val="0"/>
          <c:showSerName val="0"/>
          <c:showPercent val="0"/>
          <c:showBubbleSize val="0"/>
        </c:dLbls>
        <c:marker val="1"/>
        <c:smooth val="0"/>
        <c:axId val="1380112064"/>
        <c:axId val="1380111648"/>
      </c:lineChart>
      <c:catAx>
        <c:axId val="1328044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214912"/>
        <c:crosses val="autoZero"/>
        <c:auto val="1"/>
        <c:lblAlgn val="ctr"/>
        <c:lblOffset val="100"/>
        <c:noMultiLvlLbl val="0"/>
      </c:catAx>
      <c:valAx>
        <c:axId val="10252149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044784"/>
        <c:crosses val="autoZero"/>
        <c:crossBetween val="between"/>
      </c:valAx>
      <c:valAx>
        <c:axId val="13801116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112064"/>
        <c:crosses val="max"/>
        <c:crossBetween val="between"/>
      </c:valAx>
      <c:catAx>
        <c:axId val="1380112064"/>
        <c:scaling>
          <c:orientation val="minMax"/>
        </c:scaling>
        <c:delete val="1"/>
        <c:axPos val="b"/>
        <c:numFmt formatCode="General" sourceLinked="1"/>
        <c:majorTickMark val="out"/>
        <c:minorTickMark val="none"/>
        <c:tickLblPos val="nextTo"/>
        <c:crossAx val="1380111648"/>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132332</xdr:rowOff>
    </xdr:from>
    <xdr:to>
      <xdr:col>12</xdr:col>
      <xdr:colOff>0</xdr:colOff>
      <xdr:row>3</xdr:row>
      <xdr:rowOff>96269</xdr:rowOff>
    </xdr:to>
    <xdr:sp macro="" textlink="">
      <xdr:nvSpPr>
        <xdr:cNvPr id="2" name="Rectangle 1"/>
        <xdr:cNvSpPr/>
      </xdr:nvSpPr>
      <xdr:spPr>
        <a:xfrm>
          <a:off x="2697480" y="132332"/>
          <a:ext cx="10576560" cy="558297"/>
        </a:xfrm>
        <a:prstGeom prst="rect">
          <a:avLst/>
        </a:prstGeom>
        <a:solidFill>
          <a:schemeClr val="accent4">
            <a:lumMod val="5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t>Coca-Cola</a:t>
          </a:r>
          <a:r>
            <a:rPr lang="en-US" sz="3200" b="1" baseline="0"/>
            <a:t> USA Retailer Dashboard</a:t>
          </a:r>
          <a:endParaRPr lang="en-US" sz="3200" b="1"/>
        </a:p>
      </xdr:txBody>
    </xdr:sp>
    <xdr:clientData/>
  </xdr:twoCellAnchor>
  <xdr:twoCellAnchor>
    <xdr:from>
      <xdr:col>2</xdr:col>
      <xdr:colOff>0</xdr:colOff>
      <xdr:row>4</xdr:row>
      <xdr:rowOff>10412</xdr:rowOff>
    </xdr:from>
    <xdr:to>
      <xdr:col>3</xdr:col>
      <xdr:colOff>1249680</xdr:colOff>
      <xdr:row>7</xdr:row>
      <xdr:rowOff>60960</xdr:rowOff>
    </xdr:to>
    <xdr:sp macro="" textlink="">
      <xdr:nvSpPr>
        <xdr:cNvPr id="3" name="Rectangle 2"/>
        <xdr:cNvSpPr/>
      </xdr:nvSpPr>
      <xdr:spPr>
        <a:xfrm>
          <a:off x="3314700" y="802892"/>
          <a:ext cx="2484120" cy="644908"/>
        </a:xfrm>
        <a:prstGeom prst="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Total</a:t>
          </a:r>
          <a:r>
            <a:rPr lang="en-US" sz="1400" b="1" baseline="0"/>
            <a:t> Sales</a:t>
          </a:r>
          <a:endParaRPr lang="en-US" sz="1400" b="1"/>
        </a:p>
      </xdr:txBody>
    </xdr:sp>
    <xdr:clientData/>
  </xdr:twoCellAnchor>
  <xdr:twoCellAnchor>
    <xdr:from>
      <xdr:col>4</xdr:col>
      <xdr:colOff>22860</xdr:colOff>
      <xdr:row>4</xdr:row>
      <xdr:rowOff>18032</xdr:rowOff>
    </xdr:from>
    <xdr:to>
      <xdr:col>7</xdr:col>
      <xdr:colOff>7620</xdr:colOff>
      <xdr:row>7</xdr:row>
      <xdr:rowOff>76200</xdr:rowOff>
    </xdr:to>
    <xdr:sp macro="" textlink="">
      <xdr:nvSpPr>
        <xdr:cNvPr id="4" name="Rectangle 3"/>
        <xdr:cNvSpPr/>
      </xdr:nvSpPr>
      <xdr:spPr>
        <a:xfrm>
          <a:off x="5905500" y="810512"/>
          <a:ext cx="2644140" cy="652528"/>
        </a:xfrm>
        <a:prstGeom prst="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Units</a:t>
          </a:r>
          <a:r>
            <a:rPr lang="en-US" sz="1400" b="1" baseline="0"/>
            <a:t> Sold</a:t>
          </a:r>
          <a:endParaRPr lang="en-US" sz="1400" b="1"/>
        </a:p>
      </xdr:txBody>
    </xdr:sp>
    <xdr:clientData/>
  </xdr:twoCellAnchor>
  <xdr:twoCellAnchor>
    <xdr:from>
      <xdr:col>8</xdr:col>
      <xdr:colOff>0</xdr:colOff>
      <xdr:row>4</xdr:row>
      <xdr:rowOff>25652</xdr:rowOff>
    </xdr:from>
    <xdr:to>
      <xdr:col>9</xdr:col>
      <xdr:colOff>1143000</xdr:colOff>
      <xdr:row>7</xdr:row>
      <xdr:rowOff>83820</xdr:rowOff>
    </xdr:to>
    <xdr:sp macro="" textlink="">
      <xdr:nvSpPr>
        <xdr:cNvPr id="5" name="Rectangle 4"/>
        <xdr:cNvSpPr/>
      </xdr:nvSpPr>
      <xdr:spPr>
        <a:xfrm>
          <a:off x="8709660" y="818132"/>
          <a:ext cx="2438400" cy="652528"/>
        </a:xfrm>
        <a:prstGeom prst="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Average Price</a:t>
          </a:r>
        </a:p>
      </xdr:txBody>
    </xdr:sp>
    <xdr:clientData/>
  </xdr:twoCellAnchor>
  <xdr:twoCellAnchor>
    <xdr:from>
      <xdr:col>10</xdr:col>
      <xdr:colOff>83820</xdr:colOff>
      <xdr:row>4</xdr:row>
      <xdr:rowOff>25652</xdr:rowOff>
    </xdr:from>
    <xdr:to>
      <xdr:col>12</xdr:col>
      <xdr:colOff>0</xdr:colOff>
      <xdr:row>7</xdr:row>
      <xdr:rowOff>91440</xdr:rowOff>
    </xdr:to>
    <xdr:sp macro="" textlink="">
      <xdr:nvSpPr>
        <xdr:cNvPr id="6" name="Rectangle 5"/>
        <xdr:cNvSpPr/>
      </xdr:nvSpPr>
      <xdr:spPr>
        <a:xfrm>
          <a:off x="11277600" y="818132"/>
          <a:ext cx="2362200" cy="660148"/>
        </a:xfrm>
        <a:prstGeom prst="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Total</a:t>
          </a:r>
          <a:r>
            <a:rPr lang="en-US" sz="1400" b="1" baseline="0"/>
            <a:t> Operating Profit</a:t>
          </a:r>
          <a:endParaRPr lang="en-US" sz="1400" b="1"/>
        </a:p>
      </xdr:txBody>
    </xdr:sp>
    <xdr:clientData/>
  </xdr:twoCellAnchor>
  <xdr:twoCellAnchor>
    <xdr:from>
      <xdr:col>2</xdr:col>
      <xdr:colOff>365760</xdr:colOff>
      <xdr:row>5</xdr:row>
      <xdr:rowOff>53340</xdr:rowOff>
    </xdr:from>
    <xdr:to>
      <xdr:col>3</xdr:col>
      <xdr:colOff>1005840</xdr:colOff>
      <xdr:row>6</xdr:row>
      <xdr:rowOff>190500</xdr:rowOff>
    </xdr:to>
    <xdr:sp macro="" textlink="Analyze!A4">
      <xdr:nvSpPr>
        <xdr:cNvPr id="8" name="Rectangle 7"/>
        <xdr:cNvSpPr/>
      </xdr:nvSpPr>
      <xdr:spPr>
        <a:xfrm>
          <a:off x="3680460" y="1043940"/>
          <a:ext cx="1874520" cy="335280"/>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714A59D-2292-4897-B8BC-4538A2EF82FA}" type="TxLink">
            <a:rPr lang="en-US" sz="2000" b="1" i="0" u="none" strike="noStrike">
              <a:solidFill>
                <a:schemeClr val="bg1"/>
              </a:solidFill>
              <a:latin typeface="Calibri"/>
              <a:ea typeface="Calibri"/>
              <a:cs typeface="Calibri"/>
            </a:rPr>
            <a:pPr algn="l"/>
            <a:t> 12,016,665.00 </a:t>
          </a:fld>
          <a:endParaRPr lang="en-US" sz="1800" b="1">
            <a:solidFill>
              <a:schemeClr val="bg1"/>
            </a:solidFill>
          </a:endParaRPr>
        </a:p>
      </xdr:txBody>
    </xdr:sp>
    <xdr:clientData/>
  </xdr:twoCellAnchor>
  <xdr:twoCellAnchor>
    <xdr:from>
      <xdr:col>4</xdr:col>
      <xdr:colOff>472440</xdr:colOff>
      <xdr:row>5</xdr:row>
      <xdr:rowOff>53340</xdr:rowOff>
    </xdr:from>
    <xdr:to>
      <xdr:col>5</xdr:col>
      <xdr:colOff>922020</xdr:colOff>
      <xdr:row>6</xdr:row>
      <xdr:rowOff>190500</xdr:rowOff>
    </xdr:to>
    <xdr:sp macro="" textlink="Analyze!B4">
      <xdr:nvSpPr>
        <xdr:cNvPr id="12" name="Rectangle 11"/>
        <xdr:cNvSpPr/>
      </xdr:nvSpPr>
      <xdr:spPr>
        <a:xfrm>
          <a:off x="6355080" y="1043940"/>
          <a:ext cx="1874520" cy="335280"/>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3E4C791-292B-43C5-9021-8BC26DEB79D8}" type="TxLink">
            <a:rPr lang="en-US" sz="2000" b="1" i="0" u="none" strike="noStrike">
              <a:solidFill>
                <a:schemeClr val="bg1"/>
              </a:solidFill>
              <a:latin typeface="Calibri"/>
              <a:ea typeface="Calibri"/>
              <a:cs typeface="Calibri"/>
            </a:rPr>
            <a:pPr marL="0" indent="0" algn="l"/>
            <a:t> 24,788,610.00 </a:t>
          </a:fld>
          <a:endParaRPr lang="en-US" sz="2000" b="1" i="0" u="none" strike="noStrike">
            <a:solidFill>
              <a:schemeClr val="bg1"/>
            </a:solidFill>
            <a:latin typeface="Calibri"/>
            <a:ea typeface="Calibri"/>
            <a:cs typeface="Calibri"/>
          </a:endParaRPr>
        </a:p>
      </xdr:txBody>
    </xdr:sp>
    <xdr:clientData/>
  </xdr:twoCellAnchor>
  <xdr:twoCellAnchor>
    <xdr:from>
      <xdr:col>8</xdr:col>
      <xdr:colOff>342900</xdr:colOff>
      <xdr:row>5</xdr:row>
      <xdr:rowOff>76200</xdr:rowOff>
    </xdr:from>
    <xdr:to>
      <xdr:col>9</xdr:col>
      <xdr:colOff>922020</xdr:colOff>
      <xdr:row>7</xdr:row>
      <xdr:rowOff>15240</xdr:rowOff>
    </xdr:to>
    <xdr:sp macro="" textlink="Analyze!C4">
      <xdr:nvSpPr>
        <xdr:cNvPr id="13" name="Rectangle 12"/>
        <xdr:cNvSpPr/>
      </xdr:nvSpPr>
      <xdr:spPr>
        <a:xfrm>
          <a:off x="9052560" y="1066800"/>
          <a:ext cx="1874520" cy="335280"/>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FB1B3A9B-C563-4F0E-B45B-679E2E42FB33}" type="TxLink">
            <a:rPr lang="en-US" sz="2000" b="1" i="0" u="none" strike="noStrike">
              <a:solidFill>
                <a:schemeClr val="bg1"/>
              </a:solidFill>
              <a:latin typeface="Calibri"/>
              <a:ea typeface="Calibri"/>
              <a:cs typeface="Calibri"/>
            </a:rPr>
            <a:pPr marL="0" indent="0" algn="ctr"/>
            <a:t>$0.45</a:t>
          </a:fld>
          <a:endParaRPr lang="en-US" sz="2000" b="1" i="0" u="none" strike="noStrike">
            <a:solidFill>
              <a:schemeClr val="bg1"/>
            </a:solidFill>
            <a:latin typeface="Calibri"/>
            <a:ea typeface="Calibri"/>
            <a:cs typeface="Calibri"/>
          </a:endParaRPr>
        </a:p>
      </xdr:txBody>
    </xdr:sp>
    <xdr:clientData/>
  </xdr:twoCellAnchor>
  <xdr:twoCellAnchor>
    <xdr:from>
      <xdr:col>10</xdr:col>
      <xdr:colOff>388620</xdr:colOff>
      <xdr:row>5</xdr:row>
      <xdr:rowOff>91440</xdr:rowOff>
    </xdr:from>
    <xdr:to>
      <xdr:col>11</xdr:col>
      <xdr:colOff>1051560</xdr:colOff>
      <xdr:row>7</xdr:row>
      <xdr:rowOff>30480</xdr:rowOff>
    </xdr:to>
    <xdr:sp macro="" textlink="Analyze!D4">
      <xdr:nvSpPr>
        <xdr:cNvPr id="14" name="Rectangle 13"/>
        <xdr:cNvSpPr/>
      </xdr:nvSpPr>
      <xdr:spPr>
        <a:xfrm>
          <a:off x="11582400" y="1082040"/>
          <a:ext cx="1874520" cy="335280"/>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F523683C-98A4-4EDF-BE30-A4C52B45BDB4}" type="TxLink">
            <a:rPr lang="en-US" sz="2000" b="1" i="0" u="none" strike="noStrike">
              <a:solidFill>
                <a:schemeClr val="bg1"/>
              </a:solidFill>
              <a:latin typeface="Calibri"/>
              <a:ea typeface="Calibri"/>
              <a:cs typeface="Calibri"/>
            </a:rPr>
            <a:pPr marL="0" indent="0" algn="l"/>
            <a:t> 4,722,496.77 </a:t>
          </a:fld>
          <a:endParaRPr lang="en-US" sz="2000" b="1" i="0" u="none" strike="noStrike">
            <a:solidFill>
              <a:schemeClr val="bg1"/>
            </a:solidFill>
            <a:latin typeface="Calibri"/>
            <a:ea typeface="Calibri"/>
            <a:cs typeface="Calibri"/>
          </a:endParaRPr>
        </a:p>
      </xdr:txBody>
    </xdr:sp>
    <xdr:clientData/>
  </xdr:twoCellAnchor>
  <xdr:twoCellAnchor>
    <xdr:from>
      <xdr:col>2</xdr:col>
      <xdr:colOff>0</xdr:colOff>
      <xdr:row>19</xdr:row>
      <xdr:rowOff>83820</xdr:rowOff>
    </xdr:from>
    <xdr:to>
      <xdr:col>12</xdr:col>
      <xdr:colOff>0</xdr:colOff>
      <xdr:row>33</xdr:row>
      <xdr:rowOff>53340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358140</xdr:colOff>
      <xdr:row>2</xdr:row>
      <xdr:rowOff>144781</xdr:rowOff>
    </xdr:from>
    <xdr:to>
      <xdr:col>0</xdr:col>
      <xdr:colOff>2186940</xdr:colOff>
      <xdr:row>12</xdr:row>
      <xdr:rowOff>45721</xdr:rowOff>
    </xdr:to>
    <mc:AlternateContent xmlns:mc="http://schemas.openxmlformats.org/markup-compatibility/2006" xmlns:a14="http://schemas.microsoft.com/office/drawing/2010/main">
      <mc:Choice Requires="a14">
        <xdr:graphicFrame macro="">
          <xdr:nvGraphicFramePr>
            <xdr:cNvPr id="1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58140" y="541021"/>
              <a:ext cx="1828800" cy="1882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358140</xdr:colOff>
      <xdr:row>13</xdr:row>
      <xdr:rowOff>83821</xdr:rowOff>
    </xdr:from>
    <xdr:to>
      <xdr:col>0</xdr:col>
      <xdr:colOff>2186940</xdr:colOff>
      <xdr:row>18</xdr:row>
      <xdr:rowOff>121921</xdr:rowOff>
    </xdr:to>
    <mc:AlternateContent xmlns:mc="http://schemas.openxmlformats.org/markup-compatibility/2006" xmlns:a14="http://schemas.microsoft.com/office/drawing/2010/main">
      <mc:Choice Requires="a14">
        <xdr:graphicFrame macro="">
          <xdr:nvGraphicFramePr>
            <xdr:cNvPr id="19"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358140" y="2659381"/>
              <a:ext cx="18288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asi" refreshedDate="45450.504559490742" createdVersion="6" refreshedVersion="6" minRefreshableVersion="3" recordCount="9648">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01/01/2022"/>
          <s v="Jan"/>
          <s v="Feb"/>
          <s v="Mar"/>
          <s v="Apr"/>
          <s v="May"/>
          <s v="Jun"/>
          <s v="Jul"/>
          <s v="Aug"/>
          <s v="Sep"/>
          <s v="Oct"/>
          <s v="Nov"/>
          <s v="Dec"/>
          <s v="&gt;01/0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01/01/2022"/>
          <s v="Qtr1"/>
          <s v="Qtr2"/>
          <s v="Qtr3"/>
          <s v="Qtr4"/>
          <s v="&gt;01/01/2024"/>
        </groupItems>
      </fieldGroup>
    </cacheField>
    <cacheField name="Years"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defaultSubtotal="0">
      <items count="6">
        <item x="0"/>
        <item x="1"/>
        <item x="2"/>
        <item x="3"/>
        <item x="4"/>
        <item x="5"/>
      </items>
    </pivotField>
    <pivotField showAll="0" defaultSubtotal="0">
      <items count="5">
        <item x="0"/>
        <item x="1"/>
        <item x="2"/>
        <item x="3"/>
        <item x="4"/>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Average of Price per Unit" fld="7" subtotal="average" baseField="0" baseItem="1" numFmtId="166"/>
    <dataField name="Sum of Operating Profit" fld="10" baseField="0" baseItem="0"/>
  </dataFields>
  <formats count="2">
    <format dxfId="7">
      <pivotArea outline="0" collapsedLevelsAreSubtotals="1" fieldPosition="0"/>
    </format>
    <format dxfId="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6:I14"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16:D25" firstHeaderRow="0" firstDataRow="1" firstDataCol="2"/>
  <pivotFields count="14">
    <pivotField compact="0" outline="0" showAll="0" defaultSubtotal="0"/>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D14"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8" name="PivotTable1"/>
    <pivotTable tabId="8" name="PivotTable2"/>
    <pivotTable tabId="8" name="PivotTable4"/>
    <pivotTable tabId="8" name="PivotTable3"/>
  </pivotTables>
  <data>
    <tabular pivotCacheId="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8" name="PivotTable1"/>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Light4" rowHeight="260350"/>
  <slicer name="Years" cache="Slicer_Years" caption="Years" style="SlicerStyleLight4" rowHeight="260350"/>
</slicers>
</file>

<file path=xl/tables/table1.xml><?xml version="1.0" encoding="utf-8"?>
<table xmlns="http://schemas.openxmlformats.org/spreadsheetml/2006/main" id="1" name="Table1" displayName="Table1" ref="B4:M9652" totalsRowShown="0" headerRowDxfId="22" dataDxfId="21" tableBorderDxfId="20">
  <autoFilter ref="B4:M9652"/>
  <tableColumns count="12">
    <tableColumn id="1" name="Retailer" dataDxfId="19"/>
    <tableColumn id="2" name="Retailer ID" dataDxfId="18"/>
    <tableColumn id="3" name="Invoice Date" dataDxfId="17"/>
    <tableColumn id="4" name="Region" dataDxfId="16"/>
    <tableColumn id="5" name="State" dataDxfId="15"/>
    <tableColumn id="6" name="City" dataDxfId="14"/>
    <tableColumn id="7" name="Beverage Brand" dataDxfId="13"/>
    <tableColumn id="8" name="Price per Unit" dataDxfId="12"/>
    <tableColumn id="9" name="Units Sold" dataDxfId="11"/>
    <tableColumn id="10" name="Total Sales" dataDxfId="10"/>
    <tableColumn id="11" name="Operating Profit" dataDxfId="9"/>
    <tableColumn id="12" name="Operating Margin"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9652"/>
  <sheetViews>
    <sheetView zoomScaleNormal="100" workbookViewId="0">
      <selection activeCell="D26" sqref="D26"/>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5"/>
  <sheetViews>
    <sheetView workbookViewId="0">
      <selection activeCell="C4" sqref="C4"/>
    </sheetView>
  </sheetViews>
  <sheetFormatPr defaultRowHeight="15.6" x14ac:dyDescent="0.3"/>
  <cols>
    <col min="1" max="1" width="16.296875" bestFit="1" customWidth="1"/>
    <col min="2" max="2" width="10.296875" customWidth="1"/>
    <col min="3" max="3" width="16.296875" customWidth="1"/>
    <col min="4" max="5" width="25.5" customWidth="1"/>
    <col min="6" max="6" width="16.296875" customWidth="1"/>
    <col min="7" max="7" width="15.19921875" customWidth="1"/>
    <col min="8" max="8" width="9.8984375" customWidth="1"/>
    <col min="9" max="9" width="10.8984375" customWidth="1"/>
    <col min="10" max="11" width="8.8984375" customWidth="1"/>
    <col min="12" max="12" width="7.8984375" customWidth="1"/>
    <col min="13" max="19" width="8.8984375" customWidth="1"/>
    <col min="20" max="20" width="9.8984375" customWidth="1"/>
    <col min="21" max="25" width="8.8984375" customWidth="1"/>
    <col min="26" max="26" width="10.8984375" bestFit="1" customWidth="1"/>
    <col min="27" max="725" width="10.69921875" bestFit="1" customWidth="1"/>
    <col min="726" max="726" width="10.8984375" bestFit="1" customWidth="1"/>
  </cols>
  <sheetData>
    <row r="3" spans="1:9" x14ac:dyDescent="0.3">
      <c r="A3" t="s">
        <v>138</v>
      </c>
      <c r="B3" t="s">
        <v>139</v>
      </c>
      <c r="C3" t="s">
        <v>140</v>
      </c>
      <c r="D3" t="s">
        <v>141</v>
      </c>
    </row>
    <row r="4" spans="1:9" x14ac:dyDescent="0.3">
      <c r="A4" s="18">
        <v>12016664.999999965</v>
      </c>
      <c r="B4" s="18">
        <v>24788610</v>
      </c>
      <c r="C4" s="19">
        <v>0.45216625207296596</v>
      </c>
      <c r="D4" s="18">
        <v>4722496.7700000061</v>
      </c>
    </row>
    <row r="6" spans="1:9" x14ac:dyDescent="0.3">
      <c r="A6" s="12" t="s">
        <v>138</v>
      </c>
      <c r="B6" s="12" t="s">
        <v>144</v>
      </c>
      <c r="F6" s="12" t="s">
        <v>138</v>
      </c>
      <c r="G6" s="12" t="s">
        <v>144</v>
      </c>
    </row>
    <row r="7" spans="1:9" x14ac:dyDescent="0.3">
      <c r="A7" s="12" t="s">
        <v>142</v>
      </c>
      <c r="B7" t="s">
        <v>145</v>
      </c>
      <c r="C7" t="s">
        <v>146</v>
      </c>
      <c r="D7" t="s">
        <v>143</v>
      </c>
      <c r="F7" s="12" t="s">
        <v>142</v>
      </c>
      <c r="G7" t="s">
        <v>145</v>
      </c>
      <c r="H7" t="s">
        <v>146</v>
      </c>
      <c r="I7" t="s">
        <v>143</v>
      </c>
    </row>
    <row r="8" spans="1:9" x14ac:dyDescent="0.3">
      <c r="A8" s="13" t="s">
        <v>14</v>
      </c>
      <c r="B8" s="11">
        <v>499102.00000000017</v>
      </c>
      <c r="C8" s="11">
        <v>2268974.9000000032</v>
      </c>
      <c r="D8" s="11">
        <v>2768076.9000000032</v>
      </c>
      <c r="F8" s="13" t="s">
        <v>130</v>
      </c>
      <c r="G8" s="11">
        <v>276210</v>
      </c>
      <c r="H8" s="11">
        <v>1009698.7</v>
      </c>
      <c r="I8" s="11">
        <v>1285908.7</v>
      </c>
    </row>
    <row r="9" spans="1:9" x14ac:dyDescent="0.3">
      <c r="A9" s="13" t="s">
        <v>19</v>
      </c>
      <c r="B9" s="11">
        <v>469270.69999999984</v>
      </c>
      <c r="C9" s="11">
        <v>1917827.7999999949</v>
      </c>
      <c r="D9" s="11">
        <v>2387098.4999999949</v>
      </c>
      <c r="F9" s="13" t="s">
        <v>20</v>
      </c>
      <c r="G9" s="11">
        <v>466787.99999999994</v>
      </c>
      <c r="H9" s="11">
        <v>2327606.5000000019</v>
      </c>
      <c r="I9" s="11">
        <v>2794394.5000000019</v>
      </c>
    </row>
    <row r="10" spans="1:9" x14ac:dyDescent="0.3">
      <c r="A10" s="13" t="s">
        <v>15</v>
      </c>
      <c r="B10" s="11">
        <v>423758.70000000007</v>
      </c>
      <c r="C10" s="11">
        <v>1633959.3000000005</v>
      </c>
      <c r="D10" s="11">
        <v>2057718.0000000005</v>
      </c>
      <c r="F10" s="13" t="s">
        <v>127</v>
      </c>
      <c r="G10" s="11">
        <v>161210.1</v>
      </c>
      <c r="H10" s="11">
        <v>2262827.0999999978</v>
      </c>
      <c r="I10" s="11">
        <v>2424037.1999999979</v>
      </c>
    </row>
    <row r="11" spans="1:9" x14ac:dyDescent="0.3">
      <c r="A11" s="13" t="s">
        <v>17</v>
      </c>
      <c r="B11" s="11">
        <v>315489.20000000013</v>
      </c>
      <c r="C11" s="11">
        <v>1116062.9000000027</v>
      </c>
      <c r="D11" s="11">
        <v>1431552.1000000029</v>
      </c>
      <c r="F11" s="13" t="s">
        <v>129</v>
      </c>
      <c r="G11" s="11">
        <v>9250.3000000000011</v>
      </c>
      <c r="H11" s="11">
        <v>1341994.9999999998</v>
      </c>
      <c r="I11" s="11">
        <v>1351245.2999999998</v>
      </c>
    </row>
    <row r="12" spans="1:9" x14ac:dyDescent="0.3">
      <c r="A12" s="13" t="s">
        <v>18</v>
      </c>
      <c r="B12" s="11">
        <v>349533.89999999997</v>
      </c>
      <c r="C12" s="11">
        <v>1302529.3000000012</v>
      </c>
      <c r="D12" s="11">
        <v>1652063.2000000011</v>
      </c>
      <c r="F12" s="13" t="s">
        <v>126</v>
      </c>
      <c r="G12" s="11">
        <v>339912.5</v>
      </c>
      <c r="H12" s="11">
        <v>580211.00000000023</v>
      </c>
      <c r="I12" s="11">
        <v>920123.50000000023</v>
      </c>
    </row>
    <row r="13" spans="1:9" x14ac:dyDescent="0.3">
      <c r="A13" s="13" t="s">
        <v>16</v>
      </c>
      <c r="B13" s="11">
        <v>366577.99999999988</v>
      </c>
      <c r="C13" s="11">
        <v>1353578.2999999986</v>
      </c>
      <c r="D13" s="11">
        <v>1720156.2999999984</v>
      </c>
      <c r="F13" s="13" t="s">
        <v>128</v>
      </c>
      <c r="G13" s="11">
        <v>1170361.5999999996</v>
      </c>
      <c r="H13" s="11">
        <v>2070594.1999999993</v>
      </c>
      <c r="I13" s="11">
        <v>3240955.7999999989</v>
      </c>
    </row>
    <row r="14" spans="1:9" x14ac:dyDescent="0.3">
      <c r="A14" s="13" t="s">
        <v>143</v>
      </c>
      <c r="B14" s="11">
        <v>2423732.5</v>
      </c>
      <c r="C14" s="11">
        <v>9592932.5000000019</v>
      </c>
      <c r="D14" s="11">
        <v>12016665.000000002</v>
      </c>
      <c r="F14" s="13" t="s">
        <v>143</v>
      </c>
      <c r="G14" s="11">
        <v>2423732.4999999995</v>
      </c>
      <c r="H14" s="11">
        <v>9592932.5</v>
      </c>
      <c r="I14" s="11">
        <v>12016665</v>
      </c>
    </row>
    <row r="16" spans="1:9" x14ac:dyDescent="0.3">
      <c r="A16" s="12" t="s">
        <v>152</v>
      </c>
      <c r="B16" s="12" t="s">
        <v>153</v>
      </c>
      <c r="C16" t="s">
        <v>138</v>
      </c>
      <c r="D16" t="s">
        <v>151</v>
      </c>
    </row>
    <row r="17" spans="1:9" x14ac:dyDescent="0.3">
      <c r="A17" t="s">
        <v>145</v>
      </c>
      <c r="B17" t="s">
        <v>147</v>
      </c>
      <c r="C17" s="11">
        <v>692776.09999999986</v>
      </c>
      <c r="D17" s="11">
        <v>0.40174683544303763</v>
      </c>
      <c r="E17" t="str">
        <f>A17</f>
        <v>2022</v>
      </c>
      <c r="F17" t="str">
        <f t="shared" ref="F17:H24" si="0">B17</f>
        <v>Qtr1</v>
      </c>
      <c r="G17">
        <f t="shared" si="0"/>
        <v>692776.09999999986</v>
      </c>
      <c r="H17">
        <f t="shared" si="0"/>
        <v>0.40174683544303763</v>
      </c>
      <c r="I17" s="11"/>
    </row>
    <row r="18" spans="1:9" x14ac:dyDescent="0.3">
      <c r="B18" t="s">
        <v>148</v>
      </c>
      <c r="C18" s="11">
        <v>644203.89999999932</v>
      </c>
      <c r="D18" s="11">
        <v>0.40000000000000013</v>
      </c>
      <c r="F18" t="str">
        <f t="shared" si="0"/>
        <v>Qtr2</v>
      </c>
      <c r="G18">
        <f t="shared" si="0"/>
        <v>644203.89999999932</v>
      </c>
      <c r="H18">
        <f t="shared" si="0"/>
        <v>0.40000000000000013</v>
      </c>
      <c r="I18" s="11"/>
    </row>
    <row r="19" spans="1:9" x14ac:dyDescent="0.3">
      <c r="B19" t="s">
        <v>149</v>
      </c>
      <c r="C19" s="11">
        <v>719170.39999999979</v>
      </c>
      <c r="D19" s="11">
        <v>0.41026548672566376</v>
      </c>
      <c r="F19" t="str">
        <f t="shared" si="0"/>
        <v>Qtr3</v>
      </c>
      <c r="G19">
        <f t="shared" si="0"/>
        <v>719170.39999999979</v>
      </c>
      <c r="H19">
        <f t="shared" si="0"/>
        <v>0.41026548672566376</v>
      </c>
      <c r="I19" s="11"/>
    </row>
    <row r="20" spans="1:9" x14ac:dyDescent="0.3">
      <c r="B20" t="s">
        <v>150</v>
      </c>
      <c r="C20" s="11">
        <v>367582.10000000015</v>
      </c>
      <c r="D20" s="11">
        <v>0.40243816254416953</v>
      </c>
      <c r="F20" t="str">
        <f t="shared" si="0"/>
        <v>Qtr4</v>
      </c>
      <c r="G20">
        <f t="shared" si="0"/>
        <v>367582.10000000015</v>
      </c>
      <c r="H20">
        <f t="shared" si="0"/>
        <v>0.40243816254416953</v>
      </c>
      <c r="I20" s="11"/>
    </row>
    <row r="21" spans="1:9" x14ac:dyDescent="0.3">
      <c r="A21" t="s">
        <v>146</v>
      </c>
      <c r="B21" t="s">
        <v>147</v>
      </c>
      <c r="C21" s="11">
        <v>1877584.300000001</v>
      </c>
      <c r="D21" s="11">
        <v>0.41657045009784782</v>
      </c>
      <c r="E21" t="str">
        <f>A21</f>
        <v>2023</v>
      </c>
      <c r="F21" t="str">
        <f t="shared" si="0"/>
        <v>Qtr1</v>
      </c>
      <c r="G21">
        <f t="shared" si="0"/>
        <v>1877584.300000001</v>
      </c>
      <c r="H21">
        <f t="shared" si="0"/>
        <v>0.41657045009784782</v>
      </c>
      <c r="I21" s="11"/>
    </row>
    <row r="22" spans="1:9" x14ac:dyDescent="0.3">
      <c r="B22" t="s">
        <v>148</v>
      </c>
      <c r="C22" s="11">
        <v>2379424.800000004</v>
      </c>
      <c r="D22" s="11">
        <v>0.42755819477434692</v>
      </c>
      <c r="F22" t="str">
        <f t="shared" si="0"/>
        <v>Qtr2</v>
      </c>
      <c r="G22">
        <f t="shared" si="0"/>
        <v>2379424.800000004</v>
      </c>
      <c r="H22">
        <f t="shared" si="0"/>
        <v>0.42755819477434692</v>
      </c>
      <c r="I22" s="11"/>
    </row>
    <row r="23" spans="1:9" x14ac:dyDescent="0.3">
      <c r="B23" t="s">
        <v>149</v>
      </c>
      <c r="C23" s="11">
        <v>2805752.5000000005</v>
      </c>
      <c r="D23" s="11">
        <v>0.4347017045454537</v>
      </c>
      <c r="F23" t="str">
        <f t="shared" si="0"/>
        <v>Qtr3</v>
      </c>
      <c r="G23">
        <f t="shared" si="0"/>
        <v>2805752.5000000005</v>
      </c>
      <c r="H23">
        <f t="shared" si="0"/>
        <v>0.4347017045454537</v>
      </c>
      <c r="I23" s="11"/>
    </row>
    <row r="24" spans="1:9" x14ac:dyDescent="0.3">
      <c r="B24" t="s">
        <v>150</v>
      </c>
      <c r="C24" s="11">
        <v>2530170.899999999</v>
      </c>
      <c r="D24" s="11">
        <v>0.42483932853717082</v>
      </c>
      <c r="F24" t="str">
        <f t="shared" si="0"/>
        <v>Qtr4</v>
      </c>
      <c r="G24">
        <f t="shared" si="0"/>
        <v>2530170.899999999</v>
      </c>
      <c r="H24">
        <f t="shared" si="0"/>
        <v>0.42483932853717082</v>
      </c>
      <c r="I24" s="11"/>
    </row>
    <row r="25" spans="1:9" x14ac:dyDescent="0.3">
      <c r="A25" t="s">
        <v>143</v>
      </c>
      <c r="C25" s="11">
        <v>12016664.999999991</v>
      </c>
      <c r="D25" s="11">
        <v>0.42299129353233944</v>
      </c>
      <c r="H25" s="11"/>
      <c r="I25" s="11"/>
    </row>
  </sheetData>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L19"/>
  <sheetViews>
    <sheetView showGridLines="0" tabSelected="1" workbookViewId="0">
      <selection activeCell="B2" sqref="B2"/>
    </sheetView>
  </sheetViews>
  <sheetFormatPr defaultColWidth="11.19921875" defaultRowHeight="15.6" x14ac:dyDescent="0.3"/>
  <cols>
    <col min="1" max="1" width="34.69921875" style="10" customWidth="1"/>
    <col min="2" max="2" width="8.796875" customWidth="1"/>
    <col min="3" max="3" width="16.19921875" customWidth="1"/>
    <col min="4" max="4" width="17.5" customWidth="1"/>
    <col min="5" max="5" width="18.69921875" customWidth="1"/>
    <col min="6" max="6" width="14.19921875" customWidth="1"/>
    <col min="7" max="7" width="2" customWidth="1"/>
    <col min="8" max="8" width="2.19921875" customWidth="1"/>
    <col min="9" max="9" width="17" customWidth="1"/>
    <col min="10" max="10" width="15.59765625" customWidth="1"/>
    <col min="11" max="11" width="15.8984375" customWidth="1"/>
    <col min="12" max="12" width="16.19921875" customWidth="1"/>
  </cols>
  <sheetData>
    <row r="9" spans="3:12" x14ac:dyDescent="0.3">
      <c r="C9" s="20" t="s">
        <v>131</v>
      </c>
      <c r="D9" s="20"/>
      <c r="E9" s="20"/>
      <c r="F9" s="20"/>
      <c r="G9" s="20"/>
      <c r="I9" s="20" t="s">
        <v>132</v>
      </c>
      <c r="J9" s="20"/>
      <c r="K9" s="20"/>
      <c r="L9" s="20"/>
    </row>
    <row r="10" spans="3:12" x14ac:dyDescent="0.3">
      <c r="C10" s="14" t="s">
        <v>133</v>
      </c>
      <c r="D10" s="14" t="s">
        <v>134</v>
      </c>
      <c r="E10" s="14" t="s">
        <v>135</v>
      </c>
      <c r="F10" s="21" t="s">
        <v>136</v>
      </c>
      <c r="G10" s="21"/>
      <c r="I10" s="14" t="s">
        <v>0</v>
      </c>
      <c r="J10" s="14" t="s">
        <v>134</v>
      </c>
      <c r="K10" s="14" t="s">
        <v>135</v>
      </c>
      <c r="L10" s="14" t="s">
        <v>136</v>
      </c>
    </row>
    <row r="11" spans="3:12" x14ac:dyDescent="0.3">
      <c r="C11" t="str">
        <f>Analyze!A8</f>
        <v>Coca-Cola</v>
      </c>
      <c r="D11" s="15">
        <f>Analyze!B8</f>
        <v>499102.00000000017</v>
      </c>
      <c r="E11" s="15">
        <f>Analyze!C8</f>
        <v>2268974.9000000032</v>
      </c>
      <c r="F11" s="15">
        <f>E11-D11</f>
        <v>1769872.9000000029</v>
      </c>
      <c r="I11" t="str">
        <f>Analyze!F8</f>
        <v>Amazon</v>
      </c>
      <c r="J11" s="15">
        <f>Analyze!G8</f>
        <v>276210</v>
      </c>
      <c r="K11" s="15">
        <f>Analyze!H8</f>
        <v>1009698.7</v>
      </c>
      <c r="L11" s="15">
        <f>K11-J11</f>
        <v>733488.7</v>
      </c>
    </row>
    <row r="12" spans="3:12" x14ac:dyDescent="0.3">
      <c r="C12" t="str">
        <f>Analyze!A9</f>
        <v>Dasani Water</v>
      </c>
      <c r="D12" s="15">
        <f>Analyze!B9</f>
        <v>469270.69999999984</v>
      </c>
      <c r="E12" s="15">
        <f>Analyze!C9</f>
        <v>1917827.7999999949</v>
      </c>
      <c r="F12" s="15">
        <f t="shared" ref="F12:F16" si="0">E12-D12</f>
        <v>1448557.099999995</v>
      </c>
      <c r="I12" t="str">
        <f>Analyze!F9</f>
        <v>BevCo</v>
      </c>
      <c r="J12" s="15">
        <f>Analyze!G9</f>
        <v>466787.99999999994</v>
      </c>
      <c r="K12" s="15">
        <f>Analyze!H9</f>
        <v>2327606.5000000019</v>
      </c>
      <c r="L12" s="15">
        <f t="shared" ref="L12:L16" si="1">K12-J12</f>
        <v>1860818.5000000019</v>
      </c>
    </row>
    <row r="13" spans="3:12" x14ac:dyDescent="0.3">
      <c r="C13" t="str">
        <f>Analyze!A10</f>
        <v>Diet Coke</v>
      </c>
      <c r="D13" s="15">
        <f>Analyze!B10</f>
        <v>423758.70000000007</v>
      </c>
      <c r="E13" s="15">
        <f>Analyze!C10</f>
        <v>1633959.3000000005</v>
      </c>
      <c r="F13" s="15">
        <f t="shared" si="0"/>
        <v>1210200.6000000006</v>
      </c>
      <c r="I13" t="str">
        <f>Analyze!F10</f>
        <v>FizzyCo</v>
      </c>
      <c r="J13" s="15">
        <f>Analyze!G10</f>
        <v>161210.1</v>
      </c>
      <c r="K13" s="15">
        <f>Analyze!H10</f>
        <v>2262827.0999999978</v>
      </c>
      <c r="L13" s="15">
        <f t="shared" si="1"/>
        <v>2101616.9999999977</v>
      </c>
    </row>
    <row r="14" spans="3:12" x14ac:dyDescent="0.3">
      <c r="C14" t="str">
        <f>Analyze!A11</f>
        <v>Fanta</v>
      </c>
      <c r="D14" s="15">
        <f>Analyze!B11</f>
        <v>315489.20000000013</v>
      </c>
      <c r="E14" s="15">
        <f>Analyze!C11</f>
        <v>1116062.9000000027</v>
      </c>
      <c r="F14" s="15">
        <f t="shared" si="0"/>
        <v>800573.70000000251</v>
      </c>
      <c r="I14" t="str">
        <f>Analyze!F11</f>
        <v>Target</v>
      </c>
      <c r="J14" s="15">
        <f>Analyze!G11</f>
        <v>9250.3000000000011</v>
      </c>
      <c r="K14" s="15">
        <f>Analyze!H11</f>
        <v>1341994.9999999998</v>
      </c>
      <c r="L14" s="15">
        <f t="shared" si="1"/>
        <v>1332744.6999999997</v>
      </c>
    </row>
    <row r="15" spans="3:12" x14ac:dyDescent="0.3">
      <c r="C15" t="str">
        <f>Analyze!A12</f>
        <v>Powerade</v>
      </c>
      <c r="D15" s="15">
        <f>Analyze!B12</f>
        <v>349533.89999999997</v>
      </c>
      <c r="E15" s="15">
        <f>Analyze!C12</f>
        <v>1302529.3000000012</v>
      </c>
      <c r="F15" s="15">
        <f t="shared" si="0"/>
        <v>952995.4000000013</v>
      </c>
      <c r="I15" t="str">
        <f>Analyze!F12</f>
        <v>Walmart</v>
      </c>
      <c r="J15" s="15">
        <f>Analyze!G12</f>
        <v>339912.5</v>
      </c>
      <c r="K15" s="15">
        <f>Analyze!H12</f>
        <v>580211.00000000023</v>
      </c>
      <c r="L15" s="15">
        <f t="shared" si="1"/>
        <v>240298.50000000023</v>
      </c>
    </row>
    <row r="16" spans="3:12" x14ac:dyDescent="0.3">
      <c r="C16" t="str">
        <f>Analyze!A13</f>
        <v>Sprite</v>
      </c>
      <c r="D16" s="15">
        <f>Analyze!B13</f>
        <v>366577.99999999988</v>
      </c>
      <c r="E16" s="15">
        <f>Analyze!C13</f>
        <v>1353578.2999999986</v>
      </c>
      <c r="F16" s="15">
        <f t="shared" si="0"/>
        <v>987000.29999999877</v>
      </c>
      <c r="I16" t="str">
        <f>Analyze!F13</f>
        <v>West Soda</v>
      </c>
      <c r="J16" s="15">
        <f>Analyze!G13</f>
        <v>1170361.5999999996</v>
      </c>
      <c r="K16" s="15">
        <f>Analyze!H13</f>
        <v>2070594.1999999993</v>
      </c>
      <c r="L16" s="15">
        <f t="shared" si="1"/>
        <v>900232.59999999963</v>
      </c>
    </row>
    <row r="17" spans="3:12" ht="16.2" thickBot="1" x14ac:dyDescent="0.35">
      <c r="C17" s="16" t="s">
        <v>154</v>
      </c>
      <c r="D17" s="17">
        <f>SUM(D11:D16)</f>
        <v>2423732.5</v>
      </c>
      <c r="E17" s="17">
        <f t="shared" ref="E17" si="2">SUM(E11:E16)</f>
        <v>9592932.5000000019</v>
      </c>
      <c r="F17" s="17">
        <f>SUM(F11:F16)</f>
        <v>7169200.0000000009</v>
      </c>
      <c r="I17" s="16" t="s">
        <v>154</v>
      </c>
      <c r="J17" s="17">
        <f>SUM(J11:J16)</f>
        <v>2423732.4999999995</v>
      </c>
      <c r="K17" s="17">
        <f t="shared" ref="K17:L17" si="3">SUM(K11:K16)</f>
        <v>9592932.5</v>
      </c>
      <c r="L17" s="17">
        <f t="shared" si="3"/>
        <v>7169199.9999999981</v>
      </c>
    </row>
    <row r="18" spans="3:12" ht="16.2" thickTop="1" x14ac:dyDescent="0.3"/>
    <row r="19" spans="3:12" x14ac:dyDescent="0.3">
      <c r="C19" s="20" t="s">
        <v>137</v>
      </c>
      <c r="D19" s="20"/>
      <c r="E19" s="20"/>
      <c r="F19" s="20"/>
      <c r="G19" s="20"/>
      <c r="H19" s="20"/>
      <c r="I19" s="20"/>
      <c r="J19" s="20"/>
      <c r="K19" s="20"/>
      <c r="L19" s="20"/>
    </row>
  </sheetData>
  <mergeCells count="4">
    <mergeCell ref="C19:L19"/>
    <mergeCell ref="C9:G9"/>
    <mergeCell ref="I9:L9"/>
    <mergeCell ref="F10:G10"/>
  </mergeCells>
  <conditionalFormatting sqref="F11:F16">
    <cfRule type="dataBar" priority="2">
      <dataBar>
        <cfvo type="min"/>
        <cfvo type="max"/>
        <color rgb="FFFFB628"/>
      </dataBar>
      <extLst>
        <ext xmlns:x14="http://schemas.microsoft.com/office/spreadsheetml/2009/9/main" uri="{B025F937-C7B1-47D3-B67F-A62EFF666E3E}">
          <x14:id>{439B6B73-7324-4BBD-AE09-E9F5B5AD67BF}</x14:id>
        </ext>
      </extLst>
    </cfRule>
  </conditionalFormatting>
  <conditionalFormatting sqref="L11:L16">
    <cfRule type="dataBar" priority="1">
      <dataBar>
        <cfvo type="min"/>
        <cfvo type="max"/>
        <color rgb="FFFFB628"/>
      </dataBar>
      <extLst>
        <ext xmlns:x14="http://schemas.microsoft.com/office/spreadsheetml/2009/9/main" uri="{B025F937-C7B1-47D3-B67F-A62EFF666E3E}">
          <x14:id>{77C52F61-DA97-4247-8DBF-42109B28E33E}</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439B6B73-7324-4BBD-AE09-E9F5B5AD67BF}">
            <x14:dataBar minLength="0" maxLength="100" border="1" negativeBarBorderColorSameAsPositive="0">
              <x14:cfvo type="autoMin"/>
              <x14:cfvo type="autoMax"/>
              <x14:borderColor rgb="FFFFB628"/>
              <x14:negativeFillColor rgb="FFFF0000"/>
              <x14:negativeBorderColor rgb="FFFF0000"/>
              <x14:axisColor rgb="FF000000"/>
            </x14:dataBar>
          </x14:cfRule>
          <xm:sqref>F11:F16</xm:sqref>
        </x14:conditionalFormatting>
        <x14:conditionalFormatting xmlns:xm="http://schemas.microsoft.com/office/excel/2006/main">
          <x14:cfRule type="dataBar" id="{77C52F61-DA97-4247-8DBF-42109B28E33E}">
            <x14:dataBar minLength="0" maxLength="100" border="1" negativeBarBorderColorSameAsPositive="0">
              <x14:cfvo type="autoMin"/>
              <x14:cfvo type="autoMax"/>
              <x14:borderColor rgb="FFFFB628"/>
              <x14:negativeFillColor rgb="FFFF0000"/>
              <x14:negativeBorderColor rgb="FFFF0000"/>
              <x14:axisColor rgb="FF000000"/>
            </x14:dataBar>
          </x14:cfRule>
          <xm:sqref>L11:L16</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hasi</cp:lastModifiedBy>
  <dcterms:created xsi:type="dcterms:W3CDTF">2023-12-18T11:08:00Z</dcterms:created>
  <dcterms:modified xsi:type="dcterms:W3CDTF">2024-06-07T09:19:12Z</dcterms:modified>
</cp:coreProperties>
</file>