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7127"/>
  <workbookPr autoCompressPictures="0"/>
  <bookViews>
    <workbookView xWindow="0" yWindow="0" windowWidth="28800" windowHeight="12060"/>
  </bookViews>
  <sheets>
    <sheet name="0) Summary" sheetId="7" r:id="rId1"/>
    <sheet name="1) Movies" sheetId="1" r:id="rId2"/>
    <sheet name="2) World Cup" sheetId="8" r:id="rId3"/>
  </sheets>
  <definedNames>
    <definedName name="_xlnm._FilterDatabase" localSheetId="1" hidden="1">'1) Movies'!$A$2:$E$7</definedName>
    <definedName name="actor">'1) Movies'!$E$3:$E$7</definedName>
    <definedName name="actors">'1) Movies'!$E$3:$E$7</definedName>
    <definedName name="goalsA">'2) World Cup'!$C$3:$C$5</definedName>
    <definedName name="goalsB">'2) World Cup'!$D$3:$D$5</definedName>
  </definedNames>
  <calcPr calcId="140001" concurrentCalc="0"/>
  <extLst>
    <ext xmlns:mx="http://schemas.microsoft.com/office/mac/excel/2008/main" uri="{7523E5D3-25F3-A5E0-1632-64F254C22452}">
      <mx:ArchID Flags="2"/>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1" i="1" l="1"/>
  <c r="K3" i="1"/>
  <c r="L3" i="1"/>
  <c r="K4" i="1"/>
  <c r="L4" i="1"/>
  <c r="K5" i="1"/>
  <c r="L5" i="1"/>
  <c r="K6" i="1"/>
  <c r="L6" i="1"/>
  <c r="K7" i="1"/>
  <c r="L7" i="1"/>
  <c r="L1" i="1"/>
  <c r="D8" i="8"/>
  <c r="D7" i="8"/>
  <c r="C8" i="8"/>
  <c r="C7" i="8"/>
  <c r="G4" i="8"/>
  <c r="G5" i="8"/>
  <c r="G3" i="8"/>
  <c r="D10" i="1"/>
  <c r="D9" i="1"/>
  <c r="J4" i="1"/>
  <c r="J5" i="1"/>
  <c r="J6" i="1"/>
  <c r="J7" i="1"/>
  <c r="J3" i="1"/>
  <c r="I4" i="1"/>
  <c r="I5" i="1"/>
  <c r="I6" i="1"/>
  <c r="I7" i="1"/>
  <c r="I3" i="1"/>
  <c r="H4" i="1"/>
  <c r="H5" i="1"/>
  <c r="H6" i="1"/>
  <c r="H7" i="1"/>
  <c r="H3" i="1"/>
  <c r="G4" i="1"/>
  <c r="G5" i="1"/>
  <c r="G6" i="1"/>
  <c r="G7" i="1"/>
  <c r="G3" i="1"/>
  <c r="F4" i="1"/>
  <c r="F5" i="1"/>
  <c r="F6" i="1"/>
  <c r="F7" i="1"/>
  <c r="F3" i="1"/>
</calcChain>
</file>

<file path=xl/sharedStrings.xml><?xml version="1.0" encoding="utf-8"?>
<sst xmlns="http://schemas.openxmlformats.org/spreadsheetml/2006/main" count="151" uniqueCount="115">
  <si>
    <t>Game of Thrones</t>
  </si>
  <si>
    <t>John Snow</t>
  </si>
  <si>
    <t>Therion Laniceter</t>
  </si>
  <si>
    <t>Vikings</t>
  </si>
  <si>
    <t>Ragnar Lothbroc</t>
  </si>
  <si>
    <t>Djbaxt Yerjankutyun</t>
  </si>
  <si>
    <t>Country</t>
  </si>
  <si>
    <t>USA</t>
  </si>
  <si>
    <t>UK</t>
  </si>
  <si>
    <t>India</t>
  </si>
  <si>
    <t>Armenia</t>
  </si>
  <si>
    <t>FIND</t>
  </si>
  <si>
    <t>SEARCH</t>
  </si>
  <si>
    <t>LEFT</t>
  </si>
  <si>
    <t xml:space="preserve">Anna </t>
  </si>
  <si>
    <t>Mean</t>
  </si>
  <si>
    <t>Mode</t>
  </si>
  <si>
    <t>Summary</t>
  </si>
  <si>
    <t>RIGHT</t>
  </si>
  <si>
    <t>-</t>
  </si>
  <si>
    <t>LEN</t>
  </si>
  <si>
    <t>takes a cell as an argument and provides the number of characters inside a cell.</t>
  </si>
  <si>
    <r>
      <t xml:space="preserve">takes a text to search as a first argument and text to search within as a second. </t>
    </r>
    <r>
      <rPr>
        <b/>
        <sz val="22"/>
        <color theme="1"/>
        <rFont val="Calibri"/>
        <family val="2"/>
        <scheme val="minor"/>
      </rPr>
      <t>Is not case sensitive.</t>
    </r>
  </si>
  <si>
    <r>
      <t xml:space="preserve">takes a text to search as a first argument and text to search within as a second. </t>
    </r>
    <r>
      <rPr>
        <b/>
        <sz val="22"/>
        <color theme="1"/>
        <rFont val="Calibri"/>
        <family val="2"/>
        <scheme val="minor"/>
      </rPr>
      <t>Is case sensitive.</t>
    </r>
  </si>
  <si>
    <t>takes a cell as a first argument and number of elements to output from the Right side as a second argument.</t>
  </si>
  <si>
    <t>takes a cell as a first argument and number of elements to output from the Left side as a second argument.</t>
  </si>
  <si>
    <t>Strings</t>
  </si>
  <si>
    <t>Descriptive statistics</t>
  </si>
  <si>
    <t>AVERAGE</t>
  </si>
  <si>
    <t>MEDIAN</t>
  </si>
  <si>
    <t>MODE</t>
  </si>
  <si>
    <t>MAX</t>
  </si>
  <si>
    <t>MIN</t>
  </si>
  <si>
    <t>STDEV</t>
  </si>
  <si>
    <t>SUM</t>
  </si>
  <si>
    <t>COUNT</t>
  </si>
  <si>
    <t>COUNTA</t>
  </si>
  <si>
    <t>Conditionals</t>
  </si>
  <si>
    <t>IF</t>
  </si>
  <si>
    <t>SUMIF</t>
  </si>
  <si>
    <t>COUNTIF</t>
  </si>
  <si>
    <t>calculates the simple arichmetic average of an input (e.g. a range of values)</t>
  </si>
  <si>
    <t>calculates the median of an input (e.g. a range of values)</t>
  </si>
  <si>
    <t>calculates the mode of an input (e.g. a range of values)</t>
  </si>
  <si>
    <t>calculates the max of an input (e.g. a range of values)</t>
  </si>
  <si>
    <t>calculates the min of an input (e.g. a range of values)</t>
  </si>
  <si>
    <t>calculates the standard deviation of an input (e.g. a range of values)</t>
  </si>
  <si>
    <t>calculates the sum of an input (e.g. a range of values)</t>
  </si>
  <si>
    <t>calculates the number of cells of an input (e.g. a range of values) that are solely numeric (e.g. numbers)</t>
  </si>
  <si>
    <t>calculates the number of cells of an input (e.g. a range of values) that are not empty (whether number or a text or else)</t>
  </si>
  <si>
    <t>gets 3 arguments: condition to check, value to output if condition is satisfied, value to output otherwise</t>
  </si>
  <si>
    <t>sums some values in some range only if a condition is satisfied</t>
  </si>
  <si>
    <t>counts the number of cells that satisfy some given condition</t>
  </si>
  <si>
    <t>This Excel workbook provides introduction to Excel and was used during the very first class.</t>
  </si>
  <si>
    <t>Functions covered</t>
  </si>
  <si>
    <t>Menu items covered</t>
  </si>
  <si>
    <t>Home menu tab</t>
  </si>
  <si>
    <t>Wrap text</t>
  </si>
  <si>
    <t>wraps the text (e.g. toghadardz, in Armenian)</t>
  </si>
  <si>
    <t>Fill/font color</t>
  </si>
  <si>
    <t>changes the background/text color</t>
  </si>
  <si>
    <t>Format type</t>
  </si>
  <si>
    <t>dropdown menu, that changes the format of a cell data (e.g. text, number or general)</t>
  </si>
  <si>
    <t>Increase decimal</t>
  </si>
  <si>
    <t>Increase the number of presented decimal points (e.g. from 8.00 to 8.000)</t>
  </si>
  <si>
    <t>Sort &amp; Filter</t>
  </si>
  <si>
    <t>used only Filter, puts filters on column names to easily choose table rows based on their values (hides the rest)</t>
  </si>
  <si>
    <t>Format as Table</t>
  </si>
  <si>
    <t>takes a range/selectino as an input and formats as a table</t>
  </si>
  <si>
    <t>Format painter</t>
  </si>
  <si>
    <t>learns the format of a selected cell and passes it to other cells that the user selects</t>
  </si>
  <si>
    <t>Other notes</t>
  </si>
  <si>
    <t>* When choosing a name for a range or for a table, try to have short but user-friendly and understandable name</t>
  </si>
  <si>
    <t>* By right clicking on a column or row name, one can hide or unhide it</t>
  </si>
  <si>
    <t>* Clicking F4 when mouse is clicked on a certaing argument inside a function will add $ signs and fix the argumetn cell</t>
  </si>
  <si>
    <t>* DRY - Don't Repeat Yourself</t>
  </si>
  <si>
    <t>The yellow highlighted functions are similar to those covered, but have not been directly introduced during the lecture.</t>
  </si>
  <si>
    <t>* Once a formula is written, one may apply it to all rows by dragging it down from the right lower corner ot by double ckicking there. Those two are different.</t>
  </si>
  <si>
    <t>* Structured data is good, table is better.</t>
  </si>
  <si>
    <t>AVERAGEIF</t>
  </si>
  <si>
    <t>calculates the average of a range that satisfied a certain condition</t>
  </si>
  <si>
    <t>Conditional formatting</t>
  </si>
  <si>
    <t>formats (i.e. designs) cells based on their values</t>
  </si>
  <si>
    <t>Rejected</t>
  </si>
  <si>
    <t xml:space="preserve">Tapasja </t>
  </si>
  <si>
    <t>Movie</t>
  </si>
  <si>
    <t>Actor</t>
  </si>
  <si>
    <t>Mrating</t>
  </si>
  <si>
    <t>Arating</t>
  </si>
  <si>
    <t>First_name</t>
  </si>
  <si>
    <t>Last_name</t>
  </si>
  <si>
    <t>Country_A</t>
  </si>
  <si>
    <t>Country_B</t>
  </si>
  <si>
    <t>Goals_A</t>
  </si>
  <si>
    <t>Goals_B</t>
  </si>
  <si>
    <t>Continent_A</t>
  </si>
  <si>
    <t>Continent_B</t>
  </si>
  <si>
    <t>Winner</t>
  </si>
  <si>
    <t>World Cup Table</t>
  </si>
  <si>
    <t>Sweden</t>
  </si>
  <si>
    <t>South Korea</t>
  </si>
  <si>
    <t>Belgium</t>
  </si>
  <si>
    <t>Panama</t>
  </si>
  <si>
    <t>Tunisia</t>
  </si>
  <si>
    <t>England</t>
  </si>
  <si>
    <t>Europe</t>
  </si>
  <si>
    <t>Asia</t>
  </si>
  <si>
    <t>North American</t>
  </si>
  <si>
    <t>Africa</t>
  </si>
  <si>
    <t>New_rating</t>
  </si>
  <si>
    <t>Rating_coefficient</t>
  </si>
  <si>
    <t>Test</t>
  </si>
  <si>
    <t>This sheet provides introduction to excel by designing a table using Borders, Filters, Background and Text Coloring, Hiding and Unhiding columns/rows. Several important formulas were introduced including string formulas (LEFT, RIGHT, LEN, FIND), statistical formulas (AVERAGE,MODE) and conditionals (IF,COUNTIF,AVERAGEIF). Also, named ranges were used to give a certain unique name to range/column for furhter reference (e.g. the Actor Ratings column values were called actors and used as an argument for Mode and other similar functions. A simple test is used to make sure we do not have mistakes in our calculations.</t>
  </si>
  <si>
    <t>Average of Arm</t>
  </si>
  <si>
    <t>This sheet introduces Tables by redisigning the inputted data using Format as Table button. The table format helps us to automatically have the coloring, header filters and define a table name for future reference. Also, when a new row added, it will automatically be merged with table. Formulas written in one row of the table are automatically applied to all the rows. IF function is covered. To make sure two conditions are checked to get the game winner, two IFs were used inside each other.</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</si>
</sst>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22"/>
      <color theme="1"/>
      <name val="Calibri"/>
      <family val="2"/>
      <scheme val="minor"/>
    </font>
    <font>
      <sz val="22"/>
      <color theme="0"/>
      <name val="Calibri"/>
      <family val="2"/>
      <scheme val="minor"/>
    </font>
    <font>
      <b/>
      <sz val="22"/>
      <color theme="1"/>
      <name val="Calibri"/>
      <family val="2"/>
      <scheme val="minor"/>
    </font>
    <font>
      <b/>
      <i/>
      <sz val="22"/>
      <color theme="1"/>
      <name val="Calibri"/>
      <family val="2"/>
      <scheme val="minor"/>
    </font>
    <font>
      <b/>
      <sz val="48"/>
      <color theme="0"/>
      <name val="Calibri"/>
      <family val="2"/>
      <scheme val="minor"/>
    </font>
  </fonts>
  <fills count="7">
    <fill>
      <patternFill patternType="none"/>
    </fill>
    <fill>
      <patternFill patternType="gray125"/>
    </fill>
    <fill>
      <patternFill patternType="solid">
        <fgColor rgb="FF002060"/>
        <bgColor indexed="64"/>
      </patternFill>
    </fill>
    <fill>
      <patternFill patternType="solid">
        <fgColor theme="4" tint="0.39997558519241921"/>
        <bgColor indexed="64"/>
      </patternFill>
    </fill>
    <fill>
      <patternFill patternType="solid">
        <fgColor theme="3"/>
        <bgColor indexed="64"/>
      </patternFill>
    </fill>
    <fill>
      <patternFill patternType="solid">
        <fgColor theme="2"/>
        <bgColor indexed="64"/>
      </patternFill>
    </fill>
    <fill>
      <patternFill patternType="solid">
        <fgColor rgb="FFFFFF00"/>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cellStyleXfs>
  <cellXfs count="23">
    <xf numFmtId="0" fontId="0" fillId="0" borderId="0" xfId="0"/>
    <xf numFmtId="0" fontId="1" fillId="2" borderId="1" xfId="0" applyFont="1" applyFill="1" applyBorder="1"/>
    <xf numFmtId="0" fontId="0" fillId="0" borderId="1" xfId="0" applyBorder="1"/>
    <xf numFmtId="1" fontId="0" fillId="0" borderId="1" xfId="0" applyNumberFormat="1" applyBorder="1"/>
    <xf numFmtId="49" fontId="0" fillId="0" borderId="1" xfId="0" applyNumberFormat="1" applyBorder="1"/>
    <xf numFmtId="0" fontId="1" fillId="2" borderId="2" xfId="0" applyFont="1" applyFill="1" applyBorder="1"/>
    <xf numFmtId="49" fontId="0" fillId="0" borderId="0" xfId="0" applyNumberFormat="1" applyFill="1" applyBorder="1"/>
    <xf numFmtId="1" fontId="0" fillId="0" borderId="0" xfId="0" applyNumberFormat="1"/>
    <xf numFmtId="49" fontId="0" fillId="0" borderId="1" xfId="0" applyNumberFormat="1" applyBorder="1" applyAlignment="1">
      <alignment wrapText="1"/>
    </xf>
    <xf numFmtId="0" fontId="0" fillId="5" borderId="0" xfId="0" applyFill="1"/>
    <xf numFmtId="0" fontId="2" fillId="5" borderId="0" xfId="0" applyFont="1" applyFill="1"/>
    <xf numFmtId="0" fontId="0" fillId="3" borderId="0" xfId="0" applyFill="1" applyAlignment="1">
      <alignment horizontal="left" vertical="top"/>
    </xf>
    <xf numFmtId="0" fontId="0" fillId="3" borderId="0" xfId="0" applyFill="1" applyAlignment="1">
      <alignment horizontal="center"/>
    </xf>
    <xf numFmtId="0" fontId="0" fillId="3" borderId="0" xfId="0" applyFill="1"/>
    <xf numFmtId="0" fontId="3" fillId="5" borderId="0" xfId="0" applyFont="1" applyFill="1"/>
    <xf numFmtId="0" fontId="0" fillId="5" borderId="0" xfId="0" applyFill="1" applyAlignment="1">
      <alignment horizontal="center"/>
    </xf>
    <xf numFmtId="0" fontId="4" fillId="4" borderId="0" xfId="0" applyFont="1" applyFill="1" applyAlignment="1">
      <alignment horizontal="center" vertical="center"/>
    </xf>
    <xf numFmtId="0" fontId="1" fillId="4" borderId="0" xfId="0" applyFont="1" applyFill="1" applyAlignment="1">
      <alignment horizontal="center"/>
    </xf>
    <xf numFmtId="0" fontId="0" fillId="5" borderId="0" xfId="0" applyFill="1" applyAlignment="1">
      <alignment horizontal="left" vertical="top" wrapText="1"/>
    </xf>
    <xf numFmtId="0" fontId="0" fillId="6" borderId="0" xfId="0" applyFill="1"/>
    <xf numFmtId="0" fontId="1" fillId="2" borderId="0" xfId="0" applyFont="1" applyFill="1" applyBorder="1"/>
    <xf numFmtId="49" fontId="0" fillId="0" borderId="1" xfId="0" applyNumberFormat="1" applyBorder="1" applyAlignment="1">
      <alignment horizontal="right"/>
    </xf>
    <xf numFmtId="0" fontId="0" fillId="5" borderId="0" xfId="0" applyFill="1" applyAlignment="1">
      <alignment horizontal="left" vertical="center" wrapText="1"/>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ables/table1.xml><?xml version="1.0" encoding="utf-8"?>
<table xmlns="http://schemas.openxmlformats.org/spreadsheetml/2006/main" id="2" name="Table2" displayName="Table2" ref="A2:G5" totalsRowShown="0">
  <autoFilter ref="A2:G5"/>
  <tableColumns count="7">
    <tableColumn id="1" name="Country_A"/>
    <tableColumn id="2" name="Country_B"/>
    <tableColumn id="3" name="Goals_A"/>
    <tableColumn id="4" name="Goals_B"/>
    <tableColumn id="5" name="Continent_A"/>
    <tableColumn id="6" name="Continent_B"/>
    <tableColumn id="7" name="Winner">
      <calculatedColumnFormula>IF(C3&gt;D3,A3,IF(C3=D3,"Draw",B3))</calculatedColumnFormula>
    </tableColumn>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8"/>
  <sheetViews>
    <sheetView tabSelected="1" zoomScale="55" zoomScaleNormal="55" zoomScalePageLayoutView="55" workbookViewId="0">
      <selection sqref="A1:N2"/>
    </sheetView>
  </sheetViews>
  <sheetFormatPr baseColWidth="10" defaultColWidth="8.58203125" defaultRowHeight="28" x14ac:dyDescent="0"/>
  <cols>
    <col min="1" max="1" width="17.5" bestFit="1" customWidth="1"/>
  </cols>
  <sheetData>
    <row r="1" spans="1:14">
      <c r="A1" s="16" t="s">
        <v>17</v>
      </c>
      <c r="B1" s="16"/>
      <c r="C1" s="16"/>
      <c r="D1" s="16"/>
      <c r="E1" s="16"/>
      <c r="F1" s="16"/>
      <c r="G1" s="16"/>
      <c r="H1" s="16"/>
      <c r="I1" s="16"/>
      <c r="J1" s="16"/>
      <c r="K1" s="16"/>
      <c r="L1" s="16"/>
      <c r="M1" s="16"/>
      <c r="N1" s="16"/>
    </row>
    <row r="2" spans="1:14">
      <c r="A2" s="16"/>
      <c r="B2" s="16"/>
      <c r="C2" s="16"/>
      <c r="D2" s="16"/>
      <c r="E2" s="16"/>
      <c r="F2" s="16"/>
      <c r="G2" s="16"/>
      <c r="H2" s="16"/>
      <c r="I2" s="16"/>
      <c r="J2" s="16"/>
      <c r="K2" s="16"/>
      <c r="L2" s="16"/>
      <c r="M2" s="16"/>
      <c r="N2" s="16"/>
    </row>
    <row r="3" spans="1:14">
      <c r="A3" s="15" t="s">
        <v>53</v>
      </c>
      <c r="B3" s="15"/>
      <c r="C3" s="15"/>
      <c r="D3" s="15"/>
      <c r="E3" s="15"/>
      <c r="F3" s="15"/>
      <c r="G3" s="15"/>
      <c r="H3" s="15"/>
      <c r="I3" s="15"/>
      <c r="J3" s="15"/>
      <c r="K3" s="15"/>
      <c r="L3" s="15"/>
      <c r="M3" s="15"/>
      <c r="N3" s="15"/>
    </row>
    <row r="4" spans="1:14">
      <c r="A4" s="15" t="s">
        <v>76</v>
      </c>
      <c r="B4" s="15"/>
      <c r="C4" s="15"/>
      <c r="D4" s="15"/>
      <c r="E4" s="15"/>
      <c r="F4" s="15"/>
      <c r="G4" s="15"/>
      <c r="H4" s="15"/>
      <c r="I4" s="15"/>
      <c r="J4" s="15"/>
      <c r="K4" s="15"/>
      <c r="L4" s="15"/>
      <c r="M4" s="15"/>
      <c r="N4" s="15"/>
    </row>
    <row r="5" spans="1:14">
      <c r="A5" s="11" t="s">
        <v>54</v>
      </c>
      <c r="B5" s="12"/>
      <c r="C5" s="12"/>
      <c r="D5" s="12"/>
      <c r="E5" s="12"/>
      <c r="F5" s="12"/>
      <c r="G5" s="12"/>
      <c r="H5" s="12"/>
      <c r="I5" s="12"/>
      <c r="J5" s="12"/>
      <c r="K5" s="12"/>
      <c r="L5" s="12"/>
      <c r="M5" s="12"/>
      <c r="N5" s="12"/>
    </row>
    <row r="6" spans="1:14">
      <c r="A6" s="10" t="s">
        <v>26</v>
      </c>
      <c r="B6" s="9"/>
      <c r="C6" s="9"/>
      <c r="D6" s="9"/>
      <c r="E6" s="9"/>
      <c r="F6" s="9"/>
      <c r="G6" s="9"/>
      <c r="H6" s="9"/>
      <c r="I6" s="9"/>
      <c r="J6" s="9"/>
      <c r="K6" s="9"/>
      <c r="L6" s="9"/>
      <c r="M6" s="9"/>
      <c r="N6" s="9"/>
    </row>
    <row r="7" spans="1:14">
      <c r="A7" s="9" t="s">
        <v>13</v>
      </c>
      <c r="B7" s="9" t="s">
        <v>19</v>
      </c>
      <c r="C7" s="9" t="s">
        <v>25</v>
      </c>
      <c r="D7" s="9"/>
      <c r="E7" s="9"/>
      <c r="F7" s="9"/>
      <c r="G7" s="9"/>
      <c r="H7" s="9"/>
      <c r="I7" s="9"/>
      <c r="J7" s="9"/>
      <c r="K7" s="9"/>
      <c r="L7" s="9"/>
      <c r="M7" s="9"/>
      <c r="N7" s="9"/>
    </row>
    <row r="8" spans="1:14">
      <c r="A8" s="9" t="s">
        <v>18</v>
      </c>
      <c r="B8" s="9" t="s">
        <v>19</v>
      </c>
      <c r="C8" s="9" t="s">
        <v>24</v>
      </c>
      <c r="D8" s="9"/>
      <c r="E8" s="9"/>
      <c r="F8" s="9"/>
      <c r="G8" s="9"/>
      <c r="H8" s="9"/>
      <c r="I8" s="9"/>
      <c r="J8" s="9"/>
      <c r="K8" s="9"/>
      <c r="L8" s="9"/>
      <c r="M8" s="9"/>
      <c r="N8" s="9"/>
    </row>
    <row r="9" spans="1:14">
      <c r="A9" s="9" t="s">
        <v>11</v>
      </c>
      <c r="B9" s="9" t="s">
        <v>19</v>
      </c>
      <c r="C9" s="9" t="s">
        <v>23</v>
      </c>
      <c r="D9" s="9"/>
      <c r="E9" s="9"/>
      <c r="F9" s="9"/>
      <c r="G9" s="9"/>
      <c r="H9" s="9"/>
      <c r="I9" s="9"/>
      <c r="J9" s="9"/>
      <c r="K9" s="9"/>
      <c r="L9" s="9"/>
      <c r="M9" s="9"/>
      <c r="N9" s="9"/>
    </row>
    <row r="10" spans="1:14">
      <c r="A10" s="19" t="s">
        <v>12</v>
      </c>
      <c r="B10" s="9" t="s">
        <v>19</v>
      </c>
      <c r="C10" s="9" t="s">
        <v>22</v>
      </c>
      <c r="D10" s="9"/>
      <c r="E10" s="9"/>
      <c r="F10" s="9"/>
      <c r="G10" s="9"/>
      <c r="H10" s="9"/>
      <c r="I10" s="9"/>
      <c r="J10" s="9"/>
      <c r="K10" s="9"/>
      <c r="L10" s="9"/>
      <c r="M10" s="9"/>
      <c r="N10" s="9"/>
    </row>
    <row r="11" spans="1:14">
      <c r="A11" s="9" t="s">
        <v>20</v>
      </c>
      <c r="B11" s="9" t="s">
        <v>19</v>
      </c>
      <c r="C11" s="9" t="s">
        <v>21</v>
      </c>
      <c r="D11" s="9"/>
      <c r="E11" s="9"/>
      <c r="F11" s="9"/>
      <c r="G11" s="9"/>
      <c r="H11" s="9"/>
      <c r="I11" s="9"/>
      <c r="J11" s="9"/>
      <c r="K11" s="9"/>
      <c r="L11" s="9"/>
      <c r="M11" s="9"/>
      <c r="N11" s="9"/>
    </row>
    <row r="12" spans="1:14">
      <c r="A12" s="9"/>
      <c r="B12" s="9"/>
      <c r="C12" s="9"/>
      <c r="D12" s="9"/>
      <c r="E12" s="9"/>
      <c r="F12" s="9"/>
      <c r="G12" s="9"/>
      <c r="H12" s="9"/>
      <c r="I12" s="9"/>
      <c r="J12" s="9"/>
      <c r="K12" s="9"/>
      <c r="L12" s="9"/>
      <c r="M12" s="9"/>
      <c r="N12" s="9"/>
    </row>
    <row r="13" spans="1:14">
      <c r="A13" s="10" t="s">
        <v>27</v>
      </c>
      <c r="B13" s="9"/>
      <c r="C13" s="9"/>
      <c r="D13" s="9"/>
      <c r="E13" s="9"/>
      <c r="F13" s="9"/>
      <c r="G13" s="9"/>
      <c r="H13" s="9"/>
      <c r="I13" s="9"/>
      <c r="J13" s="9"/>
      <c r="K13" s="9"/>
      <c r="L13" s="9"/>
      <c r="M13" s="9"/>
      <c r="N13" s="9"/>
    </row>
    <row r="14" spans="1:14">
      <c r="A14" s="9" t="s">
        <v>28</v>
      </c>
      <c r="B14" s="9" t="s">
        <v>19</v>
      </c>
      <c r="C14" s="9" t="s">
        <v>41</v>
      </c>
      <c r="D14" s="9"/>
      <c r="E14" s="9"/>
      <c r="F14" s="9"/>
      <c r="G14" s="9"/>
      <c r="H14" s="9"/>
      <c r="I14" s="9"/>
      <c r="J14" s="9"/>
      <c r="K14" s="9"/>
      <c r="L14" s="9"/>
      <c r="M14" s="9"/>
      <c r="N14" s="9"/>
    </row>
    <row r="15" spans="1:14">
      <c r="A15" s="19" t="s">
        <v>29</v>
      </c>
      <c r="B15" s="9" t="s">
        <v>19</v>
      </c>
      <c r="C15" s="9" t="s">
        <v>42</v>
      </c>
      <c r="D15" s="9"/>
      <c r="E15" s="9"/>
      <c r="F15" s="9"/>
      <c r="G15" s="9"/>
      <c r="H15" s="9"/>
      <c r="I15" s="9"/>
      <c r="J15" s="9"/>
      <c r="K15" s="9"/>
      <c r="L15" s="9"/>
      <c r="M15" s="9"/>
      <c r="N15" s="9"/>
    </row>
    <row r="16" spans="1:14">
      <c r="A16" s="9" t="s">
        <v>30</v>
      </c>
      <c r="B16" s="9" t="s">
        <v>19</v>
      </c>
      <c r="C16" s="9" t="s">
        <v>43</v>
      </c>
      <c r="D16" s="9"/>
      <c r="E16" s="9"/>
      <c r="F16" s="9"/>
      <c r="G16" s="9"/>
      <c r="H16" s="9"/>
      <c r="I16" s="9"/>
      <c r="J16" s="9"/>
      <c r="K16" s="9"/>
      <c r="L16" s="9"/>
      <c r="M16" s="9"/>
      <c r="N16" s="9"/>
    </row>
    <row r="17" spans="1:14">
      <c r="A17" s="19" t="s">
        <v>31</v>
      </c>
      <c r="B17" s="9" t="s">
        <v>19</v>
      </c>
      <c r="C17" s="9" t="s">
        <v>44</v>
      </c>
      <c r="D17" s="9"/>
      <c r="E17" s="9"/>
      <c r="F17" s="9"/>
      <c r="G17" s="9"/>
      <c r="H17" s="9"/>
      <c r="I17" s="9"/>
      <c r="J17" s="9"/>
      <c r="K17" s="9"/>
      <c r="L17" s="9"/>
      <c r="M17" s="9"/>
      <c r="N17" s="9"/>
    </row>
    <row r="18" spans="1:14">
      <c r="A18" s="19" t="s">
        <v>32</v>
      </c>
      <c r="B18" s="9" t="s">
        <v>19</v>
      </c>
      <c r="C18" s="9" t="s">
        <v>45</v>
      </c>
      <c r="D18" s="9"/>
      <c r="E18" s="9"/>
      <c r="F18" s="9"/>
      <c r="G18" s="9"/>
      <c r="H18" s="9"/>
      <c r="I18" s="9"/>
      <c r="J18" s="9"/>
      <c r="K18" s="9"/>
      <c r="L18" s="9"/>
      <c r="M18" s="9"/>
      <c r="N18" s="9"/>
    </row>
    <row r="19" spans="1:14">
      <c r="A19" s="19" t="s">
        <v>33</v>
      </c>
      <c r="B19" s="9" t="s">
        <v>19</v>
      </c>
      <c r="C19" s="9" t="s">
        <v>46</v>
      </c>
      <c r="D19" s="9"/>
      <c r="E19" s="9"/>
      <c r="F19" s="9"/>
      <c r="G19" s="9"/>
      <c r="H19" s="9"/>
      <c r="I19" s="9"/>
      <c r="J19" s="9"/>
      <c r="K19" s="9"/>
      <c r="L19" s="9"/>
      <c r="M19" s="9"/>
      <c r="N19" s="9"/>
    </row>
    <row r="20" spans="1:14">
      <c r="A20" s="19" t="s">
        <v>34</v>
      </c>
      <c r="B20" s="9" t="s">
        <v>19</v>
      </c>
      <c r="C20" s="9" t="s">
        <v>47</v>
      </c>
      <c r="D20" s="9"/>
      <c r="E20" s="9"/>
      <c r="F20" s="9"/>
      <c r="G20" s="9"/>
      <c r="H20" s="9"/>
      <c r="I20" s="9"/>
      <c r="J20" s="9"/>
      <c r="K20" s="9"/>
      <c r="L20" s="9"/>
      <c r="M20" s="9"/>
      <c r="N20" s="9"/>
    </row>
    <row r="21" spans="1:14">
      <c r="A21" s="19" t="s">
        <v>35</v>
      </c>
      <c r="B21" s="9" t="s">
        <v>19</v>
      </c>
      <c r="C21" s="9" t="s">
        <v>48</v>
      </c>
      <c r="D21" s="9"/>
      <c r="E21" s="9"/>
      <c r="F21" s="9"/>
      <c r="G21" s="9"/>
      <c r="H21" s="9"/>
      <c r="I21" s="9"/>
      <c r="J21" s="9"/>
      <c r="K21" s="9"/>
      <c r="L21" s="9"/>
      <c r="M21" s="9"/>
      <c r="N21" s="9"/>
    </row>
    <row r="22" spans="1:14">
      <c r="A22" s="19" t="s">
        <v>36</v>
      </c>
      <c r="B22" s="9" t="s">
        <v>19</v>
      </c>
      <c r="C22" s="9" t="s">
        <v>49</v>
      </c>
      <c r="D22" s="9"/>
      <c r="E22" s="9"/>
      <c r="F22" s="9"/>
      <c r="G22" s="9"/>
      <c r="H22" s="9"/>
      <c r="I22" s="9"/>
      <c r="J22" s="9"/>
      <c r="K22" s="9"/>
      <c r="L22" s="9"/>
      <c r="M22" s="9"/>
      <c r="N22" s="9"/>
    </row>
    <row r="23" spans="1:14">
      <c r="A23" s="9"/>
      <c r="B23" s="9"/>
      <c r="C23" s="9"/>
      <c r="D23" s="9"/>
      <c r="E23" s="9"/>
      <c r="F23" s="9"/>
      <c r="G23" s="9"/>
      <c r="H23" s="9"/>
      <c r="I23" s="9"/>
      <c r="J23" s="9"/>
      <c r="K23" s="9"/>
      <c r="L23" s="9"/>
      <c r="M23" s="9"/>
      <c r="N23" s="9"/>
    </row>
    <row r="24" spans="1:14">
      <c r="A24" s="10" t="s">
        <v>37</v>
      </c>
      <c r="B24" s="9"/>
      <c r="C24" s="9"/>
      <c r="D24" s="9"/>
      <c r="E24" s="9"/>
      <c r="F24" s="9"/>
      <c r="G24" s="9"/>
      <c r="H24" s="9"/>
      <c r="I24" s="9"/>
      <c r="J24" s="9"/>
      <c r="K24" s="9"/>
      <c r="L24" s="9"/>
      <c r="M24" s="9"/>
      <c r="N24" s="9"/>
    </row>
    <row r="25" spans="1:14">
      <c r="A25" s="9" t="s">
        <v>38</v>
      </c>
      <c r="B25" s="9" t="s">
        <v>19</v>
      </c>
      <c r="C25" s="9" t="s">
        <v>50</v>
      </c>
      <c r="D25" s="9"/>
      <c r="E25" s="9"/>
      <c r="F25" s="9"/>
      <c r="G25" s="9"/>
      <c r="H25" s="9"/>
      <c r="I25" s="9"/>
      <c r="J25" s="9"/>
      <c r="K25" s="9"/>
      <c r="L25" s="9"/>
      <c r="M25" s="9"/>
      <c r="N25" s="9"/>
    </row>
    <row r="26" spans="1:14">
      <c r="A26" s="9" t="s">
        <v>79</v>
      </c>
      <c r="B26" s="9" t="s">
        <v>19</v>
      </c>
      <c r="C26" s="9" t="s">
        <v>80</v>
      </c>
      <c r="D26" s="9"/>
      <c r="E26" s="9"/>
      <c r="F26" s="9"/>
      <c r="G26" s="9"/>
      <c r="H26" s="9"/>
      <c r="I26" s="9"/>
      <c r="J26" s="9"/>
      <c r="K26" s="9"/>
      <c r="L26" s="9"/>
      <c r="M26" s="9"/>
      <c r="N26" s="9"/>
    </row>
    <row r="27" spans="1:14">
      <c r="A27" s="19" t="s">
        <v>39</v>
      </c>
      <c r="B27" s="9" t="s">
        <v>19</v>
      </c>
      <c r="C27" s="9" t="s">
        <v>51</v>
      </c>
      <c r="D27" s="9"/>
      <c r="E27" s="9"/>
      <c r="F27" s="9"/>
      <c r="G27" s="9"/>
      <c r="H27" s="9"/>
      <c r="I27" s="9"/>
      <c r="J27" s="9"/>
      <c r="K27" s="9"/>
      <c r="L27" s="9"/>
      <c r="M27" s="9"/>
      <c r="N27" s="9"/>
    </row>
    <row r="28" spans="1:14">
      <c r="A28" s="19" t="s">
        <v>40</v>
      </c>
      <c r="B28" s="9" t="s">
        <v>19</v>
      </c>
      <c r="C28" s="9" t="s">
        <v>52</v>
      </c>
      <c r="D28" s="9"/>
      <c r="E28" s="9"/>
      <c r="F28" s="9"/>
      <c r="G28" s="9"/>
      <c r="H28" s="9"/>
      <c r="I28" s="9"/>
      <c r="J28" s="9"/>
      <c r="K28" s="9"/>
      <c r="L28" s="9"/>
      <c r="M28" s="9"/>
      <c r="N28" s="9"/>
    </row>
    <row r="29" spans="1:14">
      <c r="A29" s="9"/>
      <c r="B29" s="9"/>
      <c r="C29" s="9"/>
      <c r="D29" s="9"/>
      <c r="E29" s="9"/>
      <c r="F29" s="9"/>
      <c r="G29" s="9"/>
      <c r="H29" s="9"/>
      <c r="I29" s="9"/>
      <c r="J29" s="9"/>
      <c r="K29" s="9"/>
      <c r="L29" s="9"/>
      <c r="M29" s="9"/>
      <c r="N29" s="9"/>
    </row>
    <row r="30" spans="1:14">
      <c r="A30" s="13" t="s">
        <v>55</v>
      </c>
      <c r="B30" s="13"/>
      <c r="C30" s="13"/>
      <c r="D30" s="13"/>
      <c r="E30" s="13"/>
      <c r="F30" s="13"/>
      <c r="G30" s="13"/>
      <c r="H30" s="13"/>
      <c r="I30" s="13"/>
      <c r="J30" s="13"/>
      <c r="K30" s="13"/>
      <c r="L30" s="13"/>
      <c r="M30" s="13"/>
      <c r="N30" s="13"/>
    </row>
    <row r="31" spans="1:14">
      <c r="A31" s="10" t="s">
        <v>56</v>
      </c>
      <c r="B31" s="9"/>
      <c r="C31" s="9"/>
      <c r="D31" s="9"/>
      <c r="E31" s="9"/>
      <c r="F31" s="9"/>
      <c r="G31" s="9"/>
      <c r="H31" s="9"/>
      <c r="I31" s="9"/>
      <c r="J31" s="9"/>
      <c r="K31" s="9"/>
      <c r="L31" s="9"/>
      <c r="M31" s="9"/>
      <c r="N31" s="9"/>
    </row>
    <row r="32" spans="1:14">
      <c r="A32" s="19" t="s">
        <v>57</v>
      </c>
      <c r="B32" s="9" t="s">
        <v>19</v>
      </c>
      <c r="C32" s="9" t="s">
        <v>58</v>
      </c>
      <c r="D32" s="9"/>
      <c r="E32" s="9"/>
      <c r="F32" s="9"/>
      <c r="G32" s="9"/>
      <c r="H32" s="9"/>
      <c r="I32" s="9"/>
      <c r="J32" s="9"/>
      <c r="K32" s="9"/>
      <c r="L32" s="9"/>
      <c r="M32" s="9"/>
      <c r="N32" s="9"/>
    </row>
    <row r="33" spans="1:14">
      <c r="A33" s="9" t="s">
        <v>59</v>
      </c>
      <c r="B33" s="9" t="s">
        <v>19</v>
      </c>
      <c r="C33" s="9" t="s">
        <v>60</v>
      </c>
      <c r="D33" s="9"/>
      <c r="E33" s="9"/>
      <c r="F33" s="9"/>
      <c r="G33" s="9"/>
      <c r="H33" s="9"/>
      <c r="I33" s="9"/>
      <c r="J33" s="9"/>
      <c r="K33" s="9"/>
      <c r="L33" s="9"/>
      <c r="M33" s="9"/>
      <c r="N33" s="9"/>
    </row>
    <row r="34" spans="1:14">
      <c r="A34" s="9" t="s">
        <v>81</v>
      </c>
      <c r="B34" s="9" t="s">
        <v>19</v>
      </c>
      <c r="C34" s="9" t="s">
        <v>82</v>
      </c>
      <c r="D34" s="9"/>
      <c r="E34" s="9"/>
      <c r="F34" s="9"/>
      <c r="G34" s="9"/>
      <c r="H34" s="9"/>
      <c r="I34" s="9"/>
      <c r="J34" s="9"/>
      <c r="K34" s="9"/>
      <c r="L34" s="9"/>
      <c r="M34" s="9"/>
      <c r="N34" s="9"/>
    </row>
    <row r="35" spans="1:14">
      <c r="A35" s="19" t="s">
        <v>61</v>
      </c>
      <c r="B35" s="9" t="s">
        <v>19</v>
      </c>
      <c r="C35" s="9" t="s">
        <v>62</v>
      </c>
      <c r="D35" s="9"/>
      <c r="E35" s="9"/>
      <c r="F35" s="9"/>
      <c r="G35" s="9"/>
      <c r="H35" s="9"/>
      <c r="I35" s="9"/>
      <c r="J35" s="9"/>
      <c r="K35" s="9"/>
      <c r="L35" s="9"/>
      <c r="M35" s="9"/>
      <c r="N35" s="9"/>
    </row>
    <row r="36" spans="1:14">
      <c r="A36" s="19" t="s">
        <v>63</v>
      </c>
      <c r="B36" s="9" t="s">
        <v>19</v>
      </c>
      <c r="C36" s="9" t="s">
        <v>64</v>
      </c>
      <c r="D36" s="9"/>
      <c r="E36" s="9"/>
      <c r="F36" s="9"/>
      <c r="G36" s="9"/>
      <c r="H36" s="9"/>
      <c r="I36" s="9"/>
      <c r="J36" s="9"/>
      <c r="K36" s="9"/>
      <c r="L36" s="9"/>
      <c r="M36" s="9"/>
      <c r="N36" s="9"/>
    </row>
    <row r="37" spans="1:14">
      <c r="A37" s="9" t="s">
        <v>65</v>
      </c>
      <c r="B37" s="9" t="s">
        <v>19</v>
      </c>
      <c r="C37" s="9" t="s">
        <v>66</v>
      </c>
      <c r="D37" s="9"/>
      <c r="E37" s="9"/>
      <c r="F37" s="9"/>
      <c r="G37" s="9"/>
      <c r="H37" s="9"/>
      <c r="I37" s="9"/>
      <c r="J37" s="9"/>
      <c r="K37" s="9"/>
      <c r="L37" s="9"/>
      <c r="M37" s="9"/>
      <c r="N37" s="9"/>
    </row>
    <row r="38" spans="1:14">
      <c r="A38" s="9" t="s">
        <v>67</v>
      </c>
      <c r="B38" s="9" t="s">
        <v>19</v>
      </c>
      <c r="C38" s="9" t="s">
        <v>68</v>
      </c>
      <c r="D38" s="9"/>
      <c r="E38" s="9"/>
      <c r="F38" s="9"/>
      <c r="G38" s="9"/>
      <c r="H38" s="9"/>
      <c r="I38" s="9"/>
      <c r="J38" s="9"/>
      <c r="K38" s="9"/>
      <c r="L38" s="9"/>
      <c r="M38" s="9"/>
      <c r="N38" s="9"/>
    </row>
    <row r="39" spans="1:14">
      <c r="A39" s="9" t="s">
        <v>69</v>
      </c>
      <c r="B39" s="9" t="s">
        <v>19</v>
      </c>
      <c r="C39" s="9" t="s">
        <v>70</v>
      </c>
      <c r="D39" s="9"/>
      <c r="E39" s="9"/>
      <c r="F39" s="9"/>
      <c r="G39" s="9"/>
      <c r="H39" s="9"/>
      <c r="I39" s="9"/>
      <c r="J39" s="9"/>
      <c r="K39" s="9"/>
      <c r="L39" s="9"/>
      <c r="M39" s="9"/>
      <c r="N39" s="9"/>
    </row>
    <row r="40" spans="1:14">
      <c r="A40" s="9"/>
      <c r="B40" s="9"/>
      <c r="C40" s="9"/>
      <c r="D40" s="9"/>
      <c r="E40" s="9"/>
      <c r="F40" s="9"/>
      <c r="G40" s="9"/>
      <c r="H40" s="9"/>
      <c r="I40" s="9"/>
      <c r="J40" s="9"/>
      <c r="K40" s="9"/>
      <c r="L40" s="9"/>
      <c r="M40" s="9"/>
      <c r="N40" s="9"/>
    </row>
    <row r="41" spans="1:14">
      <c r="A41" s="13" t="s">
        <v>71</v>
      </c>
      <c r="B41" s="13"/>
      <c r="C41" s="13"/>
      <c r="D41" s="13"/>
      <c r="E41" s="13"/>
      <c r="F41" s="13"/>
      <c r="G41" s="13"/>
      <c r="H41" s="13"/>
      <c r="I41" s="13"/>
      <c r="J41" s="13"/>
      <c r="K41" s="13"/>
      <c r="L41" s="13"/>
      <c r="M41" s="13"/>
      <c r="N41" s="13"/>
    </row>
    <row r="42" spans="1:14">
      <c r="A42" s="9" t="s">
        <v>72</v>
      </c>
      <c r="B42" s="9"/>
      <c r="C42" s="9"/>
      <c r="D42" s="9"/>
      <c r="E42" s="9"/>
      <c r="F42" s="9"/>
      <c r="G42" s="9"/>
      <c r="H42" s="9"/>
      <c r="I42" s="9"/>
      <c r="J42" s="9"/>
      <c r="K42" s="9"/>
      <c r="L42" s="9"/>
      <c r="M42" s="9"/>
      <c r="N42" s="9"/>
    </row>
    <row r="43" spans="1:14">
      <c r="A43" s="9" t="s">
        <v>73</v>
      </c>
      <c r="B43" s="9"/>
      <c r="C43" s="9"/>
      <c r="D43" s="9"/>
      <c r="E43" s="9"/>
      <c r="F43" s="9"/>
      <c r="G43" s="9"/>
      <c r="H43" s="9"/>
      <c r="I43" s="9"/>
      <c r="J43" s="9"/>
      <c r="K43" s="9"/>
      <c r="L43" s="9"/>
      <c r="M43" s="9"/>
      <c r="N43" s="9"/>
    </row>
    <row r="44" spans="1:14">
      <c r="A44" s="9" t="s">
        <v>77</v>
      </c>
      <c r="B44" s="9"/>
      <c r="C44" s="9"/>
      <c r="D44" s="9"/>
      <c r="E44" s="9"/>
      <c r="F44" s="9"/>
      <c r="G44" s="9"/>
      <c r="H44" s="9"/>
      <c r="I44" s="9"/>
      <c r="J44" s="9"/>
      <c r="K44" s="9"/>
      <c r="L44" s="9"/>
      <c r="M44" s="9"/>
      <c r="N44" s="9"/>
    </row>
    <row r="45" spans="1:14">
      <c r="A45" s="9" t="s">
        <v>74</v>
      </c>
      <c r="B45" s="9"/>
      <c r="C45" s="9"/>
      <c r="D45" s="9"/>
      <c r="E45" s="9"/>
      <c r="F45" s="9"/>
      <c r="G45" s="9"/>
      <c r="H45" s="9"/>
      <c r="I45" s="9"/>
      <c r="J45" s="9"/>
      <c r="K45" s="9"/>
      <c r="L45" s="9"/>
      <c r="M45" s="9"/>
      <c r="N45" s="9"/>
    </row>
    <row r="46" spans="1:14">
      <c r="A46" s="9"/>
      <c r="B46" s="9"/>
      <c r="C46" s="9"/>
      <c r="D46" s="9"/>
      <c r="E46" s="9"/>
      <c r="F46" s="9"/>
      <c r="G46" s="9"/>
      <c r="H46" s="9"/>
      <c r="I46" s="9"/>
      <c r="J46" s="9"/>
      <c r="K46" s="9"/>
      <c r="L46" s="9"/>
      <c r="M46" s="9"/>
      <c r="N46" s="9"/>
    </row>
    <row r="47" spans="1:14">
      <c r="A47" s="14" t="s">
        <v>75</v>
      </c>
      <c r="B47" s="9"/>
      <c r="C47" s="9"/>
      <c r="D47" s="9"/>
      <c r="E47" s="9"/>
      <c r="F47" s="9"/>
      <c r="G47" s="9"/>
      <c r="H47" s="9"/>
      <c r="I47" s="9"/>
      <c r="J47" s="9"/>
      <c r="K47" s="9"/>
      <c r="L47" s="9"/>
      <c r="M47" s="9"/>
      <c r="N47" s="9"/>
    </row>
    <row r="48" spans="1:14">
      <c r="A48" s="14" t="s">
        <v>78</v>
      </c>
      <c r="B48" s="9"/>
      <c r="C48" s="9"/>
      <c r="D48" s="9"/>
      <c r="E48" s="9"/>
      <c r="F48" s="9"/>
      <c r="G48" s="9"/>
      <c r="H48" s="9"/>
      <c r="I48" s="9"/>
      <c r="J48" s="9"/>
      <c r="K48" s="9"/>
      <c r="L48" s="9"/>
      <c r="M48" s="9"/>
      <c r="N48" s="9"/>
    </row>
  </sheetData>
  <mergeCells count="3">
    <mergeCell ref="A3:N3"/>
    <mergeCell ref="A1:N2"/>
    <mergeCell ref="A4:N4"/>
  </mergeCells>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5"/>
  <sheetViews>
    <sheetView zoomScale="85" zoomScaleNormal="85" zoomScalePageLayoutView="85" workbookViewId="0">
      <selection activeCell="C10" sqref="C10"/>
    </sheetView>
  </sheetViews>
  <sheetFormatPr baseColWidth="10" defaultColWidth="8.58203125" defaultRowHeight="28" x14ac:dyDescent="0"/>
  <cols>
    <col min="1" max="1" width="16.9140625" bestFit="1" customWidth="1"/>
    <col min="2" max="2" width="14" bestFit="1" customWidth="1"/>
    <col min="3" max="3" width="14.5" bestFit="1" customWidth="1"/>
    <col min="4" max="4" width="10.9140625" bestFit="1" customWidth="1"/>
    <col min="5" max="5" width="10.58203125" bestFit="1" customWidth="1"/>
    <col min="6" max="8" width="0" hidden="1" customWidth="1"/>
    <col min="10" max="10" width="9.83203125" bestFit="1" customWidth="1"/>
    <col min="11" max="11" width="9.83203125" customWidth="1"/>
  </cols>
  <sheetData>
    <row r="1" spans="1:18">
      <c r="L1">
        <f>COUNTIF(L3:L7,"FALSE")</f>
        <v>0</v>
      </c>
    </row>
    <row r="2" spans="1:18">
      <c r="A2" s="1" t="s">
        <v>85</v>
      </c>
      <c r="B2" s="1" t="s">
        <v>86</v>
      </c>
      <c r="C2" s="1" t="s">
        <v>6</v>
      </c>
      <c r="D2" s="1" t="s">
        <v>87</v>
      </c>
      <c r="E2" s="1" t="s">
        <v>88</v>
      </c>
      <c r="F2" s="5" t="s">
        <v>11</v>
      </c>
      <c r="G2" s="5" t="s">
        <v>12</v>
      </c>
      <c r="H2" s="5" t="s">
        <v>13</v>
      </c>
      <c r="I2" s="5" t="s">
        <v>89</v>
      </c>
      <c r="J2" s="5" t="s">
        <v>90</v>
      </c>
      <c r="K2" s="20" t="s">
        <v>109</v>
      </c>
      <c r="L2" s="20" t="s">
        <v>111</v>
      </c>
      <c r="N2" s="17" t="s">
        <v>17</v>
      </c>
      <c r="O2" s="17"/>
      <c r="P2" s="17"/>
      <c r="Q2" s="17"/>
      <c r="R2" s="17"/>
    </row>
    <row r="3" spans="1:18" ht="28.5" customHeight="1">
      <c r="A3" s="2" t="s">
        <v>0</v>
      </c>
      <c r="B3" s="8" t="s">
        <v>1</v>
      </c>
      <c r="C3" s="2" t="s">
        <v>7</v>
      </c>
      <c r="D3" s="2">
        <v>10</v>
      </c>
      <c r="E3" s="3">
        <v>9.5</v>
      </c>
      <c r="F3">
        <f>FIND("A",C3)</f>
        <v>3</v>
      </c>
      <c r="G3">
        <f>SEARCH("A",C3)</f>
        <v>3</v>
      </c>
      <c r="H3" t="str">
        <f>LEFT(B3,2)</f>
        <v>Jo</v>
      </c>
      <c r="I3" s="4" t="str">
        <f>LEFT(B3,FIND(" ", B3))</f>
        <v xml:space="preserve">John </v>
      </c>
      <c r="J3" s="4" t="str">
        <f>+RIGHT(B3,LEN(B3)-FIND(" ",B3))</f>
        <v>Snow</v>
      </c>
      <c r="K3" s="21">
        <f>D3/$D$12</f>
        <v>10</v>
      </c>
      <c r="L3" s="21" t="b">
        <f>D3=K3</f>
        <v>1</v>
      </c>
      <c r="N3" s="22" t="s">
        <v>112</v>
      </c>
      <c r="O3" s="22"/>
      <c r="P3" s="22"/>
      <c r="Q3" s="22"/>
      <c r="R3" s="22"/>
    </row>
    <row r="4" spans="1:18">
      <c r="A4" s="2" t="s">
        <v>0</v>
      </c>
      <c r="B4" s="8" t="s">
        <v>2</v>
      </c>
      <c r="C4" s="2" t="s">
        <v>7</v>
      </c>
      <c r="D4" s="2">
        <v>10</v>
      </c>
      <c r="E4" s="3">
        <v>10</v>
      </c>
      <c r="F4">
        <f t="shared" ref="F4:F7" si="0">FIND("A",C4)</f>
        <v>3</v>
      </c>
      <c r="G4">
        <f t="shared" ref="G4:G7" si="1">SEARCH("A",C4)</f>
        <v>3</v>
      </c>
      <c r="H4" t="str">
        <f t="shared" ref="H4:H7" si="2">LEFT(B4,2)</f>
        <v>Th</v>
      </c>
      <c r="I4" s="4" t="str">
        <f t="shared" ref="I4:I7" si="3">LEFT(B4,FIND(" ", B4))</f>
        <v xml:space="preserve">Therion </v>
      </c>
      <c r="J4" s="4" t="str">
        <f t="shared" ref="J4:J7" si="4">+RIGHT(B4,LEN(B4)-FIND(" ",B4))</f>
        <v>Laniceter</v>
      </c>
      <c r="K4" s="21">
        <f>D4/$D$12</f>
        <v>10</v>
      </c>
      <c r="L4" s="21" t="b">
        <f t="shared" ref="L4:L7" si="5">D4=K4</f>
        <v>1</v>
      </c>
      <c r="N4" s="22"/>
      <c r="O4" s="22"/>
      <c r="P4" s="22"/>
      <c r="Q4" s="22"/>
      <c r="R4" s="22"/>
    </row>
    <row r="5" spans="1:18">
      <c r="A5" s="2" t="s">
        <v>3</v>
      </c>
      <c r="B5" s="8" t="s">
        <v>4</v>
      </c>
      <c r="C5" s="2" t="s">
        <v>8</v>
      </c>
      <c r="D5" s="2">
        <v>10</v>
      </c>
      <c r="E5" s="3">
        <v>10</v>
      </c>
      <c r="F5" t="e">
        <f t="shared" si="0"/>
        <v>#VALUE!</v>
      </c>
      <c r="G5" t="e">
        <f t="shared" si="1"/>
        <v>#VALUE!</v>
      </c>
      <c r="H5" t="str">
        <f t="shared" si="2"/>
        <v>Ra</v>
      </c>
      <c r="I5" s="4" t="str">
        <f t="shared" si="3"/>
        <v xml:space="preserve">Ragnar </v>
      </c>
      <c r="J5" s="4" t="str">
        <f t="shared" si="4"/>
        <v>Lothbroc</v>
      </c>
      <c r="K5" s="21">
        <f>D5/$D$12</f>
        <v>10</v>
      </c>
      <c r="L5" s="21" t="b">
        <f t="shared" si="5"/>
        <v>1</v>
      </c>
      <c r="N5" s="22"/>
      <c r="O5" s="22"/>
      <c r="P5" s="22"/>
      <c r="Q5" s="22"/>
      <c r="R5" s="22"/>
    </row>
    <row r="6" spans="1:18">
      <c r="A6" s="2" t="s">
        <v>83</v>
      </c>
      <c r="B6" s="8" t="s">
        <v>84</v>
      </c>
      <c r="C6" s="2" t="s">
        <v>9</v>
      </c>
      <c r="D6" s="2">
        <v>5</v>
      </c>
      <c r="E6" s="3">
        <v>7</v>
      </c>
      <c r="F6" t="e">
        <f t="shared" si="0"/>
        <v>#VALUE!</v>
      </c>
      <c r="G6">
        <f t="shared" si="1"/>
        <v>5</v>
      </c>
      <c r="H6" t="str">
        <f t="shared" si="2"/>
        <v>Ta</v>
      </c>
      <c r="I6" s="4" t="str">
        <f t="shared" si="3"/>
        <v xml:space="preserve">Tapasja </v>
      </c>
      <c r="J6" s="4" t="str">
        <f t="shared" si="4"/>
        <v/>
      </c>
      <c r="K6" s="21">
        <f>D6/$D$12</f>
        <v>5</v>
      </c>
      <c r="L6" s="21" t="b">
        <f t="shared" si="5"/>
        <v>1</v>
      </c>
      <c r="N6" s="22"/>
      <c r="O6" s="22"/>
      <c r="P6" s="22"/>
      <c r="Q6" s="22"/>
      <c r="R6" s="22"/>
    </row>
    <row r="7" spans="1:18">
      <c r="A7" s="2" t="s">
        <v>5</v>
      </c>
      <c r="B7" s="8" t="s">
        <v>14</v>
      </c>
      <c r="C7" s="2" t="s">
        <v>10</v>
      </c>
      <c r="D7" s="2">
        <v>5</v>
      </c>
      <c r="E7" s="3">
        <v>3</v>
      </c>
      <c r="F7">
        <f t="shared" si="0"/>
        <v>1</v>
      </c>
      <c r="G7">
        <f t="shared" si="1"/>
        <v>1</v>
      </c>
      <c r="H7" t="str">
        <f t="shared" si="2"/>
        <v>An</v>
      </c>
      <c r="I7" s="4" t="str">
        <f t="shared" si="3"/>
        <v xml:space="preserve">Anna </v>
      </c>
      <c r="J7" s="4" t="str">
        <f t="shared" si="4"/>
        <v/>
      </c>
      <c r="K7" s="21">
        <f>D7/$D$12</f>
        <v>5</v>
      </c>
      <c r="L7" s="21" t="b">
        <f t="shared" si="5"/>
        <v>1</v>
      </c>
      <c r="N7" s="22"/>
      <c r="O7" s="22"/>
      <c r="P7" s="22"/>
      <c r="Q7" s="22"/>
      <c r="R7" s="22"/>
    </row>
    <row r="8" spans="1:18">
      <c r="N8" s="22"/>
      <c r="O8" s="22"/>
      <c r="P8" s="22"/>
      <c r="Q8" s="22"/>
      <c r="R8" s="22"/>
    </row>
    <row r="9" spans="1:18">
      <c r="C9" s="6" t="s">
        <v>15</v>
      </c>
      <c r="D9" s="7">
        <f>AVERAGE(E3:E7)</f>
        <v>7.9</v>
      </c>
      <c r="N9" s="22"/>
      <c r="O9" s="22"/>
      <c r="P9" s="22"/>
      <c r="Q9" s="22"/>
      <c r="R9" s="22"/>
    </row>
    <row r="10" spans="1:18">
      <c r="C10" s="6" t="s">
        <v>16</v>
      </c>
      <c r="D10">
        <f>MODE(actors)</f>
        <v>10</v>
      </c>
      <c r="N10" s="22"/>
      <c r="O10" s="22"/>
      <c r="P10" s="22"/>
      <c r="Q10" s="22"/>
      <c r="R10" s="22"/>
    </row>
    <row r="11" spans="1:18">
      <c r="C11" t="s">
        <v>113</v>
      </c>
      <c r="D11">
        <f>AVERAGEIF(C3:C7,"Armenia",D3:D7)</f>
        <v>5</v>
      </c>
      <c r="N11" s="22"/>
      <c r="O11" s="22"/>
      <c r="P11" s="22"/>
      <c r="Q11" s="22"/>
      <c r="R11" s="22"/>
    </row>
    <row r="12" spans="1:18">
      <c r="C12" t="s">
        <v>110</v>
      </c>
      <c r="D12">
        <v>1</v>
      </c>
      <c r="N12" s="22"/>
      <c r="O12" s="22"/>
      <c r="P12" s="22"/>
      <c r="Q12" s="22"/>
      <c r="R12" s="22"/>
    </row>
    <row r="13" spans="1:18">
      <c r="N13" s="22"/>
      <c r="O13" s="22"/>
      <c r="P13" s="22"/>
      <c r="Q13" s="22"/>
      <c r="R13" s="22"/>
    </row>
    <row r="14" spans="1:18">
      <c r="N14" s="22"/>
      <c r="O14" s="22"/>
      <c r="P14" s="22"/>
      <c r="Q14" s="22"/>
      <c r="R14" s="22"/>
    </row>
    <row r="15" spans="1:18">
      <c r="N15" s="22"/>
      <c r="O15" s="22"/>
      <c r="P15" s="22"/>
      <c r="Q15" s="22"/>
      <c r="R15" s="22"/>
    </row>
  </sheetData>
  <mergeCells count="2">
    <mergeCell ref="N2:R2"/>
    <mergeCell ref="N3:R15"/>
  </mergeCells>
  <conditionalFormatting sqref="C3:C7">
    <cfRule type="cellIs" dxfId="0" priority="1" operator="equal">
      <formula>"USA"</formula>
    </cfRule>
    <cfRule type="colorScale" priority="2">
      <colorScale>
        <cfvo type="min"/>
        <cfvo type="percentile" val="50"/>
        <cfvo type="max"/>
        <color rgb="FFF8696B"/>
        <color rgb="FFFFEB84"/>
        <color rgb="FF63BE7B"/>
      </colorScale>
    </cfRule>
  </conditionalFormatting>
  <pageMargins left="0.7" right="0.7" top="0.75" bottom="0.75" header="0.3" footer="0.3"/>
  <pageSetup orientation="portrai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9"/>
  <sheetViews>
    <sheetView workbookViewId="0">
      <selection sqref="A1:G1"/>
    </sheetView>
  </sheetViews>
  <sheetFormatPr baseColWidth="10" defaultRowHeight="28" x14ac:dyDescent="0"/>
  <cols>
    <col min="1" max="1" width="10.25" bestFit="1" customWidth="1"/>
    <col min="2" max="2" width="10.1640625" bestFit="1" customWidth="1"/>
    <col min="3" max="3" width="8.4140625" bestFit="1" customWidth="1"/>
    <col min="4" max="4" width="8.33203125" bestFit="1" customWidth="1"/>
    <col min="5" max="5" width="11.75" bestFit="1" customWidth="1"/>
    <col min="6" max="6" width="12.75" bestFit="1" customWidth="1"/>
    <col min="7" max="7" width="7.83203125" bestFit="1" customWidth="1"/>
  </cols>
  <sheetData>
    <row r="1" spans="1:13">
      <c r="A1" s="17" t="s">
        <v>98</v>
      </c>
      <c r="B1" s="17"/>
      <c r="C1" s="17"/>
      <c r="D1" s="17"/>
      <c r="E1" s="17"/>
      <c r="F1" s="17"/>
      <c r="G1" s="17"/>
      <c r="I1" s="17" t="s">
        <v>17</v>
      </c>
      <c r="J1" s="17"/>
      <c r="K1" s="17"/>
      <c r="L1" s="17"/>
      <c r="M1" s="17"/>
    </row>
    <row r="2" spans="1:13" ht="28" customHeight="1">
      <c r="A2" t="s">
        <v>91</v>
      </c>
      <c r="B2" t="s">
        <v>92</v>
      </c>
      <c r="C2" t="s">
        <v>93</v>
      </c>
      <c r="D2" t="s">
        <v>94</v>
      </c>
      <c r="E2" t="s">
        <v>95</v>
      </c>
      <c r="F2" t="s">
        <v>96</v>
      </c>
      <c r="G2" t="s">
        <v>97</v>
      </c>
      <c r="I2" s="18" t="s">
        <v>114</v>
      </c>
      <c r="J2" s="18"/>
      <c r="K2" s="18"/>
      <c r="L2" s="18"/>
      <c r="M2" s="18"/>
    </row>
    <row r="3" spans="1:13">
      <c r="A3" t="s">
        <v>99</v>
      </c>
      <c r="B3" t="s">
        <v>100</v>
      </c>
      <c r="C3">
        <v>1</v>
      </c>
      <c r="D3">
        <v>0</v>
      </c>
      <c r="E3" t="s">
        <v>105</v>
      </c>
      <c r="F3" t="s">
        <v>106</v>
      </c>
      <c r="G3" t="str">
        <f>IF(C3&gt;D3,A3,IF(C3=D3,"Draw",B3))</f>
        <v>Sweden</v>
      </c>
      <c r="I3" s="18"/>
      <c r="J3" s="18"/>
      <c r="K3" s="18"/>
      <c r="L3" s="18"/>
      <c r="M3" s="18"/>
    </row>
    <row r="4" spans="1:13">
      <c r="A4" t="s">
        <v>101</v>
      </c>
      <c r="B4" t="s">
        <v>102</v>
      </c>
      <c r="C4">
        <v>3</v>
      </c>
      <c r="D4">
        <v>0</v>
      </c>
      <c r="E4" t="s">
        <v>105</v>
      </c>
      <c r="F4" t="s">
        <v>107</v>
      </c>
      <c r="G4" t="str">
        <f t="shared" ref="G4:G5" si="0">IF(C4&gt;D4,A4,IF(C4=D4,"Draw",B4))</f>
        <v>Belgium</v>
      </c>
      <c r="I4" s="18"/>
      <c r="J4" s="18"/>
      <c r="K4" s="18"/>
      <c r="L4" s="18"/>
      <c r="M4" s="18"/>
    </row>
    <row r="5" spans="1:13">
      <c r="A5" t="s">
        <v>103</v>
      </c>
      <c r="B5" t="s">
        <v>104</v>
      </c>
      <c r="C5">
        <v>1</v>
      </c>
      <c r="D5">
        <v>2</v>
      </c>
      <c r="E5" t="s">
        <v>108</v>
      </c>
      <c r="F5" t="s">
        <v>105</v>
      </c>
      <c r="G5" t="str">
        <f t="shared" si="0"/>
        <v>England</v>
      </c>
      <c r="I5" s="18"/>
      <c r="J5" s="18"/>
      <c r="K5" s="18"/>
      <c r="L5" s="18"/>
      <c r="M5" s="18"/>
    </row>
    <row r="6" spans="1:13">
      <c r="I6" s="18"/>
      <c r="J6" s="18"/>
      <c r="K6" s="18"/>
      <c r="L6" s="18"/>
      <c r="M6" s="18"/>
    </row>
    <row r="7" spans="1:13">
      <c r="B7" t="s">
        <v>15</v>
      </c>
      <c r="C7">
        <f>AVERAGE(goalsA)</f>
        <v>1.6666666666666667</v>
      </c>
      <c r="D7">
        <f>AVERAGE(goalsB)</f>
        <v>0.66666666666666663</v>
      </c>
      <c r="I7" s="18"/>
      <c r="J7" s="18"/>
      <c r="K7" s="18"/>
      <c r="L7" s="18"/>
      <c r="M7" s="18"/>
    </row>
    <row r="8" spans="1:13">
      <c r="B8" t="s">
        <v>16</v>
      </c>
      <c r="C8">
        <f>MODE(goalsA)</f>
        <v>1</v>
      </c>
      <c r="D8">
        <f>MODE(goalsB)</f>
        <v>0</v>
      </c>
      <c r="I8" s="18"/>
      <c r="J8" s="18"/>
      <c r="K8" s="18"/>
      <c r="L8" s="18"/>
      <c r="M8" s="18"/>
    </row>
    <row r="9" spans="1:13">
      <c r="I9" s="18"/>
      <c r="J9" s="18"/>
      <c r="K9" s="18"/>
      <c r="L9" s="18"/>
      <c r="M9" s="18"/>
    </row>
  </sheetData>
  <mergeCells count="3">
    <mergeCell ref="A1:G1"/>
    <mergeCell ref="I1:M1"/>
    <mergeCell ref="I2:M9"/>
  </mergeCells>
  <pageMargins left="0.75" right="0.75" top="1" bottom="1" header="0.5" footer="0.5"/>
  <tableParts count="1">
    <tablePart r:id="rId1"/>
  </tableParts>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0) Summary</vt:lpstr>
      <vt:lpstr>1) Movies</vt:lpstr>
      <vt:lpstr>2) World Cup</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Student Generic Account</dc:creator>
  <cp:lastModifiedBy>Nare Banduryan</cp:lastModifiedBy>
  <dcterms:created xsi:type="dcterms:W3CDTF">2017-07-17T09:34:30Z</dcterms:created>
  <dcterms:modified xsi:type="dcterms:W3CDTF">2018-06-20T15:40:13Z</dcterms:modified>
</cp:coreProperties>
</file>