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MSSM\"/>
    </mc:Choice>
  </mc:AlternateContent>
  <bookViews>
    <workbookView xWindow="0" yWindow="0" windowWidth="28800" windowHeight="12060"/>
  </bookViews>
  <sheets>
    <sheet name="0) Summary" sheetId="7" r:id="rId1"/>
    <sheet name="1) Not_table" sheetId="1" r:id="rId2"/>
    <sheet name="2) Table" sheetId="2" r:id="rId3"/>
    <sheet name="3) Pivot_table" sheetId="3" r:id="rId4"/>
    <sheet name="4) Quandl" sheetId="4" r:id="rId5"/>
    <sheet name="5) Plot" sheetId="5" r:id="rId6"/>
    <sheet name="6) Fixing_cell" sheetId="6" r:id="rId7"/>
  </sheets>
  <definedNames>
    <definedName name="_xlnm._FilterDatabase" localSheetId="1" hidden="1">'1) Not_table'!$A$1:$E$9</definedName>
    <definedName name="actor">'1) Not_table'!$E$2:$E$9</definedName>
    <definedName name="actors">'1) Not_table'!$E$2:$E$9</definedName>
  </definedNames>
  <calcPr calcId="152511"/>
  <pivotCaches>
    <pivotCache cacheId="0"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6" l="1"/>
  <c r="D5" i="6"/>
  <c r="D6" i="6"/>
  <c r="D7" i="6"/>
  <c r="D3" i="6"/>
  <c r="C7" i="5"/>
  <c r="D7" i="5"/>
  <c r="E7" i="5"/>
  <c r="F7" i="5"/>
  <c r="G7" i="5"/>
  <c r="B7" i="5"/>
  <c r="B2" i="4"/>
  <c r="C2" i="4"/>
  <c r="B5" i="4"/>
  <c r="I12" i="1" l="1"/>
  <c r="K3" i="1"/>
  <c r="K4" i="1"/>
  <c r="K5" i="1"/>
  <c r="K6" i="1"/>
  <c r="K7" i="1"/>
  <c r="K8" i="1"/>
  <c r="K9" i="1"/>
  <c r="K2" i="1"/>
  <c r="E10" i="1"/>
  <c r="C16" i="1"/>
  <c r="C15" i="1"/>
  <c r="C14" i="1"/>
  <c r="C13" i="1"/>
  <c r="C12" i="1"/>
  <c r="J3" i="1"/>
  <c r="J4" i="1"/>
  <c r="J5" i="1"/>
  <c r="J6" i="1"/>
  <c r="J7" i="1"/>
  <c r="J8" i="1"/>
  <c r="J9" i="1"/>
  <c r="J2" i="1"/>
  <c r="I3" i="1"/>
  <c r="I4" i="1"/>
  <c r="I5" i="1"/>
  <c r="I6" i="1"/>
  <c r="I7" i="1"/>
  <c r="I8" i="1"/>
  <c r="I9" i="1"/>
  <c r="I2" i="1"/>
  <c r="H3" i="1"/>
  <c r="H4" i="1"/>
  <c r="H5" i="1"/>
  <c r="H6" i="1"/>
  <c r="H7" i="1"/>
  <c r="H8" i="1"/>
  <c r="H9" i="1"/>
  <c r="H2" i="1"/>
  <c r="G3" i="1"/>
  <c r="G4" i="1"/>
  <c r="G5" i="1"/>
  <c r="G6" i="1"/>
  <c r="G7" i="1"/>
  <c r="G8" i="1"/>
  <c r="G9" i="1"/>
  <c r="G2" i="1"/>
  <c r="F3" i="1"/>
  <c r="F4" i="1"/>
  <c r="F5" i="1"/>
  <c r="F6" i="1"/>
  <c r="F7" i="1"/>
  <c r="F8" i="1"/>
  <c r="F9" i="1"/>
  <c r="F2" i="1"/>
</calcChain>
</file>

<file path=xl/sharedStrings.xml><?xml version="1.0" encoding="utf-8"?>
<sst xmlns="http://schemas.openxmlformats.org/spreadsheetml/2006/main" count="256" uniqueCount="159">
  <si>
    <t>Series</t>
  </si>
  <si>
    <t>Game of Thrones</t>
  </si>
  <si>
    <t>The main guy</t>
  </si>
  <si>
    <t>John Snow</t>
  </si>
  <si>
    <t>Therion Laniceter</t>
  </si>
  <si>
    <t>Vikings</t>
  </si>
  <si>
    <t>Ragnar Lothbroc</t>
  </si>
  <si>
    <t>Merjvac@</t>
  </si>
  <si>
    <t>Harsik@</t>
  </si>
  <si>
    <t>Anandi jiji</t>
  </si>
  <si>
    <t>Djbaxt Yerjankutyun</t>
  </si>
  <si>
    <t>Major</t>
  </si>
  <si>
    <t>Igor Sokolovskiy</t>
  </si>
  <si>
    <t>Victoria Radionova</t>
  </si>
  <si>
    <t>Country</t>
  </si>
  <si>
    <t>USA</t>
  </si>
  <si>
    <t>UK</t>
  </si>
  <si>
    <t>India</t>
  </si>
  <si>
    <t>Armenia</t>
  </si>
  <si>
    <t>Russia</t>
  </si>
  <si>
    <t>Series Rating</t>
  </si>
  <si>
    <t>Actor Rating</t>
  </si>
  <si>
    <t>FIND</t>
  </si>
  <si>
    <t>SEARCH</t>
  </si>
  <si>
    <t>LEFT</t>
  </si>
  <si>
    <t>First name</t>
  </si>
  <si>
    <t xml:space="preserve">Ichaki </t>
  </si>
  <si>
    <t xml:space="preserve">Anna </t>
  </si>
  <si>
    <t>Last name</t>
  </si>
  <si>
    <t>Mean</t>
  </si>
  <si>
    <t>Median</t>
  </si>
  <si>
    <t>Mode</t>
  </si>
  <si>
    <t>Range</t>
  </si>
  <si>
    <t>Std dev</t>
  </si>
  <si>
    <t>Taste</t>
  </si>
  <si>
    <t>Count</t>
  </si>
  <si>
    <t>Breaking Bad</t>
  </si>
  <si>
    <t xml:space="preserve">John </t>
  </si>
  <si>
    <t>Snow</t>
  </si>
  <si>
    <t>good</t>
  </si>
  <si>
    <t xml:space="preserve">Therion </t>
  </si>
  <si>
    <t>Laniceter</t>
  </si>
  <si>
    <t xml:space="preserve">Ragnar </t>
  </si>
  <si>
    <t>Lothbroc</t>
  </si>
  <si>
    <t>bad</t>
  </si>
  <si>
    <t/>
  </si>
  <si>
    <t xml:space="preserve">Anandi </t>
  </si>
  <si>
    <t>jiji</t>
  </si>
  <si>
    <t xml:space="preserve">Igor </t>
  </si>
  <si>
    <t>Sokolovskiy</t>
  </si>
  <si>
    <t xml:space="preserve">Victoria </t>
  </si>
  <si>
    <t>Radionova</t>
  </si>
  <si>
    <t>Hesienberg</t>
  </si>
  <si>
    <t>NA</t>
  </si>
  <si>
    <t>Row Labels</t>
  </si>
  <si>
    <t>Grand Total</t>
  </si>
  <si>
    <t>Column Labels</t>
  </si>
  <si>
    <t>Count of Series Rating</t>
  </si>
  <si>
    <t>Start date</t>
  </si>
  <si>
    <t>End date</t>
  </si>
  <si>
    <t>Stock name</t>
  </si>
  <si>
    <t>WIKI/IBM</t>
  </si>
  <si>
    <t>WIKI/IBM/OPEN</t>
  </si>
  <si>
    <t>WIKI/IBM/HIGH</t>
  </si>
  <si>
    <t>WIKI/IBM/LOW</t>
  </si>
  <si>
    <t>WIKI/IBM/CLOSE</t>
  </si>
  <si>
    <t>WIKI/IBM/VOLUME</t>
  </si>
  <si>
    <t>WIKI/IBM/EX-DIVIDEND</t>
  </si>
  <si>
    <t>WIKI/IBM/SPLIT RATIO</t>
  </si>
  <si>
    <t>WIKI/IBM/ADJ. OPEN</t>
  </si>
  <si>
    <t>WIKI/IBM/ADJ. HIGH</t>
  </si>
  <si>
    <t>WIKI/IBM/ADJ. LOW</t>
  </si>
  <si>
    <t>WIKI/IBM/ADJ. CLOSE</t>
  </si>
  <si>
    <t>WIKI/IBM/ADJ. VOLUME</t>
  </si>
  <si>
    <t>Date</t>
  </si>
  <si>
    <t>Open</t>
  </si>
  <si>
    <t>High</t>
  </si>
  <si>
    <t>Low</t>
  </si>
  <si>
    <t>Close*</t>
  </si>
  <si>
    <t>Adj Close**</t>
  </si>
  <si>
    <t>Volume</t>
  </si>
  <si>
    <t>N</t>
  </si>
  <si>
    <t>Amount USD</t>
  </si>
  <si>
    <t>Amount AMD</t>
  </si>
  <si>
    <t>Exchange rate</t>
  </si>
  <si>
    <t>Summary</t>
  </si>
  <si>
    <t>This sheet was developed by pasting the values from the 1) Not_table sheet, deleting 3 not important columns and Formating as Table (using Format as Table button). The table format helps us to automatically have the coloring, header filters and define a table name for future reference. Also, when a new row added, it will automatically be merged with table.</t>
  </si>
  <si>
    <t>This sheet was developed based on the table from previous sheet. One may just choose the table and go to the INSERT menu to insert a Pivot Table. Once inserted a new sheet will be created that will provide the user opportunity for developing a Pivot Table based on the available data. The current table uses Series as Rows, Country as Columns and Series Rating as values. However, the value field settings have been changed (right click in value field, change settings) as the COUNT is shown instead of SUM (which was the default).</t>
  </si>
  <si>
    <t>This sheet introduces the usage of Quandl add-in. Will be covered in more details next time.</t>
  </si>
  <si>
    <t>Averages</t>
  </si>
  <si>
    <t>The data in this sheet is copied from IBM stock Historical data on Yahoo Finance. Then the average of each column was calculated on 7th row. Afterwards, the column B,C,D an E information was plotted (as Y axis) for each date (as X axis). The graph shape and design was changed from the upper menu that appears after clicking the graph.</t>
  </si>
  <si>
    <t>The sheet is used to show how can dollar amounts be converted to dram using the exchange rate provided in G1 cell. The thing is that "dropdown" approach can be problematic here, as G1 cell needs to be fixed and not changed when dropping down the formula. To fix a cell one should use the dollar sign ($) in front of the cell attributes (G1 should become $G$1 in the formula).</t>
  </si>
  <si>
    <t>RIGHT</t>
  </si>
  <si>
    <t>-</t>
  </si>
  <si>
    <t>LEN</t>
  </si>
  <si>
    <t>takes a cell as an argument and provides the number of characters inside a cell.</t>
  </si>
  <si>
    <r>
      <t xml:space="preserve">takes a text to search as a first argument and text to search within as a second. </t>
    </r>
    <r>
      <rPr>
        <b/>
        <sz val="22"/>
        <color theme="1"/>
        <rFont val="Calibri"/>
        <family val="2"/>
        <scheme val="minor"/>
      </rPr>
      <t>Is not case sensitive.</t>
    </r>
  </si>
  <si>
    <r>
      <t xml:space="preserve">takes a text to search as a first argument and text to search within as a second. </t>
    </r>
    <r>
      <rPr>
        <b/>
        <sz val="22"/>
        <color theme="1"/>
        <rFont val="Calibri"/>
        <family val="2"/>
        <scheme val="minor"/>
      </rPr>
      <t>Is case sensitive.</t>
    </r>
  </si>
  <si>
    <t>takes a cell as a first argument and number of elements to output from the Right side as a second argument.</t>
  </si>
  <si>
    <t>takes a cell as a first argument and number of elements to output from the Left side as a second argument.</t>
  </si>
  <si>
    <t>Strings</t>
  </si>
  <si>
    <t>Descriptive statistics</t>
  </si>
  <si>
    <t>AVERAGE</t>
  </si>
  <si>
    <t>MEDIAN</t>
  </si>
  <si>
    <t>MODE</t>
  </si>
  <si>
    <t>MAX</t>
  </si>
  <si>
    <t>MIN</t>
  </si>
  <si>
    <t>STDEV</t>
  </si>
  <si>
    <t>SUM</t>
  </si>
  <si>
    <t>COUNT</t>
  </si>
  <si>
    <t>COUNTA</t>
  </si>
  <si>
    <t>Conditionals</t>
  </si>
  <si>
    <t>IF</t>
  </si>
  <si>
    <t>SUMIF</t>
  </si>
  <si>
    <t>COUNTIF</t>
  </si>
  <si>
    <t>This sheet provides introduction to excel by designing a table using Borders, Filters, Background and Text Coloring, Hiding and Unhiding columns/rows. Several important formulas were introduced including string formulas (LEFT, RIGHT, LEN, FIND, MID, SEARCH), statistical formulas (AVERAGE,MODE,MODIAN,MAX,MIN,STDEV,SUM) and conditionals (IF). Also, named ranges were used to give a certain unique name to range/column for furhter reference (e.g. the Actor Ratings column values were called actors and used as an argument for Mode and other similar functions.</t>
  </si>
  <si>
    <t>calculates the simple arichmetic average of an input (e.g. a range of values)</t>
  </si>
  <si>
    <t>calculates the median of an input (e.g. a range of values)</t>
  </si>
  <si>
    <t>calculates the mode of an input (e.g. a range of values)</t>
  </si>
  <si>
    <t>calculates the max of an input (e.g. a range of values)</t>
  </si>
  <si>
    <t>calculates the min of an input (e.g. a range of values)</t>
  </si>
  <si>
    <t>calculates the standard deviation of an input (e.g. a range of values)</t>
  </si>
  <si>
    <t>calculates the sum of an input (e.g. a range of values)</t>
  </si>
  <si>
    <t>calculates the number of cells of an input (e.g. a range of values) that are solely numeric (e.g. numbers)</t>
  </si>
  <si>
    <t>calculates the number of cells of an input (e.g. a range of values) that are not empty (whether number or a text or else)</t>
  </si>
  <si>
    <t>gets 3 arguments: condition to check, value to output if condition is satisfied, value to output otherwise</t>
  </si>
  <si>
    <t>sums some values in some range only if a condition is satisfied</t>
  </si>
  <si>
    <t>counts the number of cells that satisfy some given condition</t>
  </si>
  <si>
    <t>This Excel workbook provides introduction to Excel and was used during the very first class.</t>
  </si>
  <si>
    <t>Functions covered</t>
  </si>
  <si>
    <t>Menu items covered</t>
  </si>
  <si>
    <t>Home menu tab</t>
  </si>
  <si>
    <t>Wrap text</t>
  </si>
  <si>
    <t>wraps the text (e.g. toghadardz, in Armenian)</t>
  </si>
  <si>
    <t>Fill/font color</t>
  </si>
  <si>
    <t>changes the background/text color</t>
  </si>
  <si>
    <t>Format type</t>
  </si>
  <si>
    <t>dropdown menu, that changes the format of a cell data (e.g. text, number or general)</t>
  </si>
  <si>
    <t>Increase decimal</t>
  </si>
  <si>
    <t>Increase the number of presented decimal points (e.g. from 8.00 to 8.000)</t>
  </si>
  <si>
    <t>Sort &amp; Filter</t>
  </si>
  <si>
    <t>used only Filter, puts filters on column names to easily choose table rows based on their values (hides the rest)</t>
  </si>
  <si>
    <t>Format as Table</t>
  </si>
  <si>
    <t>takes a range/selectino as an input and formats as a table</t>
  </si>
  <si>
    <t>Insert menu tab</t>
  </si>
  <si>
    <t>Pivot table</t>
  </si>
  <si>
    <t>takes a table as an argument and constructs a new sheet with a pivot table</t>
  </si>
  <si>
    <t>Recommended charts</t>
  </si>
  <si>
    <t>takes data as an input and draws an appropriate graph on it</t>
  </si>
  <si>
    <t>Format painter</t>
  </si>
  <si>
    <t>learns the format of a selected cell and passes it to other cells that the user selects</t>
  </si>
  <si>
    <t>Other notes</t>
  </si>
  <si>
    <t>* One may use other functions that are not directly available in Excel by download an installing them as an add-in. Quandl is an example of that.</t>
  </si>
  <si>
    <t>* When choosing a name for a range or for a table, try to have short but user-friendly and understandable name</t>
  </si>
  <si>
    <t>* By right clicking on a column or row name, one can hide or unhide it</t>
  </si>
  <si>
    <t>* Structured data is good, table is better, pivot table is the best</t>
  </si>
  <si>
    <t>* Once a formula is written, one may apply it to all rows bu dragging it down from the right lower corner ot by double ckicking there</t>
  </si>
  <si>
    <t>* Clicking F4 when mouse is clicked on a certaing argument inside a function will add $ signs and fix the argumetn cell</t>
  </si>
  <si>
    <t>* DRY - Don't Repeat Yourself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</si>
</sst>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7" x14ac:knownFonts="1">
    <font>
      <sz val="22"/>
      <color theme="1"/>
      <name val="Calibri"/>
      <family val="2"/>
      <scheme val="minor"/>
    </font>
    <font>
      <sz val="22"/>
      <color theme="0"/>
      <name val="Calibri"/>
      <family val="2"/>
      <scheme val="minor"/>
    </font>
    <font>
      <u/>
      <sz val="22"/>
      <color theme="10"/>
      <name val="Calibri"/>
      <family val="2"/>
      <scheme val="minor"/>
    </font>
    <font>
      <sz val="22"/>
      <color theme="1"/>
      <name val="Calibri"/>
      <family val="2"/>
      <scheme val="minor"/>
    </font>
    <font>
      <b/>
      <sz val="22"/>
      <color theme="1"/>
      <name val="Calibri"/>
      <family val="2"/>
      <scheme val="minor"/>
    </font>
    <font>
      <b/>
      <i/>
      <sz val="22"/>
      <color theme="1"/>
      <name val="Calibri"/>
      <family val="2"/>
      <scheme val="minor"/>
    </font>
    <font>
      <b/>
      <sz val="48"/>
      <color theme="0"/>
      <name val="Calibri"/>
      <family val="2"/>
      <scheme val="minor"/>
    </font>
  </fonts>
  <fills count="6">
    <fill>
      <patternFill patternType="none"/>
    </fill>
    <fill>
      <patternFill patternType="gray125"/>
    </fill>
    <fill>
      <patternFill patternType="solid">
        <fgColor rgb="FF002060"/>
        <bgColor indexed="64"/>
      </patternFill>
    </fill>
    <fill>
      <patternFill patternType="solid">
        <fgColor theme="4" tint="0.39997558519241921"/>
        <bgColor indexed="64"/>
      </patternFill>
    </fill>
    <fill>
      <patternFill patternType="solid">
        <fgColor theme="3"/>
        <bgColor indexed="64"/>
      </patternFill>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2" fillId="0" borderId="0" applyNumberFormat="0" applyFill="0" applyBorder="0" applyAlignment="0" applyProtection="0"/>
    <xf numFmtId="44" fontId="3" fillId="0" borderId="0" applyFont="0" applyFill="0" applyBorder="0" applyAlignment="0" applyProtection="0"/>
  </cellStyleXfs>
  <cellXfs count="29">
    <xf numFmtId="0" fontId="0" fillId="0" borderId="0" xfId="0"/>
    <xf numFmtId="0" fontId="1" fillId="2" borderId="1" xfId="0" applyFont="1" applyFill="1" applyBorder="1"/>
    <xf numFmtId="0" fontId="0" fillId="0" borderId="1" xfId="0" applyBorder="1"/>
    <xf numFmtId="0" fontId="2" fillId="0" borderId="1" xfId="1" applyBorder="1"/>
    <xf numFmtId="1" fontId="0" fillId="0" borderId="1" xfId="0" applyNumberFormat="1" applyBorder="1"/>
    <xf numFmtId="49" fontId="0" fillId="0" borderId="1" xfId="0" applyNumberFormat="1" applyBorder="1"/>
    <xf numFmtId="0" fontId="1" fillId="2" borderId="2" xfId="0" applyFont="1" applyFill="1" applyBorder="1"/>
    <xf numFmtId="49" fontId="0" fillId="0" borderId="0" xfId="0" applyNumberFormat="1" applyFill="1" applyBorder="1"/>
    <xf numFmtId="1" fontId="0" fillId="0" borderId="0" xfId="0" applyNumberFormat="1"/>
    <xf numFmtId="0" fontId="0" fillId="0" borderId="0" xfId="0" applyNumberFormat="1"/>
    <xf numFmtId="49" fontId="0" fillId="0" borderId="1" xfId="0" applyNumberFormat="1" applyBorder="1" applyAlignment="1">
      <alignment wrapText="1"/>
    </xf>
    <xf numFmtId="0" fontId="0" fillId="0" borderId="2" xfId="0" applyFill="1" applyBorder="1"/>
    <xf numFmtId="0" fontId="0" fillId="0" borderId="0" xfId="0" pivotButton="1"/>
    <xf numFmtId="0" fontId="0" fillId="0" borderId="0" xfId="0" applyAlignment="1">
      <alignment horizontal="left"/>
    </xf>
    <xf numFmtId="14" fontId="0" fillId="0" borderId="0" xfId="0" applyNumberFormat="1"/>
    <xf numFmtId="15" fontId="0" fillId="0" borderId="0" xfId="0" applyNumberFormat="1"/>
    <xf numFmtId="3" fontId="0" fillId="0" borderId="0" xfId="0" applyNumberFormat="1"/>
    <xf numFmtId="44" fontId="0" fillId="0" borderId="0" xfId="2" applyFont="1"/>
    <xf numFmtId="2" fontId="0" fillId="0" borderId="0" xfId="0" applyNumberFormat="1"/>
    <xf numFmtId="0" fontId="1" fillId="4" borderId="0" xfId="0" applyFont="1" applyFill="1" applyAlignment="1">
      <alignment horizontal="center"/>
    </xf>
    <xf numFmtId="0" fontId="0" fillId="5" borderId="0" xfId="0" applyFill="1" applyAlignment="1">
      <alignment horizontal="left" vertical="top" wrapText="1"/>
    </xf>
    <xf numFmtId="0" fontId="0" fillId="5" borderId="0" xfId="0" applyFill="1"/>
    <xf numFmtId="0" fontId="0" fillId="5" borderId="0" xfId="0" applyFill="1" applyAlignment="1">
      <alignment horizontal="center"/>
    </xf>
    <xf numFmtId="0" fontId="4" fillId="5" borderId="0" xfId="0" applyFont="1" applyFill="1"/>
    <xf numFmtId="0" fontId="0" fillId="3" borderId="0" xfId="0" applyFill="1" applyAlignment="1">
      <alignment horizontal="left" vertical="top"/>
    </xf>
    <xf numFmtId="0" fontId="0" fillId="3" borderId="0" xfId="0" applyFill="1" applyAlignment="1">
      <alignment horizontal="center"/>
    </xf>
    <xf numFmtId="0" fontId="0" fillId="3" borderId="0" xfId="0" applyFill="1"/>
    <xf numFmtId="0" fontId="5" fillId="5" borderId="0" xfId="0" applyFont="1" applyFill="1"/>
    <xf numFmtId="0" fontId="6" fillId="4" borderId="0" xfId="0" applyFont="1" applyFill="1" applyAlignment="1">
      <alignment horizontal="center" vertical="center"/>
    </xf>
  </cellXfs>
  <cellStyles count="3">
    <cellStyle name="Currency" xfId="2" builtinId="4"/>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IBM</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areaChart>
        <c:grouping val="standard"/>
        <c:varyColors val="0"/>
        <c:ser>
          <c:idx val="0"/>
          <c:order val="0"/>
          <c:tx>
            <c:strRef>
              <c:f>'5) Plot'!$A$2</c:f>
              <c:strCache>
                <c:ptCount val="1"/>
                <c:pt idx="0">
                  <c:v>14-Jul-17</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'5) Plot'!$B$1:$E$1</c:f>
              <c:strCache>
                <c:ptCount val="4"/>
                <c:pt idx="0">
                  <c:v>Open</c:v>
                </c:pt>
                <c:pt idx="1">
                  <c:v>High</c:v>
                </c:pt>
                <c:pt idx="2">
                  <c:v>Low</c:v>
                </c:pt>
                <c:pt idx="3">
                  <c:v>Close*</c:v>
                </c:pt>
              </c:strCache>
            </c:strRef>
          </c:cat>
          <c:val>
            <c:numRef>
              <c:f>'5) Plot'!$B$2:$E$2</c:f>
              <c:numCache>
                <c:formatCode>General</c:formatCode>
                <c:ptCount val="4"/>
                <c:pt idx="0">
                  <c:v>154.01</c:v>
                </c:pt>
                <c:pt idx="1">
                  <c:v>154.62</c:v>
                </c:pt>
                <c:pt idx="2">
                  <c:v>153.4</c:v>
                </c:pt>
                <c:pt idx="3">
                  <c:v>154.24</c:v>
                </c:pt>
              </c:numCache>
            </c:numRef>
          </c:val>
          <c:extLst xmlns:c16r2="http://schemas.microsoft.com/office/drawing/2015/06/chart">
            <c:ext xmlns:c16="http://schemas.microsoft.com/office/drawing/2014/chart" uri="{C3380CC4-5D6E-409C-BE32-E72D297353CC}">
              <c16:uniqueId val="{00000000-0AF4-4640-9EB0-11058123B84B}"/>
            </c:ext>
          </c:extLst>
        </c:ser>
        <c:ser>
          <c:idx val="1"/>
          <c:order val="1"/>
          <c:tx>
            <c:strRef>
              <c:f>'5) Plot'!$A$3</c:f>
              <c:strCache>
                <c:ptCount val="1"/>
                <c:pt idx="0">
                  <c:v>13-Jul-17</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'5) Plot'!$B$1:$E$1</c:f>
              <c:strCache>
                <c:ptCount val="4"/>
                <c:pt idx="0">
                  <c:v>Open</c:v>
                </c:pt>
                <c:pt idx="1">
                  <c:v>High</c:v>
                </c:pt>
                <c:pt idx="2">
                  <c:v>Low</c:v>
                </c:pt>
                <c:pt idx="3">
                  <c:v>Close*</c:v>
                </c:pt>
              </c:strCache>
            </c:strRef>
          </c:cat>
          <c:val>
            <c:numRef>
              <c:f>'5) Plot'!$B$3:$E$3</c:f>
              <c:numCache>
                <c:formatCode>General</c:formatCode>
                <c:ptCount val="4"/>
                <c:pt idx="0">
                  <c:v>153.69999999999999</c:v>
                </c:pt>
                <c:pt idx="1">
                  <c:v>154.19</c:v>
                </c:pt>
                <c:pt idx="2">
                  <c:v>153.19</c:v>
                </c:pt>
                <c:pt idx="3">
                  <c:v>153.63</c:v>
                </c:pt>
              </c:numCache>
            </c:numRef>
          </c:val>
          <c:extLst xmlns:c16r2="http://schemas.microsoft.com/office/drawing/2015/06/chart">
            <c:ext xmlns:c16="http://schemas.microsoft.com/office/drawing/2014/chart" uri="{C3380CC4-5D6E-409C-BE32-E72D297353CC}">
              <c16:uniqueId val="{00000001-0AF4-4640-9EB0-11058123B84B}"/>
            </c:ext>
          </c:extLst>
        </c:ser>
        <c:ser>
          <c:idx val="2"/>
          <c:order val="2"/>
          <c:tx>
            <c:strRef>
              <c:f>'5) Plot'!$A$4</c:f>
              <c:strCache>
                <c:ptCount val="1"/>
                <c:pt idx="0">
                  <c:v>12-Jul-17</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'5) Plot'!$B$1:$E$1</c:f>
              <c:strCache>
                <c:ptCount val="4"/>
                <c:pt idx="0">
                  <c:v>Open</c:v>
                </c:pt>
                <c:pt idx="1">
                  <c:v>High</c:v>
                </c:pt>
                <c:pt idx="2">
                  <c:v>Low</c:v>
                </c:pt>
                <c:pt idx="3">
                  <c:v>Close*</c:v>
                </c:pt>
              </c:strCache>
            </c:strRef>
          </c:cat>
          <c:val>
            <c:numRef>
              <c:f>'5) Plot'!$B$4:$E$4</c:f>
              <c:numCache>
                <c:formatCode>General</c:formatCode>
                <c:ptCount val="4"/>
                <c:pt idx="0">
                  <c:v>153.47999999999999</c:v>
                </c:pt>
                <c:pt idx="1">
                  <c:v>154.24</c:v>
                </c:pt>
                <c:pt idx="2">
                  <c:v>153.05000000000001</c:v>
                </c:pt>
                <c:pt idx="3">
                  <c:v>153.69999999999999</c:v>
                </c:pt>
              </c:numCache>
            </c:numRef>
          </c:val>
          <c:extLst xmlns:c16r2="http://schemas.microsoft.com/office/drawing/2015/06/chart">
            <c:ext xmlns:c16="http://schemas.microsoft.com/office/drawing/2014/chart" uri="{C3380CC4-5D6E-409C-BE32-E72D297353CC}">
              <c16:uniqueId val="{00000002-0AF4-4640-9EB0-11058123B84B}"/>
            </c:ext>
          </c:extLst>
        </c:ser>
        <c:ser>
          <c:idx val="3"/>
          <c:order val="3"/>
          <c:tx>
            <c:strRef>
              <c:f>'5) Plot'!$A$5</c:f>
              <c:strCache>
                <c:ptCount val="1"/>
                <c:pt idx="0">
                  <c:v>11-Jul-17</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'5) Plot'!$B$1:$E$1</c:f>
              <c:strCache>
                <c:ptCount val="4"/>
                <c:pt idx="0">
                  <c:v>Open</c:v>
                </c:pt>
                <c:pt idx="1">
                  <c:v>High</c:v>
                </c:pt>
                <c:pt idx="2">
                  <c:v>Low</c:v>
                </c:pt>
                <c:pt idx="3">
                  <c:v>Close*</c:v>
                </c:pt>
              </c:strCache>
            </c:strRef>
          </c:cat>
          <c:val>
            <c:numRef>
              <c:f>'5) Plot'!$B$5:$E$5</c:f>
              <c:numCache>
                <c:formatCode>General</c:formatCode>
                <c:ptCount val="4"/>
                <c:pt idx="0">
                  <c:v>153.26</c:v>
                </c:pt>
                <c:pt idx="1">
                  <c:v>153.65</c:v>
                </c:pt>
                <c:pt idx="2">
                  <c:v>152.05000000000001</c:v>
                </c:pt>
                <c:pt idx="3">
                  <c:v>153.19</c:v>
                </c:pt>
              </c:numCache>
            </c:numRef>
          </c:val>
          <c:extLst xmlns:c16r2="http://schemas.microsoft.com/office/drawing/2015/06/chart">
            <c:ext xmlns:c16="http://schemas.microsoft.com/office/drawing/2014/chart" uri="{C3380CC4-5D6E-409C-BE32-E72D297353CC}">
              <c16:uniqueId val="{00000003-0AF4-4640-9EB0-11058123B84B}"/>
            </c:ext>
          </c:extLst>
        </c:ser>
        <c:dLbls>
          <c:showLegendKey val="0"/>
          <c:showVal val="0"/>
          <c:showCatName val="0"/>
          <c:showSerName val="0"/>
          <c:showPercent val="0"/>
          <c:showBubbleSize val="0"/>
        </c:dLbls>
        <c:axId val="71397760"/>
        <c:axId val="71398320"/>
      </c:areaChart>
      <c:catAx>
        <c:axId val="71397760"/>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398320"/>
        <c:crosses val="autoZero"/>
        <c:auto val="1"/>
        <c:lblAlgn val="ctr"/>
        <c:lblOffset val="100"/>
        <c:noMultiLvlLbl val="0"/>
      </c:catAx>
      <c:valAx>
        <c:axId val="71398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39776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1231447</xdr:colOff>
      <xdr:row>8</xdr:row>
      <xdr:rowOff>200026</xdr:rowOff>
    </xdr:from>
    <xdr:to>
      <xdr:col>4</xdr:col>
      <xdr:colOff>621847</xdr:colOff>
      <xdr:row>16</xdr:row>
      <xdr:rowOff>28576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dent Generic Account" refreshedDate="42933.652833912034" createdVersion="6" refreshedVersion="6" minRefreshableVersion="3" recordCount="9">
  <cacheSource type="worksheet">
    <worksheetSource name="Actors_table"/>
  </cacheSource>
  <cacheFields count="8">
    <cacheField name="Series" numFmtId="0">
      <sharedItems count="7">
        <s v="Game of Thrones"/>
        <s v="Vikings"/>
        <s v="Merjvac@"/>
        <s v="Harsik@"/>
        <s v="Djbaxt Yerjankutyun"/>
        <s v="Major"/>
        <s v="Breaking Bad"/>
      </sharedItems>
    </cacheField>
    <cacheField name="The main guy" numFmtId="0">
      <sharedItems/>
    </cacheField>
    <cacheField name="Country" numFmtId="0">
      <sharedItems count="5">
        <s v="USA"/>
        <s v="UK"/>
        <s v="India"/>
        <s v="Armenia"/>
        <s v="Russia"/>
      </sharedItems>
    </cacheField>
    <cacheField name="Series Rating" numFmtId="0">
      <sharedItems containsSemiMixedTypes="0" containsString="0" containsNumber="1" containsInteger="1" minValue="5" maxValue="10"/>
    </cacheField>
    <cacheField name="Actor Rating" numFmtId="0">
      <sharedItems containsSemiMixedTypes="0" containsString="0" containsNumber="1" containsInteger="1" minValue="2" maxValue="10"/>
    </cacheField>
    <cacheField name="First name" numFmtId="0">
      <sharedItems/>
    </cacheField>
    <cacheField name="Last name" numFmtId="0">
      <sharedItems/>
    </cacheField>
    <cacheField name="Tast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
  <r>
    <x v="0"/>
    <s v="John Snow"/>
    <x v="0"/>
    <n v="10"/>
    <n v="8"/>
    <s v="John "/>
    <s v="Snow"/>
    <s v="good"/>
  </r>
  <r>
    <x v="0"/>
    <s v="Therion Laniceter"/>
    <x v="0"/>
    <n v="10"/>
    <n v="10"/>
    <s v="Therion "/>
    <s v="Laniceter"/>
    <s v="good"/>
  </r>
  <r>
    <x v="1"/>
    <s v="Ragnar Lothbroc"/>
    <x v="1"/>
    <n v="10"/>
    <n v="10"/>
    <s v="Ragnar "/>
    <s v="Lothbroc"/>
    <s v="bad"/>
  </r>
  <r>
    <x v="2"/>
    <s v="Ichaki "/>
    <x v="2"/>
    <n v="6"/>
    <n v="2"/>
    <s v="Ichaki "/>
    <s v=""/>
    <s v="bad"/>
  </r>
  <r>
    <x v="3"/>
    <s v="Anandi jiji"/>
    <x v="2"/>
    <n v="5"/>
    <n v="4"/>
    <s v="Anandi "/>
    <s v="jiji"/>
    <s v="bad"/>
  </r>
  <r>
    <x v="4"/>
    <s v="Anna "/>
    <x v="3"/>
    <n v="7"/>
    <n v="7"/>
    <s v="Anna "/>
    <s v=""/>
    <s v="bad"/>
  </r>
  <r>
    <x v="5"/>
    <s v="Igor Sokolovskiy"/>
    <x v="4"/>
    <n v="9"/>
    <n v="10"/>
    <s v="Igor "/>
    <s v="Sokolovskiy"/>
    <s v="bad"/>
  </r>
  <r>
    <x v="5"/>
    <s v="Victoria Radionova"/>
    <x v="4"/>
    <n v="9"/>
    <n v="9"/>
    <s v="Victoria "/>
    <s v="Radionova"/>
    <s v="bad"/>
  </r>
  <r>
    <x v="6"/>
    <s v="Hesienberg"/>
    <x v="0"/>
    <n v="10"/>
    <n v="10"/>
    <s v="NA"/>
    <s v="NA"/>
    <s v="goo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2" firstHeaderRow="1" firstDataRow="2" firstDataCol="1"/>
  <pivotFields count="8">
    <pivotField axis="axisRow" showAll="0">
      <items count="8">
        <item x="6"/>
        <item x="4"/>
        <item x="0"/>
        <item x="3"/>
        <item x="5"/>
        <item x="2"/>
        <item x="1"/>
        <item t="default"/>
      </items>
    </pivotField>
    <pivotField showAll="0"/>
    <pivotField axis="axisCol" showAll="0">
      <items count="6">
        <item x="3"/>
        <item x="2"/>
        <item x="4"/>
        <item x="1"/>
        <item x="0"/>
        <item t="default"/>
      </items>
    </pivotField>
    <pivotField dataField="1" showAll="0"/>
    <pivotField showAll="0"/>
    <pivotField showAll="0"/>
    <pivotField showAll="0"/>
    <pivotField showAll="0"/>
  </pivotFields>
  <rowFields count="1">
    <field x="0"/>
  </rowFields>
  <rowItems count="8">
    <i>
      <x/>
    </i>
    <i>
      <x v="1"/>
    </i>
    <i>
      <x v="2"/>
    </i>
    <i>
      <x v="3"/>
    </i>
    <i>
      <x v="4"/>
    </i>
    <i>
      <x v="5"/>
    </i>
    <i>
      <x v="6"/>
    </i>
    <i t="grand">
      <x/>
    </i>
  </rowItems>
  <colFields count="1">
    <field x="2"/>
  </colFields>
  <colItems count="6">
    <i>
      <x/>
    </i>
    <i>
      <x v="1"/>
    </i>
    <i>
      <x v="2"/>
    </i>
    <i>
      <x v="3"/>
    </i>
    <i>
      <x v="4"/>
    </i>
    <i t="grand">
      <x/>
    </i>
  </colItems>
  <dataFields count="1">
    <dataField name="Count of Series Rating" fld="3" subtotal="count"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Actors_table" displayName="Actors_table" ref="A1:H11" totalsRowCount="1">
  <autoFilter ref="A1:H10"/>
  <tableColumns count="8">
    <tableColumn id="1" name="Series"/>
    <tableColumn id="2" name="The main guy"/>
    <tableColumn id="3" name="Country"/>
    <tableColumn id="4" name="Series Rating"/>
    <tableColumn id="5" name="Actor Rating"/>
    <tableColumn id="6" name="First name"/>
    <tableColumn id="7" name="Last name"/>
    <tableColumn id="8" name="Tast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arsik@" TargetMode="External"/><Relationship Id="rId1" Type="http://schemas.openxmlformats.org/officeDocument/2006/relationships/hyperlink" Target="mailto:Merjvac@"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tabSelected="1" zoomScale="55" zoomScaleNormal="55" workbookViewId="0">
      <selection activeCell="A51" sqref="A51"/>
    </sheetView>
  </sheetViews>
  <sheetFormatPr defaultRowHeight="28.5" x14ac:dyDescent="0.45"/>
  <cols>
    <col min="1" max="1" width="17.46484375" bestFit="1" customWidth="1"/>
  </cols>
  <sheetData>
    <row r="1" spans="1:14" x14ac:dyDescent="0.45">
      <c r="A1" s="28" t="s">
        <v>85</v>
      </c>
      <c r="B1" s="28"/>
      <c r="C1" s="28"/>
      <c r="D1" s="28"/>
      <c r="E1" s="28"/>
      <c r="F1" s="28"/>
      <c r="G1" s="28"/>
      <c r="H1" s="28"/>
      <c r="I1" s="28"/>
      <c r="J1" s="28"/>
      <c r="K1" s="28"/>
      <c r="L1" s="28"/>
      <c r="M1" s="28"/>
      <c r="N1" s="28"/>
    </row>
    <row r="2" spans="1:14" x14ac:dyDescent="0.45">
      <c r="A2" s="28"/>
      <c r="B2" s="28"/>
      <c r="C2" s="28"/>
      <c r="D2" s="28"/>
      <c r="E2" s="28"/>
      <c r="F2" s="28"/>
      <c r="G2" s="28"/>
      <c r="H2" s="28"/>
      <c r="I2" s="28"/>
      <c r="J2" s="28"/>
      <c r="K2" s="28"/>
      <c r="L2" s="28"/>
      <c r="M2" s="28"/>
      <c r="N2" s="28"/>
    </row>
    <row r="3" spans="1:14" x14ac:dyDescent="0.45">
      <c r="A3" s="22" t="s">
        <v>128</v>
      </c>
      <c r="B3" s="22"/>
      <c r="C3" s="22"/>
      <c r="D3" s="22"/>
      <c r="E3" s="22"/>
      <c r="F3" s="22"/>
      <c r="G3" s="22"/>
      <c r="H3" s="22"/>
      <c r="I3" s="22"/>
      <c r="J3" s="22"/>
      <c r="K3" s="22"/>
      <c r="L3" s="22"/>
      <c r="M3" s="22"/>
      <c r="N3" s="22"/>
    </row>
    <row r="4" spans="1:14" x14ac:dyDescent="0.45">
      <c r="A4" s="24" t="s">
        <v>129</v>
      </c>
      <c r="B4" s="25"/>
      <c r="C4" s="25"/>
      <c r="D4" s="25"/>
      <c r="E4" s="25"/>
      <c r="F4" s="25"/>
      <c r="G4" s="25"/>
      <c r="H4" s="25"/>
      <c r="I4" s="25"/>
      <c r="J4" s="25"/>
      <c r="K4" s="25"/>
      <c r="L4" s="25"/>
      <c r="M4" s="25"/>
      <c r="N4" s="25"/>
    </row>
    <row r="5" spans="1:14" x14ac:dyDescent="0.45">
      <c r="A5" s="23" t="s">
        <v>100</v>
      </c>
      <c r="B5" s="21"/>
      <c r="C5" s="21"/>
      <c r="D5" s="21"/>
      <c r="E5" s="21"/>
      <c r="F5" s="21"/>
      <c r="G5" s="21"/>
      <c r="H5" s="21"/>
      <c r="I5" s="21"/>
      <c r="J5" s="21"/>
      <c r="K5" s="21"/>
      <c r="L5" s="21"/>
      <c r="M5" s="21"/>
      <c r="N5" s="21"/>
    </row>
    <row r="6" spans="1:14" x14ac:dyDescent="0.45">
      <c r="A6" s="21" t="s">
        <v>24</v>
      </c>
      <c r="B6" s="21" t="s">
        <v>93</v>
      </c>
      <c r="C6" s="21" t="s">
        <v>99</v>
      </c>
      <c r="D6" s="21"/>
      <c r="E6" s="21"/>
      <c r="F6" s="21"/>
      <c r="G6" s="21"/>
      <c r="H6" s="21"/>
      <c r="I6" s="21"/>
      <c r="J6" s="21"/>
      <c r="K6" s="21"/>
      <c r="L6" s="21"/>
      <c r="M6" s="21"/>
      <c r="N6" s="21"/>
    </row>
    <row r="7" spans="1:14" x14ac:dyDescent="0.45">
      <c r="A7" s="21" t="s">
        <v>92</v>
      </c>
      <c r="B7" s="21" t="s">
        <v>93</v>
      </c>
      <c r="C7" s="21" t="s">
        <v>98</v>
      </c>
      <c r="D7" s="21"/>
      <c r="E7" s="21"/>
      <c r="F7" s="21"/>
      <c r="G7" s="21"/>
      <c r="H7" s="21"/>
      <c r="I7" s="21"/>
      <c r="J7" s="21"/>
      <c r="K7" s="21"/>
      <c r="L7" s="21"/>
      <c r="M7" s="21"/>
      <c r="N7" s="21"/>
    </row>
    <row r="8" spans="1:14" x14ac:dyDescent="0.45">
      <c r="A8" s="21" t="s">
        <v>22</v>
      </c>
      <c r="B8" s="21" t="s">
        <v>93</v>
      </c>
      <c r="C8" s="21" t="s">
        <v>97</v>
      </c>
      <c r="D8" s="21"/>
      <c r="E8" s="21"/>
      <c r="F8" s="21"/>
      <c r="G8" s="21"/>
      <c r="H8" s="21"/>
      <c r="I8" s="21"/>
      <c r="J8" s="21"/>
      <c r="K8" s="21"/>
      <c r="L8" s="21"/>
      <c r="M8" s="21"/>
      <c r="N8" s="21"/>
    </row>
    <row r="9" spans="1:14" x14ac:dyDescent="0.45">
      <c r="A9" s="21" t="s">
        <v>23</v>
      </c>
      <c r="B9" s="21" t="s">
        <v>93</v>
      </c>
      <c r="C9" s="21" t="s">
        <v>96</v>
      </c>
      <c r="D9" s="21"/>
      <c r="E9" s="21"/>
      <c r="F9" s="21"/>
      <c r="G9" s="21"/>
      <c r="H9" s="21"/>
      <c r="I9" s="21"/>
      <c r="J9" s="21"/>
      <c r="K9" s="21"/>
      <c r="L9" s="21"/>
      <c r="M9" s="21"/>
      <c r="N9" s="21"/>
    </row>
    <row r="10" spans="1:14" x14ac:dyDescent="0.45">
      <c r="A10" s="21" t="s">
        <v>94</v>
      </c>
      <c r="B10" s="21" t="s">
        <v>93</v>
      </c>
      <c r="C10" s="21" t="s">
        <v>95</v>
      </c>
      <c r="D10" s="21"/>
      <c r="E10" s="21"/>
      <c r="F10" s="21"/>
      <c r="G10" s="21"/>
      <c r="H10" s="21"/>
      <c r="I10" s="21"/>
      <c r="J10" s="21"/>
      <c r="K10" s="21"/>
      <c r="L10" s="21"/>
      <c r="M10" s="21"/>
      <c r="N10" s="21"/>
    </row>
    <row r="11" spans="1:14" x14ac:dyDescent="0.45">
      <c r="A11" s="21"/>
      <c r="B11" s="21"/>
      <c r="C11" s="21"/>
      <c r="D11" s="21"/>
      <c r="E11" s="21"/>
      <c r="F11" s="21"/>
      <c r="G11" s="21"/>
      <c r="H11" s="21"/>
      <c r="I11" s="21"/>
      <c r="J11" s="21"/>
      <c r="K11" s="21"/>
      <c r="L11" s="21"/>
      <c r="M11" s="21"/>
      <c r="N11" s="21"/>
    </row>
    <row r="12" spans="1:14" x14ac:dyDescent="0.45">
      <c r="A12" s="23" t="s">
        <v>101</v>
      </c>
      <c r="B12" s="21"/>
      <c r="C12" s="21"/>
      <c r="D12" s="21"/>
      <c r="E12" s="21"/>
      <c r="F12" s="21"/>
      <c r="G12" s="21"/>
      <c r="H12" s="21"/>
      <c r="I12" s="21"/>
      <c r="J12" s="21"/>
      <c r="K12" s="21"/>
      <c r="L12" s="21"/>
      <c r="M12" s="21"/>
      <c r="N12" s="21"/>
    </row>
    <row r="13" spans="1:14" x14ac:dyDescent="0.45">
      <c r="A13" s="21" t="s">
        <v>102</v>
      </c>
      <c r="B13" s="21" t="s">
        <v>93</v>
      </c>
      <c r="C13" s="21" t="s">
        <v>116</v>
      </c>
      <c r="D13" s="21"/>
      <c r="E13" s="21"/>
      <c r="F13" s="21"/>
      <c r="G13" s="21"/>
      <c r="H13" s="21"/>
      <c r="I13" s="21"/>
      <c r="J13" s="21"/>
      <c r="K13" s="21"/>
      <c r="L13" s="21"/>
      <c r="M13" s="21"/>
      <c r="N13" s="21"/>
    </row>
    <row r="14" spans="1:14" x14ac:dyDescent="0.45">
      <c r="A14" s="21" t="s">
        <v>103</v>
      </c>
      <c r="B14" s="21" t="s">
        <v>93</v>
      </c>
      <c r="C14" s="21" t="s">
        <v>117</v>
      </c>
      <c r="D14" s="21"/>
      <c r="E14" s="21"/>
      <c r="F14" s="21"/>
      <c r="G14" s="21"/>
      <c r="H14" s="21"/>
      <c r="I14" s="21"/>
      <c r="J14" s="21"/>
      <c r="K14" s="21"/>
      <c r="L14" s="21"/>
      <c r="M14" s="21"/>
      <c r="N14" s="21"/>
    </row>
    <row r="15" spans="1:14" x14ac:dyDescent="0.45">
      <c r="A15" s="21" t="s">
        <v>104</v>
      </c>
      <c r="B15" s="21" t="s">
        <v>93</v>
      </c>
      <c r="C15" s="21" t="s">
        <v>118</v>
      </c>
      <c r="D15" s="21"/>
      <c r="E15" s="21"/>
      <c r="F15" s="21"/>
      <c r="G15" s="21"/>
      <c r="H15" s="21"/>
      <c r="I15" s="21"/>
      <c r="J15" s="21"/>
      <c r="K15" s="21"/>
      <c r="L15" s="21"/>
      <c r="M15" s="21"/>
      <c r="N15" s="21"/>
    </row>
    <row r="16" spans="1:14" x14ac:dyDescent="0.45">
      <c r="A16" s="21" t="s">
        <v>105</v>
      </c>
      <c r="B16" s="21" t="s">
        <v>93</v>
      </c>
      <c r="C16" s="21" t="s">
        <v>119</v>
      </c>
      <c r="D16" s="21"/>
      <c r="E16" s="21"/>
      <c r="F16" s="21"/>
      <c r="G16" s="21"/>
      <c r="H16" s="21"/>
      <c r="I16" s="21"/>
      <c r="J16" s="21"/>
      <c r="K16" s="21"/>
      <c r="L16" s="21"/>
      <c r="M16" s="21"/>
      <c r="N16" s="21"/>
    </row>
    <row r="17" spans="1:14" x14ac:dyDescent="0.45">
      <c r="A17" s="21" t="s">
        <v>106</v>
      </c>
      <c r="B17" s="21" t="s">
        <v>93</v>
      </c>
      <c r="C17" s="21" t="s">
        <v>120</v>
      </c>
      <c r="D17" s="21"/>
      <c r="E17" s="21"/>
      <c r="F17" s="21"/>
      <c r="G17" s="21"/>
      <c r="H17" s="21"/>
      <c r="I17" s="21"/>
      <c r="J17" s="21"/>
      <c r="K17" s="21"/>
      <c r="L17" s="21"/>
      <c r="M17" s="21"/>
      <c r="N17" s="21"/>
    </row>
    <row r="18" spans="1:14" x14ac:dyDescent="0.45">
      <c r="A18" s="21" t="s">
        <v>107</v>
      </c>
      <c r="B18" s="21" t="s">
        <v>93</v>
      </c>
      <c r="C18" s="21" t="s">
        <v>121</v>
      </c>
      <c r="D18" s="21"/>
      <c r="E18" s="21"/>
      <c r="F18" s="21"/>
      <c r="G18" s="21"/>
      <c r="H18" s="21"/>
      <c r="I18" s="21"/>
      <c r="J18" s="21"/>
      <c r="K18" s="21"/>
      <c r="L18" s="21"/>
      <c r="M18" s="21"/>
      <c r="N18" s="21"/>
    </row>
    <row r="19" spans="1:14" x14ac:dyDescent="0.45">
      <c r="A19" s="21" t="s">
        <v>108</v>
      </c>
      <c r="B19" s="21" t="s">
        <v>93</v>
      </c>
      <c r="C19" s="21" t="s">
        <v>122</v>
      </c>
      <c r="D19" s="21"/>
      <c r="E19" s="21"/>
      <c r="F19" s="21"/>
      <c r="G19" s="21"/>
      <c r="H19" s="21"/>
      <c r="I19" s="21"/>
      <c r="J19" s="21"/>
      <c r="K19" s="21"/>
      <c r="L19" s="21"/>
      <c r="M19" s="21"/>
      <c r="N19" s="21"/>
    </row>
    <row r="20" spans="1:14" x14ac:dyDescent="0.45">
      <c r="A20" s="21" t="s">
        <v>109</v>
      </c>
      <c r="B20" s="21" t="s">
        <v>93</v>
      </c>
      <c r="C20" s="21" t="s">
        <v>123</v>
      </c>
      <c r="D20" s="21"/>
      <c r="E20" s="21"/>
      <c r="F20" s="21"/>
      <c r="G20" s="21"/>
      <c r="H20" s="21"/>
      <c r="I20" s="21"/>
      <c r="J20" s="21"/>
      <c r="K20" s="21"/>
      <c r="L20" s="21"/>
      <c r="M20" s="21"/>
      <c r="N20" s="21"/>
    </row>
    <row r="21" spans="1:14" x14ac:dyDescent="0.45">
      <c r="A21" s="21" t="s">
        <v>110</v>
      </c>
      <c r="B21" s="21" t="s">
        <v>93</v>
      </c>
      <c r="C21" s="21" t="s">
        <v>124</v>
      </c>
      <c r="D21" s="21"/>
      <c r="E21" s="21"/>
      <c r="F21" s="21"/>
      <c r="G21" s="21"/>
      <c r="H21" s="21"/>
      <c r="I21" s="21"/>
      <c r="J21" s="21"/>
      <c r="K21" s="21"/>
      <c r="L21" s="21"/>
      <c r="M21" s="21"/>
      <c r="N21" s="21"/>
    </row>
    <row r="22" spans="1:14" x14ac:dyDescent="0.45">
      <c r="A22" s="21"/>
      <c r="B22" s="21"/>
      <c r="C22" s="21"/>
      <c r="D22" s="21"/>
      <c r="E22" s="21"/>
      <c r="F22" s="21"/>
      <c r="G22" s="21"/>
      <c r="H22" s="21"/>
      <c r="I22" s="21"/>
      <c r="J22" s="21"/>
      <c r="K22" s="21"/>
      <c r="L22" s="21"/>
      <c r="M22" s="21"/>
      <c r="N22" s="21"/>
    </row>
    <row r="23" spans="1:14" x14ac:dyDescent="0.45">
      <c r="A23" s="23" t="s">
        <v>111</v>
      </c>
      <c r="B23" s="21"/>
      <c r="C23" s="21"/>
      <c r="D23" s="21"/>
      <c r="E23" s="21"/>
      <c r="F23" s="21"/>
      <c r="G23" s="21"/>
      <c r="H23" s="21"/>
      <c r="I23" s="21"/>
      <c r="J23" s="21"/>
      <c r="K23" s="21"/>
      <c r="L23" s="21"/>
      <c r="M23" s="21"/>
      <c r="N23" s="21"/>
    </row>
    <row r="24" spans="1:14" x14ac:dyDescent="0.45">
      <c r="A24" s="21" t="s">
        <v>112</v>
      </c>
      <c r="B24" s="21" t="s">
        <v>93</v>
      </c>
      <c r="C24" s="21" t="s">
        <v>125</v>
      </c>
      <c r="D24" s="21"/>
      <c r="E24" s="21"/>
      <c r="F24" s="21"/>
      <c r="G24" s="21"/>
      <c r="H24" s="21"/>
      <c r="I24" s="21"/>
      <c r="J24" s="21"/>
      <c r="K24" s="21"/>
      <c r="L24" s="21"/>
      <c r="M24" s="21"/>
      <c r="N24" s="21"/>
    </row>
    <row r="25" spans="1:14" x14ac:dyDescent="0.45">
      <c r="A25" s="21" t="s">
        <v>113</v>
      </c>
      <c r="B25" s="21" t="s">
        <v>93</v>
      </c>
      <c r="C25" s="21" t="s">
        <v>126</v>
      </c>
      <c r="D25" s="21"/>
      <c r="E25" s="21"/>
      <c r="F25" s="21"/>
      <c r="G25" s="21"/>
      <c r="H25" s="21"/>
      <c r="I25" s="21"/>
      <c r="J25" s="21"/>
      <c r="K25" s="21"/>
      <c r="L25" s="21"/>
      <c r="M25" s="21"/>
      <c r="N25" s="21"/>
    </row>
    <row r="26" spans="1:14" x14ac:dyDescent="0.45">
      <c r="A26" s="21" t="s">
        <v>114</v>
      </c>
      <c r="B26" s="21" t="s">
        <v>93</v>
      </c>
      <c r="C26" s="21" t="s">
        <v>127</v>
      </c>
      <c r="D26" s="21"/>
      <c r="E26" s="21"/>
      <c r="F26" s="21"/>
      <c r="G26" s="21"/>
      <c r="H26" s="21"/>
      <c r="I26" s="21"/>
      <c r="J26" s="21"/>
      <c r="K26" s="21"/>
      <c r="L26" s="21"/>
      <c r="M26" s="21"/>
      <c r="N26" s="21"/>
    </row>
    <row r="27" spans="1:14" x14ac:dyDescent="0.45">
      <c r="A27" s="21"/>
      <c r="B27" s="21"/>
      <c r="C27" s="21"/>
      <c r="D27" s="21"/>
      <c r="E27" s="21"/>
      <c r="F27" s="21"/>
      <c r="G27" s="21"/>
      <c r="H27" s="21"/>
      <c r="I27" s="21"/>
      <c r="J27" s="21"/>
      <c r="K27" s="21"/>
      <c r="L27" s="21"/>
      <c r="M27" s="21"/>
      <c r="N27" s="21"/>
    </row>
    <row r="28" spans="1:14" x14ac:dyDescent="0.45">
      <c r="A28" s="26" t="s">
        <v>130</v>
      </c>
      <c r="B28" s="26"/>
      <c r="C28" s="26"/>
      <c r="D28" s="26"/>
      <c r="E28" s="26"/>
      <c r="F28" s="26"/>
      <c r="G28" s="26"/>
      <c r="H28" s="26"/>
      <c r="I28" s="26"/>
      <c r="J28" s="26"/>
      <c r="K28" s="26"/>
      <c r="L28" s="26"/>
      <c r="M28" s="26"/>
      <c r="N28" s="26"/>
    </row>
    <row r="29" spans="1:14" x14ac:dyDescent="0.45">
      <c r="A29" s="23" t="s">
        <v>131</v>
      </c>
      <c r="B29" s="21"/>
      <c r="C29" s="21"/>
      <c r="D29" s="21"/>
      <c r="E29" s="21"/>
      <c r="F29" s="21"/>
      <c r="G29" s="21"/>
      <c r="H29" s="21"/>
      <c r="I29" s="21"/>
      <c r="J29" s="21"/>
      <c r="K29" s="21"/>
      <c r="L29" s="21"/>
      <c r="M29" s="21"/>
      <c r="N29" s="21"/>
    </row>
    <row r="30" spans="1:14" x14ac:dyDescent="0.45">
      <c r="A30" s="21" t="s">
        <v>132</v>
      </c>
      <c r="B30" s="21" t="s">
        <v>93</v>
      </c>
      <c r="C30" s="21" t="s">
        <v>133</v>
      </c>
      <c r="D30" s="21"/>
      <c r="E30" s="21"/>
      <c r="F30" s="21"/>
      <c r="G30" s="21"/>
      <c r="H30" s="21"/>
      <c r="I30" s="21"/>
      <c r="J30" s="21"/>
      <c r="K30" s="21"/>
      <c r="L30" s="21"/>
      <c r="M30" s="21"/>
      <c r="N30" s="21"/>
    </row>
    <row r="31" spans="1:14" x14ac:dyDescent="0.45">
      <c r="A31" s="21" t="s">
        <v>134</v>
      </c>
      <c r="B31" s="21" t="s">
        <v>93</v>
      </c>
      <c r="C31" s="21" t="s">
        <v>135</v>
      </c>
      <c r="D31" s="21"/>
      <c r="E31" s="21"/>
      <c r="F31" s="21"/>
      <c r="G31" s="21"/>
      <c r="H31" s="21"/>
      <c r="I31" s="21"/>
      <c r="J31" s="21"/>
      <c r="K31" s="21"/>
      <c r="L31" s="21"/>
      <c r="M31" s="21"/>
      <c r="N31" s="21"/>
    </row>
    <row r="32" spans="1:14" x14ac:dyDescent="0.45">
      <c r="A32" s="21" t="s">
        <v>136</v>
      </c>
      <c r="B32" s="21" t="s">
        <v>93</v>
      </c>
      <c r="C32" s="21" t="s">
        <v>137</v>
      </c>
      <c r="D32" s="21"/>
      <c r="E32" s="21"/>
      <c r="F32" s="21"/>
      <c r="G32" s="21"/>
      <c r="H32" s="21"/>
      <c r="I32" s="21"/>
      <c r="J32" s="21"/>
      <c r="K32" s="21"/>
      <c r="L32" s="21"/>
      <c r="M32" s="21"/>
      <c r="N32" s="21"/>
    </row>
    <row r="33" spans="1:14" x14ac:dyDescent="0.45">
      <c r="A33" s="21" t="s">
        <v>138</v>
      </c>
      <c r="B33" s="21" t="s">
        <v>93</v>
      </c>
      <c r="C33" s="21" t="s">
        <v>139</v>
      </c>
      <c r="D33" s="21"/>
      <c r="E33" s="21"/>
      <c r="F33" s="21"/>
      <c r="G33" s="21"/>
      <c r="H33" s="21"/>
      <c r="I33" s="21"/>
      <c r="J33" s="21"/>
      <c r="K33" s="21"/>
      <c r="L33" s="21"/>
      <c r="M33" s="21"/>
      <c r="N33" s="21"/>
    </row>
    <row r="34" spans="1:14" x14ac:dyDescent="0.45">
      <c r="A34" s="21" t="s">
        <v>140</v>
      </c>
      <c r="B34" s="21" t="s">
        <v>93</v>
      </c>
      <c r="C34" s="21" t="s">
        <v>141</v>
      </c>
      <c r="D34" s="21"/>
      <c r="E34" s="21"/>
      <c r="F34" s="21"/>
      <c r="G34" s="21"/>
      <c r="H34" s="21"/>
      <c r="I34" s="21"/>
      <c r="J34" s="21"/>
      <c r="K34" s="21"/>
      <c r="L34" s="21"/>
      <c r="M34" s="21"/>
      <c r="N34" s="21"/>
    </row>
    <row r="35" spans="1:14" x14ac:dyDescent="0.45">
      <c r="A35" s="21" t="s">
        <v>142</v>
      </c>
      <c r="B35" s="21" t="s">
        <v>93</v>
      </c>
      <c r="C35" s="21" t="s">
        <v>143</v>
      </c>
      <c r="D35" s="21"/>
      <c r="E35" s="21"/>
      <c r="F35" s="21"/>
      <c r="G35" s="21"/>
      <c r="H35" s="21"/>
      <c r="I35" s="21"/>
      <c r="J35" s="21"/>
      <c r="K35" s="21"/>
      <c r="L35" s="21"/>
      <c r="M35" s="21"/>
      <c r="N35" s="21"/>
    </row>
    <row r="36" spans="1:14" x14ac:dyDescent="0.45">
      <c r="A36" s="21" t="s">
        <v>149</v>
      </c>
      <c r="B36" s="21" t="s">
        <v>93</v>
      </c>
      <c r="C36" s="21" t="s">
        <v>150</v>
      </c>
      <c r="D36" s="21"/>
      <c r="E36" s="21"/>
      <c r="F36" s="21"/>
      <c r="G36" s="21"/>
      <c r="H36" s="21"/>
      <c r="I36" s="21"/>
      <c r="J36" s="21"/>
      <c r="K36" s="21"/>
      <c r="L36" s="21"/>
      <c r="M36" s="21"/>
      <c r="N36" s="21"/>
    </row>
    <row r="37" spans="1:14" x14ac:dyDescent="0.45">
      <c r="A37" s="21"/>
      <c r="B37" s="21"/>
      <c r="C37" s="21"/>
      <c r="D37" s="21"/>
      <c r="E37" s="21"/>
      <c r="F37" s="21"/>
      <c r="G37" s="21"/>
      <c r="H37" s="21"/>
      <c r="I37" s="21"/>
      <c r="J37" s="21"/>
      <c r="K37" s="21"/>
      <c r="L37" s="21"/>
      <c r="M37" s="21"/>
      <c r="N37" s="21"/>
    </row>
    <row r="38" spans="1:14" x14ac:dyDescent="0.45">
      <c r="A38" s="23" t="s">
        <v>144</v>
      </c>
      <c r="B38" s="21"/>
      <c r="C38" s="21"/>
      <c r="D38" s="21"/>
      <c r="E38" s="21"/>
      <c r="F38" s="21"/>
      <c r="G38" s="21"/>
      <c r="H38" s="21"/>
      <c r="I38" s="21"/>
      <c r="J38" s="21"/>
      <c r="K38" s="21"/>
      <c r="L38" s="21"/>
      <c r="M38" s="21"/>
      <c r="N38" s="21"/>
    </row>
    <row r="39" spans="1:14" x14ac:dyDescent="0.45">
      <c r="A39" s="21" t="s">
        <v>145</v>
      </c>
      <c r="B39" s="21" t="s">
        <v>93</v>
      </c>
      <c r="C39" s="21" t="s">
        <v>146</v>
      </c>
      <c r="D39" s="21"/>
      <c r="E39" s="21"/>
      <c r="F39" s="21"/>
      <c r="G39" s="21"/>
      <c r="H39" s="21"/>
      <c r="I39" s="21"/>
      <c r="J39" s="21"/>
      <c r="K39" s="21"/>
      <c r="L39" s="21"/>
      <c r="M39" s="21"/>
      <c r="N39" s="21"/>
    </row>
    <row r="40" spans="1:14" x14ac:dyDescent="0.45">
      <c r="A40" s="21" t="s">
        <v>147</v>
      </c>
      <c r="B40" s="21" t="s">
        <v>93</v>
      </c>
      <c r="C40" s="21" t="s">
        <v>148</v>
      </c>
      <c r="D40" s="21"/>
      <c r="E40" s="21"/>
      <c r="F40" s="21"/>
      <c r="G40" s="21"/>
      <c r="H40" s="21"/>
      <c r="I40" s="21"/>
      <c r="J40" s="21"/>
      <c r="K40" s="21"/>
      <c r="L40" s="21"/>
      <c r="M40" s="21"/>
      <c r="N40" s="21"/>
    </row>
    <row r="41" spans="1:14" x14ac:dyDescent="0.45">
      <c r="A41" s="21"/>
      <c r="B41" s="21"/>
      <c r="C41" s="21"/>
      <c r="D41" s="21"/>
      <c r="E41" s="21"/>
      <c r="F41" s="21"/>
      <c r="G41" s="21"/>
      <c r="H41" s="21"/>
      <c r="I41" s="21"/>
      <c r="J41" s="21"/>
      <c r="K41" s="21"/>
      <c r="L41" s="21"/>
      <c r="M41" s="21"/>
      <c r="N41" s="21"/>
    </row>
    <row r="42" spans="1:14" x14ac:dyDescent="0.45">
      <c r="A42" s="26" t="s">
        <v>151</v>
      </c>
      <c r="B42" s="26"/>
      <c r="C42" s="26"/>
      <c r="D42" s="26"/>
      <c r="E42" s="26"/>
      <c r="F42" s="26"/>
      <c r="G42" s="26"/>
      <c r="H42" s="26"/>
      <c r="I42" s="26"/>
      <c r="J42" s="26"/>
      <c r="K42" s="26"/>
      <c r="L42" s="26"/>
      <c r="M42" s="26"/>
      <c r="N42" s="26"/>
    </row>
    <row r="43" spans="1:14" x14ac:dyDescent="0.45">
      <c r="A43" s="21" t="s">
        <v>152</v>
      </c>
      <c r="B43" s="21"/>
      <c r="C43" s="21"/>
      <c r="D43" s="21"/>
      <c r="E43" s="21"/>
      <c r="F43" s="21"/>
      <c r="G43" s="21"/>
      <c r="H43" s="21"/>
      <c r="I43" s="21"/>
      <c r="J43" s="21"/>
      <c r="K43" s="21"/>
      <c r="L43" s="21"/>
      <c r="M43" s="21"/>
      <c r="N43" s="21"/>
    </row>
    <row r="44" spans="1:14" x14ac:dyDescent="0.45">
      <c r="A44" s="21" t="s">
        <v>153</v>
      </c>
      <c r="B44" s="21"/>
      <c r="C44" s="21"/>
      <c r="D44" s="21"/>
      <c r="E44" s="21"/>
      <c r="F44" s="21"/>
      <c r="G44" s="21"/>
      <c r="H44" s="21"/>
      <c r="I44" s="21"/>
      <c r="J44" s="21"/>
      <c r="K44" s="21"/>
      <c r="L44" s="21"/>
      <c r="M44" s="21"/>
      <c r="N44" s="21"/>
    </row>
    <row r="45" spans="1:14" x14ac:dyDescent="0.45">
      <c r="A45" s="21" t="s">
        <v>154</v>
      </c>
      <c r="B45" s="21"/>
      <c r="C45" s="21"/>
      <c r="D45" s="21"/>
      <c r="E45" s="21"/>
      <c r="F45" s="21"/>
      <c r="G45" s="21"/>
      <c r="H45" s="21"/>
      <c r="I45" s="21"/>
      <c r="J45" s="21"/>
      <c r="K45" s="21"/>
      <c r="L45" s="21"/>
      <c r="M45" s="21"/>
      <c r="N45" s="21"/>
    </row>
    <row r="46" spans="1:14" x14ac:dyDescent="0.45">
      <c r="A46" s="21" t="s">
        <v>156</v>
      </c>
      <c r="B46" s="21"/>
      <c r="C46" s="21"/>
      <c r="D46" s="21"/>
      <c r="E46" s="21"/>
      <c r="F46" s="21"/>
      <c r="G46" s="21"/>
      <c r="H46" s="21"/>
      <c r="I46" s="21"/>
      <c r="J46" s="21"/>
      <c r="K46" s="21"/>
      <c r="L46" s="21"/>
      <c r="M46" s="21"/>
      <c r="N46" s="21"/>
    </row>
    <row r="47" spans="1:14" x14ac:dyDescent="0.45">
      <c r="A47" s="21" t="s">
        <v>157</v>
      </c>
      <c r="B47" s="21"/>
      <c r="C47" s="21"/>
      <c r="D47" s="21"/>
      <c r="E47" s="21"/>
      <c r="F47" s="21"/>
      <c r="G47" s="21"/>
      <c r="H47" s="21"/>
      <c r="I47" s="21"/>
      <c r="J47" s="21"/>
      <c r="K47" s="21"/>
      <c r="L47" s="21"/>
      <c r="M47" s="21"/>
      <c r="N47" s="21"/>
    </row>
    <row r="48" spans="1:14" x14ac:dyDescent="0.45">
      <c r="A48" s="21"/>
      <c r="B48" s="21"/>
      <c r="C48" s="21"/>
      <c r="D48" s="21"/>
      <c r="E48" s="21"/>
      <c r="F48" s="21"/>
      <c r="G48" s="21"/>
      <c r="H48" s="21"/>
      <c r="I48" s="21"/>
      <c r="J48" s="21"/>
      <c r="K48" s="21"/>
      <c r="L48" s="21"/>
      <c r="M48" s="21"/>
      <c r="N48" s="21"/>
    </row>
    <row r="49" spans="1:14" x14ac:dyDescent="0.45">
      <c r="A49" s="27" t="s">
        <v>158</v>
      </c>
      <c r="B49" s="21"/>
      <c r="C49" s="21"/>
      <c r="D49" s="21"/>
      <c r="E49" s="21"/>
      <c r="F49" s="21"/>
      <c r="G49" s="21"/>
      <c r="H49" s="21"/>
      <c r="I49" s="21"/>
      <c r="J49" s="21"/>
      <c r="K49" s="21"/>
      <c r="L49" s="21"/>
      <c r="M49" s="21"/>
      <c r="N49" s="21"/>
    </row>
    <row r="50" spans="1:14" x14ac:dyDescent="0.45">
      <c r="A50" s="27" t="s">
        <v>155</v>
      </c>
      <c r="B50" s="21"/>
      <c r="C50" s="21"/>
      <c r="D50" s="21"/>
      <c r="E50" s="21"/>
      <c r="F50" s="21"/>
      <c r="G50" s="21"/>
      <c r="H50" s="21"/>
      <c r="I50" s="21"/>
      <c r="J50" s="21"/>
      <c r="K50" s="21"/>
      <c r="L50" s="21"/>
      <c r="M50" s="21"/>
      <c r="N50" s="21"/>
    </row>
  </sheetData>
  <mergeCells count="2">
    <mergeCell ref="A3:N3"/>
    <mergeCell ref="A1:N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zoomScale="85" zoomScaleNormal="85" workbookViewId="0">
      <selection activeCell="A17" sqref="A17"/>
    </sheetView>
  </sheetViews>
  <sheetFormatPr defaultRowHeight="28.5" x14ac:dyDescent="0.45"/>
  <cols>
    <col min="1" max="1" width="16.9296875" bestFit="1" customWidth="1"/>
    <col min="2" max="2" width="12.33203125" bestFit="1" customWidth="1"/>
    <col min="4" max="4" width="10.9296875" bestFit="1" customWidth="1"/>
    <col min="5" max="5" width="10.59765625" bestFit="1" customWidth="1"/>
    <col min="6" max="8" width="0" hidden="1" customWidth="1"/>
    <col min="10" max="10" width="9.86328125" bestFit="1" customWidth="1"/>
  </cols>
  <sheetData>
    <row r="1" spans="1:17" x14ac:dyDescent="0.45">
      <c r="A1" s="1" t="s">
        <v>0</v>
      </c>
      <c r="B1" s="1" t="s">
        <v>2</v>
      </c>
      <c r="C1" s="1" t="s">
        <v>14</v>
      </c>
      <c r="D1" s="1" t="s">
        <v>20</v>
      </c>
      <c r="E1" s="1" t="s">
        <v>21</v>
      </c>
      <c r="F1" s="6" t="s">
        <v>22</v>
      </c>
      <c r="G1" s="6" t="s">
        <v>23</v>
      </c>
      <c r="H1" s="6" t="s">
        <v>24</v>
      </c>
      <c r="I1" s="6" t="s">
        <v>25</v>
      </c>
      <c r="J1" s="6" t="s">
        <v>28</v>
      </c>
      <c r="K1" s="6" t="s">
        <v>34</v>
      </c>
      <c r="M1" s="19" t="s">
        <v>85</v>
      </c>
      <c r="N1" s="19"/>
      <c r="O1" s="19"/>
      <c r="P1" s="19"/>
      <c r="Q1" s="19"/>
    </row>
    <row r="2" spans="1:17" ht="28.5" customHeight="1" x14ac:dyDescent="0.45">
      <c r="A2" s="2" t="s">
        <v>1</v>
      </c>
      <c r="B2" s="10" t="s">
        <v>3</v>
      </c>
      <c r="C2" s="2" t="s">
        <v>15</v>
      </c>
      <c r="D2" s="2">
        <v>10</v>
      </c>
      <c r="E2" s="4">
        <v>8</v>
      </c>
      <c r="F2">
        <f>FIND("A",C2)</f>
        <v>3</v>
      </c>
      <c r="G2">
        <f>SEARCH("A",C2)</f>
        <v>3</v>
      </c>
      <c r="H2" t="str">
        <f>LEFT(B2,2)</f>
        <v>Jo</v>
      </c>
      <c r="I2" s="5" t="str">
        <f>LEFT(B2,FIND(" ", B2))</f>
        <v xml:space="preserve">John </v>
      </c>
      <c r="J2" s="5" t="str">
        <f>+RIGHT(B2,LEN(B2)-FIND(" ",B2))</f>
        <v>Snow</v>
      </c>
      <c r="K2" s="9" t="str">
        <f>IF(C2="USA","good","bad")</f>
        <v>good</v>
      </c>
      <c r="M2" s="20" t="s">
        <v>115</v>
      </c>
      <c r="N2" s="20"/>
      <c r="O2" s="20"/>
      <c r="P2" s="20"/>
      <c r="Q2" s="20"/>
    </row>
    <row r="3" spans="1:17" ht="57" x14ac:dyDescent="0.45">
      <c r="A3" s="2" t="s">
        <v>1</v>
      </c>
      <c r="B3" s="10" t="s">
        <v>4</v>
      </c>
      <c r="C3" s="2" t="s">
        <v>15</v>
      </c>
      <c r="D3" s="2">
        <v>10</v>
      </c>
      <c r="E3" s="4">
        <v>10</v>
      </c>
      <c r="F3">
        <f t="shared" ref="F3:F9" si="0">FIND("A",C3)</f>
        <v>3</v>
      </c>
      <c r="G3">
        <f t="shared" ref="G3:G9" si="1">SEARCH("A",C3)</f>
        <v>3</v>
      </c>
      <c r="H3" t="str">
        <f t="shared" ref="H3:H9" si="2">LEFT(B3,2)</f>
        <v>Th</v>
      </c>
      <c r="I3" s="5" t="str">
        <f t="shared" ref="I3:I9" si="3">LEFT(B3,FIND(" ", B3))</f>
        <v xml:space="preserve">Therion </v>
      </c>
      <c r="J3" s="5" t="str">
        <f t="shared" ref="J3:J9" si="4">+RIGHT(B3,LEN(B3)-FIND(" ",B3))</f>
        <v>Laniceter</v>
      </c>
      <c r="K3" s="9" t="str">
        <f t="shared" ref="K3:K9" si="5">IF(C3="USA","good","bad")</f>
        <v>good</v>
      </c>
      <c r="M3" s="20"/>
      <c r="N3" s="20"/>
      <c r="O3" s="20"/>
      <c r="P3" s="20"/>
      <c r="Q3" s="20"/>
    </row>
    <row r="4" spans="1:17" ht="57" x14ac:dyDescent="0.45">
      <c r="A4" s="2" t="s">
        <v>5</v>
      </c>
      <c r="B4" s="10" t="s">
        <v>6</v>
      </c>
      <c r="C4" s="2" t="s">
        <v>16</v>
      </c>
      <c r="D4" s="2">
        <v>10</v>
      </c>
      <c r="E4" s="4">
        <v>10</v>
      </c>
      <c r="F4" t="e">
        <f t="shared" si="0"/>
        <v>#VALUE!</v>
      </c>
      <c r="G4" t="e">
        <f t="shared" si="1"/>
        <v>#VALUE!</v>
      </c>
      <c r="H4" t="str">
        <f t="shared" si="2"/>
        <v>Ra</v>
      </c>
      <c r="I4" s="5" t="str">
        <f t="shared" si="3"/>
        <v xml:space="preserve">Ragnar </v>
      </c>
      <c r="J4" s="5" t="str">
        <f t="shared" si="4"/>
        <v>Lothbroc</v>
      </c>
      <c r="K4" s="9" t="str">
        <f t="shared" si="5"/>
        <v>bad</v>
      </c>
      <c r="M4" s="20"/>
      <c r="N4" s="20"/>
      <c r="O4" s="20"/>
      <c r="P4" s="20"/>
      <c r="Q4" s="20"/>
    </row>
    <row r="5" spans="1:17" x14ac:dyDescent="0.45">
      <c r="A5" s="3" t="s">
        <v>7</v>
      </c>
      <c r="B5" s="10" t="s">
        <v>26</v>
      </c>
      <c r="C5" s="2" t="s">
        <v>17</v>
      </c>
      <c r="D5" s="2">
        <v>6</v>
      </c>
      <c r="E5" s="4">
        <v>2</v>
      </c>
      <c r="F5" t="e">
        <f t="shared" si="0"/>
        <v>#VALUE!</v>
      </c>
      <c r="G5">
        <f t="shared" si="1"/>
        <v>5</v>
      </c>
      <c r="H5" t="str">
        <f t="shared" si="2"/>
        <v>Ic</v>
      </c>
      <c r="I5" s="5" t="str">
        <f t="shared" si="3"/>
        <v xml:space="preserve">Ichaki </v>
      </c>
      <c r="J5" s="5" t="str">
        <f t="shared" si="4"/>
        <v/>
      </c>
      <c r="K5" s="9" t="str">
        <f t="shared" si="5"/>
        <v>bad</v>
      </c>
      <c r="M5" s="20"/>
      <c r="N5" s="20"/>
      <c r="O5" s="20"/>
      <c r="P5" s="20"/>
      <c r="Q5" s="20"/>
    </row>
    <row r="6" spans="1:17" x14ac:dyDescent="0.45">
      <c r="A6" s="3" t="s">
        <v>8</v>
      </c>
      <c r="B6" s="10" t="s">
        <v>9</v>
      </c>
      <c r="C6" s="2" t="s">
        <v>17</v>
      </c>
      <c r="D6" s="2">
        <v>5</v>
      </c>
      <c r="E6" s="4">
        <v>4</v>
      </c>
      <c r="F6" t="e">
        <f t="shared" si="0"/>
        <v>#VALUE!</v>
      </c>
      <c r="G6">
        <f t="shared" si="1"/>
        <v>5</v>
      </c>
      <c r="H6" t="str">
        <f t="shared" si="2"/>
        <v>An</v>
      </c>
      <c r="I6" s="5" t="str">
        <f t="shared" si="3"/>
        <v xml:space="preserve">Anandi </v>
      </c>
      <c r="J6" s="5" t="str">
        <f t="shared" si="4"/>
        <v>jiji</v>
      </c>
      <c r="K6" s="9" t="str">
        <f t="shared" si="5"/>
        <v>bad</v>
      </c>
      <c r="M6" s="20"/>
      <c r="N6" s="20"/>
      <c r="O6" s="20"/>
      <c r="P6" s="20"/>
      <c r="Q6" s="20"/>
    </row>
    <row r="7" spans="1:17" x14ac:dyDescent="0.45">
      <c r="A7" s="2" t="s">
        <v>10</v>
      </c>
      <c r="B7" s="10" t="s">
        <v>27</v>
      </c>
      <c r="C7" s="2" t="s">
        <v>18</v>
      </c>
      <c r="D7" s="2">
        <v>7</v>
      </c>
      <c r="E7" s="4">
        <v>7</v>
      </c>
      <c r="F7">
        <f t="shared" si="0"/>
        <v>1</v>
      </c>
      <c r="G7">
        <f t="shared" si="1"/>
        <v>1</v>
      </c>
      <c r="H7" t="str">
        <f t="shared" si="2"/>
        <v>An</v>
      </c>
      <c r="I7" s="5" t="str">
        <f t="shared" si="3"/>
        <v xml:space="preserve">Anna </v>
      </c>
      <c r="J7" s="5" t="str">
        <f t="shared" si="4"/>
        <v/>
      </c>
      <c r="K7" s="9" t="str">
        <f t="shared" si="5"/>
        <v>bad</v>
      </c>
      <c r="M7" s="20"/>
      <c r="N7" s="20"/>
      <c r="O7" s="20"/>
      <c r="P7" s="20"/>
      <c r="Q7" s="20"/>
    </row>
    <row r="8" spans="1:17" ht="57" x14ac:dyDescent="0.45">
      <c r="A8" s="2" t="s">
        <v>11</v>
      </c>
      <c r="B8" s="10" t="s">
        <v>12</v>
      </c>
      <c r="C8" s="2" t="s">
        <v>19</v>
      </c>
      <c r="D8" s="2">
        <v>9</v>
      </c>
      <c r="E8" s="4">
        <v>10</v>
      </c>
      <c r="F8" t="e">
        <f t="shared" si="0"/>
        <v>#VALUE!</v>
      </c>
      <c r="G8">
        <f t="shared" si="1"/>
        <v>6</v>
      </c>
      <c r="H8" t="str">
        <f t="shared" si="2"/>
        <v>Ig</v>
      </c>
      <c r="I8" s="5" t="str">
        <f t="shared" si="3"/>
        <v xml:space="preserve">Igor </v>
      </c>
      <c r="J8" s="5" t="str">
        <f t="shared" si="4"/>
        <v>Sokolovskiy</v>
      </c>
      <c r="K8" s="9" t="str">
        <f t="shared" si="5"/>
        <v>bad</v>
      </c>
      <c r="M8" s="20"/>
      <c r="N8" s="20"/>
      <c r="O8" s="20"/>
      <c r="P8" s="20"/>
      <c r="Q8" s="20"/>
    </row>
    <row r="9" spans="1:17" ht="57" x14ac:dyDescent="0.45">
      <c r="A9" s="2" t="s">
        <v>11</v>
      </c>
      <c r="B9" s="10" t="s">
        <v>13</v>
      </c>
      <c r="C9" s="2" t="s">
        <v>19</v>
      </c>
      <c r="D9" s="2">
        <v>9</v>
      </c>
      <c r="E9" s="4">
        <v>9</v>
      </c>
      <c r="F9" t="e">
        <f t="shared" si="0"/>
        <v>#VALUE!</v>
      </c>
      <c r="G9">
        <f t="shared" si="1"/>
        <v>6</v>
      </c>
      <c r="H9" t="str">
        <f t="shared" si="2"/>
        <v>Vi</v>
      </c>
      <c r="I9" s="5" t="str">
        <f t="shared" si="3"/>
        <v xml:space="preserve">Victoria </v>
      </c>
      <c r="J9" s="5" t="str">
        <f t="shared" si="4"/>
        <v>Radionova</v>
      </c>
      <c r="K9" s="9" t="str">
        <f t="shared" si="5"/>
        <v>bad</v>
      </c>
      <c r="M9" s="20"/>
      <c r="N9" s="20"/>
      <c r="O9" s="20"/>
      <c r="P9" s="20"/>
      <c r="Q9" s="20"/>
    </row>
    <row r="10" spans="1:17" x14ac:dyDescent="0.45">
      <c r="A10" s="11" t="s">
        <v>36</v>
      </c>
      <c r="E10">
        <f>SUM(actors)</f>
        <v>60</v>
      </c>
      <c r="K10" s="9"/>
    </row>
    <row r="12" spans="1:17" x14ac:dyDescent="0.45">
      <c r="B12" s="7" t="s">
        <v>29</v>
      </c>
      <c r="C12" s="8">
        <f>AVERAGE(E2:E9)</f>
        <v>7.5</v>
      </c>
      <c r="E12" t="s">
        <v>35</v>
      </c>
      <c r="I12">
        <f>COUNTIF(C2:C9,"UK")</f>
        <v>1</v>
      </c>
    </row>
    <row r="13" spans="1:17" x14ac:dyDescent="0.45">
      <c r="B13" s="7" t="s">
        <v>30</v>
      </c>
      <c r="C13" s="8">
        <f>MEDIAN(E2:E9)</f>
        <v>8.5</v>
      </c>
    </row>
    <row r="14" spans="1:17" x14ac:dyDescent="0.45">
      <c r="B14" s="7" t="s">
        <v>31</v>
      </c>
      <c r="C14">
        <f>MODE(actors)</f>
        <v>10</v>
      </c>
    </row>
    <row r="15" spans="1:17" x14ac:dyDescent="0.45">
      <c r="B15" s="7" t="s">
        <v>32</v>
      </c>
      <c r="C15">
        <f>MAX(actors)-MIN(actors)</f>
        <v>8</v>
      </c>
    </row>
    <row r="16" spans="1:17" x14ac:dyDescent="0.45">
      <c r="B16" s="7" t="s">
        <v>33</v>
      </c>
      <c r="C16">
        <f>STDEV(actors)</f>
        <v>3.0237157840738176</v>
      </c>
    </row>
  </sheetData>
  <autoFilter ref="A1:E9"/>
  <mergeCells count="2">
    <mergeCell ref="M1:Q1"/>
    <mergeCell ref="M2:Q9"/>
  </mergeCells>
  <conditionalFormatting sqref="K2:K9">
    <cfRule type="colorScale" priority="1">
      <colorScale>
        <cfvo type="min"/>
        <cfvo type="percentile" val="50"/>
        <cfvo type="max"/>
        <color rgb="FF63BE7B"/>
        <color rgb="FFFFEB84"/>
        <color rgb="FFF8696B"/>
      </colorScale>
    </cfRule>
  </conditionalFormatting>
  <hyperlinks>
    <hyperlink ref="A5" r:id="rId1"/>
    <hyperlink ref="A6" r:id="rId2"/>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zoomScaleNormal="100" workbookViewId="0">
      <selection activeCell="I1" sqref="I1:M8"/>
    </sheetView>
  </sheetViews>
  <sheetFormatPr defaultRowHeight="28.5" x14ac:dyDescent="0.45"/>
  <cols>
    <col min="2" max="2" width="12" customWidth="1"/>
    <col min="4" max="4" width="11.59765625" customWidth="1"/>
    <col min="5" max="5" width="11.265625" customWidth="1"/>
    <col min="6" max="6" width="9.73046875" customWidth="1"/>
    <col min="7" max="7" width="9.46484375" customWidth="1"/>
  </cols>
  <sheetData>
    <row r="1" spans="1:13" x14ac:dyDescent="0.45">
      <c r="A1" t="s">
        <v>0</v>
      </c>
      <c r="B1" t="s">
        <v>2</v>
      </c>
      <c r="C1" t="s">
        <v>14</v>
      </c>
      <c r="D1" t="s">
        <v>20</v>
      </c>
      <c r="E1" t="s">
        <v>21</v>
      </c>
      <c r="F1" t="s">
        <v>25</v>
      </c>
      <c r="G1" t="s">
        <v>28</v>
      </c>
      <c r="H1" t="s">
        <v>34</v>
      </c>
      <c r="I1" s="19" t="s">
        <v>85</v>
      </c>
      <c r="J1" s="19"/>
      <c r="K1" s="19"/>
      <c r="L1" s="19"/>
      <c r="M1" s="19"/>
    </row>
    <row r="2" spans="1:13" ht="28.5" customHeight="1" x14ac:dyDescent="0.45">
      <c r="A2" t="s">
        <v>1</v>
      </c>
      <c r="B2" t="s">
        <v>3</v>
      </c>
      <c r="C2" t="s">
        <v>15</v>
      </c>
      <c r="D2">
        <v>10</v>
      </c>
      <c r="E2">
        <v>8</v>
      </c>
      <c r="F2" t="s">
        <v>37</v>
      </c>
      <c r="G2" t="s">
        <v>38</v>
      </c>
      <c r="H2" t="s">
        <v>39</v>
      </c>
      <c r="I2" s="20" t="s">
        <v>86</v>
      </c>
      <c r="J2" s="20"/>
      <c r="K2" s="20"/>
      <c r="L2" s="20"/>
      <c r="M2" s="20"/>
    </row>
    <row r="3" spans="1:13" x14ac:dyDescent="0.45">
      <c r="A3" t="s">
        <v>1</v>
      </c>
      <c r="B3" t="s">
        <v>4</v>
      </c>
      <c r="C3" t="s">
        <v>15</v>
      </c>
      <c r="D3">
        <v>10</v>
      </c>
      <c r="E3">
        <v>10</v>
      </c>
      <c r="F3" t="s">
        <v>40</v>
      </c>
      <c r="G3" t="s">
        <v>41</v>
      </c>
      <c r="H3" t="s">
        <v>39</v>
      </c>
      <c r="I3" s="20"/>
      <c r="J3" s="20"/>
      <c r="K3" s="20"/>
      <c r="L3" s="20"/>
      <c r="M3" s="20"/>
    </row>
    <row r="4" spans="1:13" x14ac:dyDescent="0.45">
      <c r="A4" t="s">
        <v>5</v>
      </c>
      <c r="B4" t="s">
        <v>6</v>
      </c>
      <c r="C4" t="s">
        <v>16</v>
      </c>
      <c r="D4">
        <v>10</v>
      </c>
      <c r="E4">
        <v>10</v>
      </c>
      <c r="F4" t="s">
        <v>42</v>
      </c>
      <c r="G4" t="s">
        <v>43</v>
      </c>
      <c r="H4" t="s">
        <v>44</v>
      </c>
      <c r="I4" s="20"/>
      <c r="J4" s="20"/>
      <c r="K4" s="20"/>
      <c r="L4" s="20"/>
      <c r="M4" s="20"/>
    </row>
    <row r="5" spans="1:13" x14ac:dyDescent="0.45">
      <c r="A5" t="s">
        <v>7</v>
      </c>
      <c r="B5" t="s">
        <v>26</v>
      </c>
      <c r="C5" t="s">
        <v>17</v>
      </c>
      <c r="D5">
        <v>6</v>
      </c>
      <c r="E5">
        <v>2</v>
      </c>
      <c r="F5" t="s">
        <v>26</v>
      </c>
      <c r="G5" t="s">
        <v>45</v>
      </c>
      <c r="H5" t="s">
        <v>44</v>
      </c>
      <c r="I5" s="20"/>
      <c r="J5" s="20"/>
      <c r="K5" s="20"/>
      <c r="L5" s="20"/>
      <c r="M5" s="20"/>
    </row>
    <row r="6" spans="1:13" x14ac:dyDescent="0.45">
      <c r="A6" t="s">
        <v>8</v>
      </c>
      <c r="B6" t="s">
        <v>9</v>
      </c>
      <c r="C6" t="s">
        <v>17</v>
      </c>
      <c r="D6">
        <v>5</v>
      </c>
      <c r="E6">
        <v>4</v>
      </c>
      <c r="F6" t="s">
        <v>46</v>
      </c>
      <c r="G6" t="s">
        <v>47</v>
      </c>
      <c r="H6" t="s">
        <v>44</v>
      </c>
      <c r="I6" s="20"/>
      <c r="J6" s="20"/>
      <c r="K6" s="20"/>
      <c r="L6" s="20"/>
      <c r="M6" s="20"/>
    </row>
    <row r="7" spans="1:13" x14ac:dyDescent="0.45">
      <c r="A7" t="s">
        <v>10</v>
      </c>
      <c r="B7" t="s">
        <v>27</v>
      </c>
      <c r="C7" t="s">
        <v>18</v>
      </c>
      <c r="D7">
        <v>7</v>
      </c>
      <c r="E7">
        <v>7</v>
      </c>
      <c r="F7" t="s">
        <v>27</v>
      </c>
      <c r="G7" t="s">
        <v>45</v>
      </c>
      <c r="H7" t="s">
        <v>44</v>
      </c>
      <c r="I7" s="20"/>
      <c r="J7" s="20"/>
      <c r="K7" s="20"/>
      <c r="L7" s="20"/>
      <c r="M7" s="20"/>
    </row>
    <row r="8" spans="1:13" x14ac:dyDescent="0.45">
      <c r="A8" t="s">
        <v>11</v>
      </c>
      <c r="B8" t="s">
        <v>12</v>
      </c>
      <c r="C8" t="s">
        <v>19</v>
      </c>
      <c r="D8">
        <v>9</v>
      </c>
      <c r="E8">
        <v>10</v>
      </c>
      <c r="F8" t="s">
        <v>48</v>
      </c>
      <c r="G8" t="s">
        <v>49</v>
      </c>
      <c r="H8" t="s">
        <v>44</v>
      </c>
      <c r="I8" s="20"/>
      <c r="J8" s="20"/>
      <c r="K8" s="20"/>
      <c r="L8" s="20"/>
      <c r="M8" s="20"/>
    </row>
    <row r="9" spans="1:13" x14ac:dyDescent="0.45">
      <c r="A9" t="s">
        <v>11</v>
      </c>
      <c r="B9" t="s">
        <v>13</v>
      </c>
      <c r="C9" t="s">
        <v>19</v>
      </c>
      <c r="D9">
        <v>9</v>
      </c>
      <c r="E9">
        <v>9</v>
      </c>
      <c r="F9" t="s">
        <v>50</v>
      </c>
      <c r="G9" t="s">
        <v>51</v>
      </c>
      <c r="H9" t="s">
        <v>44</v>
      </c>
    </row>
    <row r="10" spans="1:13" x14ac:dyDescent="0.45">
      <c r="A10" t="s">
        <v>36</v>
      </c>
      <c r="B10" t="s">
        <v>52</v>
      </c>
      <c r="C10" t="s">
        <v>15</v>
      </c>
      <c r="D10">
        <v>10</v>
      </c>
      <c r="E10">
        <v>10</v>
      </c>
      <c r="F10" t="s">
        <v>53</v>
      </c>
      <c r="G10" t="s">
        <v>53</v>
      </c>
      <c r="H10" t="s">
        <v>39</v>
      </c>
    </row>
  </sheetData>
  <mergeCells count="2">
    <mergeCell ref="I1:M1"/>
    <mergeCell ref="I2:M8"/>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4"/>
  <sheetViews>
    <sheetView workbookViewId="0">
      <selection activeCell="I3" sqref="I3:M3"/>
    </sheetView>
  </sheetViews>
  <sheetFormatPr defaultRowHeight="28.5" x14ac:dyDescent="0.45"/>
  <cols>
    <col min="1" max="1" width="18.796875" customWidth="1"/>
    <col min="2" max="2" width="13.59765625" customWidth="1"/>
    <col min="3" max="3" width="4.796875" customWidth="1"/>
    <col min="4" max="4" width="5.86328125" customWidth="1"/>
    <col min="5" max="5" width="3.06640625" customWidth="1"/>
    <col min="6" max="6" width="4.1328125" customWidth="1"/>
    <col min="7" max="7" width="10.19921875" customWidth="1"/>
  </cols>
  <sheetData>
    <row r="3" spans="1:13" x14ac:dyDescent="0.45">
      <c r="A3" s="12" t="s">
        <v>57</v>
      </c>
      <c r="B3" s="12" t="s">
        <v>56</v>
      </c>
      <c r="I3" s="19" t="s">
        <v>85</v>
      </c>
      <c r="J3" s="19"/>
      <c r="K3" s="19"/>
      <c r="L3" s="19"/>
      <c r="M3" s="19"/>
    </row>
    <row r="4" spans="1:13" ht="28.5" customHeight="1" x14ac:dyDescent="0.45">
      <c r="A4" s="12" t="s">
        <v>54</v>
      </c>
      <c r="B4" t="s">
        <v>18</v>
      </c>
      <c r="C4" t="s">
        <v>17</v>
      </c>
      <c r="D4" t="s">
        <v>19</v>
      </c>
      <c r="E4" t="s">
        <v>16</v>
      </c>
      <c r="F4" t="s">
        <v>15</v>
      </c>
      <c r="G4" t="s">
        <v>55</v>
      </c>
      <c r="I4" s="20" t="s">
        <v>87</v>
      </c>
      <c r="J4" s="20"/>
      <c r="K4" s="20"/>
      <c r="L4" s="20"/>
      <c r="M4" s="20"/>
    </row>
    <row r="5" spans="1:13" x14ac:dyDescent="0.45">
      <c r="A5" s="13" t="s">
        <v>36</v>
      </c>
      <c r="B5" s="9"/>
      <c r="C5" s="9"/>
      <c r="D5" s="9"/>
      <c r="E5" s="9"/>
      <c r="F5" s="9">
        <v>1</v>
      </c>
      <c r="G5" s="9">
        <v>1</v>
      </c>
      <c r="I5" s="20"/>
      <c r="J5" s="20"/>
      <c r="K5" s="20"/>
      <c r="L5" s="20"/>
      <c r="M5" s="20"/>
    </row>
    <row r="6" spans="1:13" x14ac:dyDescent="0.45">
      <c r="A6" s="13" t="s">
        <v>10</v>
      </c>
      <c r="B6" s="9">
        <v>1</v>
      </c>
      <c r="C6" s="9"/>
      <c r="D6" s="9"/>
      <c r="E6" s="9"/>
      <c r="F6" s="9"/>
      <c r="G6" s="9">
        <v>1</v>
      </c>
      <c r="I6" s="20"/>
      <c r="J6" s="20"/>
      <c r="K6" s="20"/>
      <c r="L6" s="20"/>
      <c r="M6" s="20"/>
    </row>
    <row r="7" spans="1:13" x14ac:dyDescent="0.45">
      <c r="A7" s="13" t="s">
        <v>1</v>
      </c>
      <c r="B7" s="9"/>
      <c r="C7" s="9"/>
      <c r="D7" s="9"/>
      <c r="E7" s="9"/>
      <c r="F7" s="9">
        <v>2</v>
      </c>
      <c r="G7" s="9">
        <v>2</v>
      </c>
      <c r="I7" s="20"/>
      <c r="J7" s="20"/>
      <c r="K7" s="20"/>
      <c r="L7" s="20"/>
      <c r="M7" s="20"/>
    </row>
    <row r="8" spans="1:13" x14ac:dyDescent="0.45">
      <c r="A8" s="13" t="s">
        <v>8</v>
      </c>
      <c r="B8" s="9"/>
      <c r="C8" s="9">
        <v>1</v>
      </c>
      <c r="D8" s="9"/>
      <c r="E8" s="9"/>
      <c r="F8" s="9"/>
      <c r="G8" s="9">
        <v>1</v>
      </c>
      <c r="I8" s="20"/>
      <c r="J8" s="20"/>
      <c r="K8" s="20"/>
      <c r="L8" s="20"/>
      <c r="M8" s="20"/>
    </row>
    <row r="9" spans="1:13" x14ac:dyDescent="0.45">
      <c r="A9" s="13" t="s">
        <v>11</v>
      </c>
      <c r="B9" s="9"/>
      <c r="C9" s="9"/>
      <c r="D9" s="9">
        <v>2</v>
      </c>
      <c r="E9" s="9"/>
      <c r="F9" s="9"/>
      <c r="G9" s="9">
        <v>2</v>
      </c>
      <c r="I9" s="20"/>
      <c r="J9" s="20"/>
      <c r="K9" s="20"/>
      <c r="L9" s="20"/>
      <c r="M9" s="20"/>
    </row>
    <row r="10" spans="1:13" x14ac:dyDescent="0.45">
      <c r="A10" s="13" t="s">
        <v>7</v>
      </c>
      <c r="B10" s="9"/>
      <c r="C10" s="9">
        <v>1</v>
      </c>
      <c r="D10" s="9"/>
      <c r="E10" s="9"/>
      <c r="F10" s="9"/>
      <c r="G10" s="9">
        <v>1</v>
      </c>
      <c r="I10" s="20"/>
      <c r="J10" s="20"/>
      <c r="K10" s="20"/>
      <c r="L10" s="20"/>
      <c r="M10" s="20"/>
    </row>
    <row r="11" spans="1:13" x14ac:dyDescent="0.45">
      <c r="A11" s="13" t="s">
        <v>5</v>
      </c>
      <c r="B11" s="9"/>
      <c r="C11" s="9"/>
      <c r="D11" s="9"/>
      <c r="E11" s="9">
        <v>1</v>
      </c>
      <c r="F11" s="9"/>
      <c r="G11" s="9">
        <v>1</v>
      </c>
      <c r="I11" s="20"/>
      <c r="J11" s="20"/>
      <c r="K11" s="20"/>
      <c r="L11" s="20"/>
      <c r="M11" s="20"/>
    </row>
    <row r="12" spans="1:13" x14ac:dyDescent="0.45">
      <c r="A12" s="13" t="s">
        <v>55</v>
      </c>
      <c r="B12" s="9">
        <v>1</v>
      </c>
      <c r="C12" s="9">
        <v>2</v>
      </c>
      <c r="D12" s="9">
        <v>2</v>
      </c>
      <c r="E12" s="9">
        <v>1</v>
      </c>
      <c r="F12" s="9">
        <v>3</v>
      </c>
      <c r="G12" s="9">
        <v>9</v>
      </c>
      <c r="I12" s="20"/>
      <c r="J12" s="20"/>
      <c r="K12" s="20"/>
      <c r="L12" s="20"/>
      <c r="M12" s="20"/>
    </row>
    <row r="13" spans="1:13" x14ac:dyDescent="0.45">
      <c r="I13" s="20"/>
      <c r="J13" s="20"/>
      <c r="K13" s="20"/>
      <c r="L13" s="20"/>
      <c r="M13" s="20"/>
    </row>
    <row r="14" spans="1:13" x14ac:dyDescent="0.45">
      <c r="I14" s="20"/>
      <c r="J14" s="20"/>
      <c r="K14" s="20"/>
      <c r="L14" s="20"/>
      <c r="M14" s="20"/>
    </row>
  </sheetData>
  <mergeCells count="2">
    <mergeCell ref="I3:M3"/>
    <mergeCell ref="I4:M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56"/>
  <sheetViews>
    <sheetView zoomScale="85" zoomScaleNormal="85" workbookViewId="0">
      <selection activeCell="F1" sqref="F1:J3"/>
    </sheetView>
  </sheetViews>
  <sheetFormatPr defaultRowHeight="28.5" x14ac:dyDescent="0.45"/>
  <cols>
    <col min="2" max="2" width="10.59765625" bestFit="1" customWidth="1"/>
    <col min="3" max="3" width="13.9296875" bestFit="1" customWidth="1"/>
    <col min="4" max="4" width="9.796875" bestFit="1" customWidth="1"/>
  </cols>
  <sheetData>
    <row r="1" spans="2:14" x14ac:dyDescent="0.45">
      <c r="B1" t="s">
        <v>58</v>
      </c>
      <c r="C1" t="s">
        <v>59</v>
      </c>
      <c r="D1" t="s">
        <v>60</v>
      </c>
      <c r="F1" s="19" t="s">
        <v>85</v>
      </c>
      <c r="G1" s="19"/>
      <c r="H1" s="19"/>
      <c r="I1" s="19"/>
      <c r="J1" s="19"/>
    </row>
    <row r="2" spans="2:14" x14ac:dyDescent="0.45">
      <c r="B2" s="14">
        <f ca="1">TODAY()-365</f>
        <v>42568</v>
      </c>
      <c r="C2" s="14">
        <f ca="1">TODAY()</f>
        <v>42933</v>
      </c>
      <c r="D2" t="s">
        <v>61</v>
      </c>
      <c r="F2" s="20" t="s">
        <v>88</v>
      </c>
      <c r="G2" s="20"/>
      <c r="H2" s="20"/>
      <c r="I2" s="20"/>
      <c r="J2" s="20"/>
    </row>
    <row r="3" spans="2:14" x14ac:dyDescent="0.45">
      <c r="F3" s="20"/>
      <c r="G3" s="20"/>
      <c r="H3" s="20"/>
      <c r="I3" s="20"/>
      <c r="J3" s="20"/>
    </row>
    <row r="5" spans="2:14" x14ac:dyDescent="0.45">
      <c r="B5" t="str">
        <f>_xll.QSERIES(D2,B2:C2)</f>
        <v>DATE</v>
      </c>
      <c r="C5" t="s">
        <v>62</v>
      </c>
      <c r="D5" t="s">
        <v>63</v>
      </c>
      <c r="E5" t="s">
        <v>64</v>
      </c>
      <c r="F5" t="s">
        <v>65</v>
      </c>
      <c r="G5" t="s">
        <v>66</v>
      </c>
      <c r="H5" t="s">
        <v>67</v>
      </c>
      <c r="I5" t="s">
        <v>68</v>
      </c>
      <c r="J5" t="s">
        <v>69</v>
      </c>
      <c r="K5" t="s">
        <v>70</v>
      </c>
      <c r="L5" t="s">
        <v>71</v>
      </c>
      <c r="M5" t="s">
        <v>72</v>
      </c>
      <c r="N5" t="s">
        <v>73</v>
      </c>
    </row>
    <row r="6" spans="2:14" x14ac:dyDescent="0.45">
      <c r="B6" s="14">
        <v>42930</v>
      </c>
      <c r="C6">
        <v>154.01</v>
      </c>
      <c r="D6">
        <v>154.61500000000001</v>
      </c>
      <c r="E6">
        <v>153.4</v>
      </c>
      <c r="F6">
        <v>154.24</v>
      </c>
      <c r="G6">
        <v>3214337</v>
      </c>
      <c r="H6">
        <v>0</v>
      </c>
      <c r="I6">
        <v>1</v>
      </c>
      <c r="J6">
        <v>154.01</v>
      </c>
      <c r="K6">
        <v>154.61500000000001</v>
      </c>
      <c r="L6">
        <v>153.4</v>
      </c>
      <c r="M6">
        <v>154.24</v>
      </c>
      <c r="N6">
        <v>3214337</v>
      </c>
    </row>
    <row r="7" spans="2:14" x14ac:dyDescent="0.45">
      <c r="B7" s="14">
        <v>42929</v>
      </c>
      <c r="C7">
        <v>153.69999999999999</v>
      </c>
      <c r="D7">
        <v>154.19</v>
      </c>
      <c r="E7">
        <v>153.19</v>
      </c>
      <c r="F7">
        <v>153.63</v>
      </c>
      <c r="G7">
        <v>2474847</v>
      </c>
      <c r="H7">
        <v>0</v>
      </c>
      <c r="I7">
        <v>1</v>
      </c>
      <c r="J7">
        <v>153.69999999999999</v>
      </c>
      <c r="K7">
        <v>154.19</v>
      </c>
      <c r="L7">
        <v>153.19</v>
      </c>
      <c r="M7">
        <v>153.63</v>
      </c>
      <c r="N7">
        <v>2474847</v>
      </c>
    </row>
    <row r="8" spans="2:14" x14ac:dyDescent="0.45">
      <c r="B8" s="14">
        <v>42928</v>
      </c>
      <c r="C8">
        <v>153.47999999999999</v>
      </c>
      <c r="D8">
        <v>154.24</v>
      </c>
      <c r="E8">
        <v>153.05000000000001</v>
      </c>
      <c r="F8">
        <v>153.69999999999999</v>
      </c>
      <c r="G8">
        <v>3090315</v>
      </c>
      <c r="H8">
        <v>0</v>
      </c>
      <c r="I8">
        <v>1</v>
      </c>
      <c r="J8">
        <v>153.47999999999999</v>
      </c>
      <c r="K8">
        <v>154.24</v>
      </c>
      <c r="L8">
        <v>153.05000000000001</v>
      </c>
      <c r="M8">
        <v>153.69999999999999</v>
      </c>
      <c r="N8">
        <v>3090315</v>
      </c>
    </row>
    <row r="9" spans="2:14" x14ac:dyDescent="0.45">
      <c r="B9" s="14">
        <v>42927</v>
      </c>
      <c r="C9">
        <v>153.26</v>
      </c>
      <c r="D9">
        <v>153.65</v>
      </c>
      <c r="E9">
        <v>152.05000000000001</v>
      </c>
      <c r="F9">
        <v>153.19</v>
      </c>
      <c r="G9">
        <v>3431418</v>
      </c>
      <c r="H9">
        <v>0</v>
      </c>
      <c r="I9">
        <v>1</v>
      </c>
      <c r="J9">
        <v>153.26</v>
      </c>
      <c r="K9">
        <v>153.65</v>
      </c>
      <c r="L9">
        <v>152.05000000000001</v>
      </c>
      <c r="M9">
        <v>153.19</v>
      </c>
      <c r="N9">
        <v>3431418</v>
      </c>
    </row>
    <row r="10" spans="2:14" x14ac:dyDescent="0.45">
      <c r="B10" s="14">
        <v>42926</v>
      </c>
      <c r="C10">
        <v>152.91</v>
      </c>
      <c r="D10">
        <v>153.88999999999999</v>
      </c>
      <c r="E10">
        <v>152.63</v>
      </c>
      <c r="F10">
        <v>153.41999999999999</v>
      </c>
      <c r="G10">
        <v>2804780</v>
      </c>
      <c r="H10">
        <v>0</v>
      </c>
      <c r="I10">
        <v>1</v>
      </c>
      <c r="J10">
        <v>152.91</v>
      </c>
      <c r="K10">
        <v>153.88999999999999</v>
      </c>
      <c r="L10">
        <v>152.63</v>
      </c>
      <c r="M10">
        <v>153.41999999999999</v>
      </c>
      <c r="N10">
        <v>2804780</v>
      </c>
    </row>
    <row r="11" spans="2:14" x14ac:dyDescent="0.45">
      <c r="B11" s="14">
        <v>42923</v>
      </c>
      <c r="C11">
        <v>152.62</v>
      </c>
      <c r="D11">
        <v>153.49</v>
      </c>
      <c r="E11">
        <v>152.13999999999999</v>
      </c>
      <c r="F11">
        <v>152.94</v>
      </c>
      <c r="G11">
        <v>2345721</v>
      </c>
      <c r="H11">
        <v>0</v>
      </c>
      <c r="I11">
        <v>1</v>
      </c>
      <c r="J11">
        <v>152.62</v>
      </c>
      <c r="K11">
        <v>153.49</v>
      </c>
      <c r="L11">
        <v>152.13999999999999</v>
      </c>
      <c r="M11">
        <v>152.94</v>
      </c>
      <c r="N11">
        <v>2345721</v>
      </c>
    </row>
    <row r="12" spans="2:14" x14ac:dyDescent="0.45">
      <c r="B12" s="14">
        <v>42922</v>
      </c>
      <c r="C12">
        <v>153.36000000000001</v>
      </c>
      <c r="D12">
        <v>153.83000000000001</v>
      </c>
      <c r="E12">
        <v>152.22999999999999</v>
      </c>
      <c r="F12">
        <v>152.36000000000001</v>
      </c>
      <c r="G12">
        <v>2735717</v>
      </c>
      <c r="H12">
        <v>0</v>
      </c>
      <c r="I12">
        <v>1</v>
      </c>
      <c r="J12">
        <v>153.36000000000001</v>
      </c>
      <c r="K12">
        <v>153.83000000000001</v>
      </c>
      <c r="L12">
        <v>152.22999999999999</v>
      </c>
      <c r="M12">
        <v>152.36000000000001</v>
      </c>
      <c r="N12">
        <v>2735717</v>
      </c>
    </row>
    <row r="13" spans="2:14" x14ac:dyDescent="0.45">
      <c r="B13" s="14">
        <v>42921</v>
      </c>
      <c r="C13">
        <v>155.77000000000001</v>
      </c>
      <c r="D13">
        <v>155.88999999999999</v>
      </c>
      <c r="E13">
        <v>153.63</v>
      </c>
      <c r="F13">
        <v>153.66999999999999</v>
      </c>
      <c r="G13">
        <v>3558639</v>
      </c>
      <c r="H13">
        <v>0</v>
      </c>
      <c r="I13">
        <v>1</v>
      </c>
      <c r="J13">
        <v>155.77000000000001</v>
      </c>
      <c r="K13">
        <v>155.88999999999999</v>
      </c>
      <c r="L13">
        <v>153.63</v>
      </c>
      <c r="M13">
        <v>153.66999999999999</v>
      </c>
      <c r="N13">
        <v>3558639</v>
      </c>
    </row>
    <row r="14" spans="2:14" x14ac:dyDescent="0.45">
      <c r="B14" s="14">
        <v>42919</v>
      </c>
      <c r="C14">
        <v>153.58000000000001</v>
      </c>
      <c r="D14">
        <v>156.02500000000001</v>
      </c>
      <c r="E14">
        <v>153.52000000000001</v>
      </c>
      <c r="F14">
        <v>155.58000000000001</v>
      </c>
      <c r="G14">
        <v>2822499</v>
      </c>
      <c r="H14">
        <v>0</v>
      </c>
      <c r="I14">
        <v>1</v>
      </c>
      <c r="J14">
        <v>153.58000000000001</v>
      </c>
      <c r="K14">
        <v>156.02500000000001</v>
      </c>
      <c r="L14">
        <v>153.52000000000001</v>
      </c>
      <c r="M14">
        <v>155.58000000000001</v>
      </c>
      <c r="N14">
        <v>2822499</v>
      </c>
    </row>
    <row r="15" spans="2:14" x14ac:dyDescent="0.45">
      <c r="B15" s="14">
        <v>42916</v>
      </c>
      <c r="C15">
        <v>154.28</v>
      </c>
      <c r="D15">
        <v>154.5</v>
      </c>
      <c r="E15">
        <v>153.13999999999999</v>
      </c>
      <c r="F15">
        <v>153.83000000000001</v>
      </c>
      <c r="G15">
        <v>3501395</v>
      </c>
      <c r="H15">
        <v>0</v>
      </c>
      <c r="I15">
        <v>1</v>
      </c>
      <c r="J15">
        <v>154.28</v>
      </c>
      <c r="K15">
        <v>154.5</v>
      </c>
      <c r="L15">
        <v>153.13999999999999</v>
      </c>
      <c r="M15">
        <v>153.83000000000001</v>
      </c>
      <c r="N15">
        <v>3501395</v>
      </c>
    </row>
    <row r="16" spans="2:14" x14ac:dyDescent="0.45">
      <c r="B16" s="14">
        <v>42915</v>
      </c>
      <c r="C16">
        <v>155.35</v>
      </c>
      <c r="D16">
        <v>155.74</v>
      </c>
      <c r="E16">
        <v>153.62</v>
      </c>
      <c r="F16">
        <v>154.13</v>
      </c>
      <c r="G16">
        <v>3245649</v>
      </c>
      <c r="H16">
        <v>0</v>
      </c>
      <c r="I16">
        <v>1</v>
      </c>
      <c r="J16">
        <v>155.35</v>
      </c>
      <c r="K16">
        <v>155.74</v>
      </c>
      <c r="L16">
        <v>153.62</v>
      </c>
      <c r="M16">
        <v>154.13</v>
      </c>
      <c r="N16">
        <v>3245649</v>
      </c>
    </row>
    <row r="17" spans="2:14" x14ac:dyDescent="0.45">
      <c r="B17" s="14">
        <v>42914</v>
      </c>
      <c r="C17">
        <v>155.15</v>
      </c>
      <c r="D17">
        <v>155.55000000000001</v>
      </c>
      <c r="E17">
        <v>154.78</v>
      </c>
      <c r="F17">
        <v>155.32</v>
      </c>
      <c r="G17">
        <v>2203062</v>
      </c>
      <c r="H17">
        <v>0</v>
      </c>
      <c r="I17">
        <v>1</v>
      </c>
      <c r="J17">
        <v>155.15</v>
      </c>
      <c r="K17">
        <v>155.55000000000001</v>
      </c>
      <c r="L17">
        <v>154.78</v>
      </c>
      <c r="M17">
        <v>155.32</v>
      </c>
      <c r="N17">
        <v>2203062</v>
      </c>
    </row>
    <row r="18" spans="2:14" x14ac:dyDescent="0.45">
      <c r="B18" s="14">
        <v>42913</v>
      </c>
      <c r="C18">
        <v>155</v>
      </c>
      <c r="D18">
        <v>155.34</v>
      </c>
      <c r="E18">
        <v>154.5</v>
      </c>
      <c r="F18">
        <v>154.75</v>
      </c>
      <c r="G18">
        <v>2385619</v>
      </c>
      <c r="H18">
        <v>0</v>
      </c>
      <c r="I18">
        <v>1</v>
      </c>
      <c r="J18">
        <v>155</v>
      </c>
      <c r="K18">
        <v>155.34</v>
      </c>
      <c r="L18">
        <v>154.5</v>
      </c>
      <c r="M18">
        <v>154.75</v>
      </c>
      <c r="N18">
        <v>2385619</v>
      </c>
    </row>
    <row r="19" spans="2:14" x14ac:dyDescent="0.45">
      <c r="B19" s="14">
        <v>42912</v>
      </c>
      <c r="C19">
        <v>154.71</v>
      </c>
      <c r="D19">
        <v>155.75</v>
      </c>
      <c r="E19">
        <v>154.63</v>
      </c>
      <c r="F19">
        <v>155.22999999999999</v>
      </c>
      <c r="G19">
        <v>2129945</v>
      </c>
      <c r="H19">
        <v>0</v>
      </c>
      <c r="I19">
        <v>1</v>
      </c>
      <c r="J19">
        <v>154.71</v>
      </c>
      <c r="K19">
        <v>155.75</v>
      </c>
      <c r="L19">
        <v>154.63</v>
      </c>
      <c r="M19">
        <v>155.22999999999999</v>
      </c>
      <c r="N19">
        <v>2129945</v>
      </c>
    </row>
    <row r="20" spans="2:14" x14ac:dyDescent="0.45">
      <c r="B20" s="14">
        <v>42909</v>
      </c>
      <c r="C20">
        <v>154.34</v>
      </c>
      <c r="D20">
        <v>154.68</v>
      </c>
      <c r="E20">
        <v>153.80000000000001</v>
      </c>
      <c r="F20">
        <v>154.11000000000001</v>
      </c>
      <c r="G20">
        <v>3148468</v>
      </c>
      <c r="H20">
        <v>0</v>
      </c>
      <c r="I20">
        <v>1</v>
      </c>
      <c r="J20">
        <v>154.34</v>
      </c>
      <c r="K20">
        <v>154.68</v>
      </c>
      <c r="L20">
        <v>153.80000000000001</v>
      </c>
      <c r="M20">
        <v>154.11000000000001</v>
      </c>
      <c r="N20">
        <v>3148468</v>
      </c>
    </row>
    <row r="21" spans="2:14" x14ac:dyDescent="0.45">
      <c r="B21" s="14">
        <v>42908</v>
      </c>
      <c r="C21">
        <v>154.55000000000001</v>
      </c>
      <c r="D21">
        <v>154.99</v>
      </c>
      <c r="E21">
        <v>153.69</v>
      </c>
      <c r="F21">
        <v>154.4</v>
      </c>
      <c r="G21">
        <v>2361275</v>
      </c>
      <c r="H21">
        <v>0</v>
      </c>
      <c r="I21">
        <v>1</v>
      </c>
      <c r="J21">
        <v>154.55000000000001</v>
      </c>
      <c r="K21">
        <v>154.99</v>
      </c>
      <c r="L21">
        <v>153.69</v>
      </c>
      <c r="M21">
        <v>154.4</v>
      </c>
      <c r="N21">
        <v>2361275</v>
      </c>
    </row>
    <row r="22" spans="2:14" x14ac:dyDescent="0.45">
      <c r="B22" s="14">
        <v>42907</v>
      </c>
      <c r="C22">
        <v>155.79</v>
      </c>
      <c r="D22">
        <v>155.79</v>
      </c>
      <c r="E22">
        <v>153.38999999999999</v>
      </c>
      <c r="F22">
        <v>153.79</v>
      </c>
      <c r="G22">
        <v>3934281</v>
      </c>
      <c r="H22">
        <v>0</v>
      </c>
      <c r="I22">
        <v>1</v>
      </c>
      <c r="J22">
        <v>155.79</v>
      </c>
      <c r="K22">
        <v>155.79</v>
      </c>
      <c r="L22">
        <v>153.38999999999999</v>
      </c>
      <c r="M22">
        <v>153.79</v>
      </c>
      <c r="N22">
        <v>3934281</v>
      </c>
    </row>
    <row r="23" spans="2:14" x14ac:dyDescent="0.45">
      <c r="B23" s="14">
        <v>42906</v>
      </c>
      <c r="C23">
        <v>154.47999999999999</v>
      </c>
      <c r="D23">
        <v>155.38900000000001</v>
      </c>
      <c r="E23">
        <v>154.25</v>
      </c>
      <c r="F23">
        <v>154.94999999999999</v>
      </c>
      <c r="G23">
        <v>4469538</v>
      </c>
      <c r="H23">
        <v>0</v>
      </c>
      <c r="I23">
        <v>1</v>
      </c>
      <c r="J23">
        <v>154.47999999999999</v>
      </c>
      <c r="K23">
        <v>155.38900000000001</v>
      </c>
      <c r="L23">
        <v>154.25</v>
      </c>
      <c r="M23">
        <v>154.94999999999999</v>
      </c>
      <c r="N23">
        <v>4469538</v>
      </c>
    </row>
    <row r="24" spans="2:14" x14ac:dyDescent="0.45">
      <c r="B24" s="14">
        <v>42905</v>
      </c>
      <c r="C24">
        <v>155.51</v>
      </c>
      <c r="D24">
        <v>155.86000000000001</v>
      </c>
      <c r="E24">
        <v>154.54</v>
      </c>
      <c r="F24">
        <v>154.84</v>
      </c>
      <c r="G24">
        <v>4381436</v>
      </c>
      <c r="H24">
        <v>0</v>
      </c>
      <c r="I24">
        <v>1</v>
      </c>
      <c r="J24">
        <v>155.51</v>
      </c>
      <c r="K24">
        <v>155.86000000000001</v>
      </c>
      <c r="L24">
        <v>154.54</v>
      </c>
      <c r="M24">
        <v>154.84</v>
      </c>
      <c r="N24">
        <v>4381436</v>
      </c>
    </row>
    <row r="25" spans="2:14" x14ac:dyDescent="0.45">
      <c r="B25" s="14">
        <v>42902</v>
      </c>
      <c r="C25">
        <v>154.22999999999999</v>
      </c>
      <c r="D25">
        <v>155.41999999999999</v>
      </c>
      <c r="E25">
        <v>152.9676</v>
      </c>
      <c r="F25">
        <v>155.38</v>
      </c>
      <c r="G25">
        <v>6128190</v>
      </c>
      <c r="H25">
        <v>0</v>
      </c>
      <c r="I25">
        <v>1</v>
      </c>
      <c r="J25">
        <v>154.22999999999999</v>
      </c>
      <c r="K25">
        <v>155.41999999999999</v>
      </c>
      <c r="L25">
        <v>152.9676</v>
      </c>
      <c r="M25">
        <v>155.38</v>
      </c>
      <c r="N25">
        <v>6128190</v>
      </c>
    </row>
    <row r="26" spans="2:14" x14ac:dyDescent="0.45">
      <c r="B26" s="14">
        <v>42901</v>
      </c>
      <c r="C26">
        <v>153.29</v>
      </c>
      <c r="D26">
        <v>154.69</v>
      </c>
      <c r="E26">
        <v>153.29</v>
      </c>
      <c r="F26">
        <v>154.22</v>
      </c>
      <c r="G26">
        <v>4626272</v>
      </c>
      <c r="H26">
        <v>0</v>
      </c>
      <c r="I26">
        <v>1</v>
      </c>
      <c r="J26">
        <v>153.29</v>
      </c>
      <c r="K26">
        <v>154.69</v>
      </c>
      <c r="L26">
        <v>153.29</v>
      </c>
      <c r="M26">
        <v>154.22</v>
      </c>
      <c r="N26">
        <v>4626272</v>
      </c>
    </row>
    <row r="27" spans="2:14" x14ac:dyDescent="0.45">
      <c r="B27" s="14">
        <v>42900</v>
      </c>
      <c r="C27">
        <v>153.97</v>
      </c>
      <c r="D27">
        <v>154.93989999999999</v>
      </c>
      <c r="E27">
        <v>152.94</v>
      </c>
      <c r="F27">
        <v>153.81</v>
      </c>
      <c r="G27">
        <v>3035864</v>
      </c>
      <c r="H27">
        <v>0</v>
      </c>
      <c r="I27">
        <v>1</v>
      </c>
      <c r="J27">
        <v>153.97</v>
      </c>
      <c r="K27">
        <v>154.93989999999999</v>
      </c>
      <c r="L27">
        <v>152.94</v>
      </c>
      <c r="M27">
        <v>153.81</v>
      </c>
      <c r="N27">
        <v>3035864</v>
      </c>
    </row>
    <row r="28" spans="2:14" x14ac:dyDescent="0.45">
      <c r="B28" s="14">
        <v>42899</v>
      </c>
      <c r="C28">
        <v>155.44</v>
      </c>
      <c r="D28">
        <v>155.47999999999999</v>
      </c>
      <c r="E28">
        <v>154.15</v>
      </c>
      <c r="F28">
        <v>154.25</v>
      </c>
      <c r="G28">
        <v>3509558</v>
      </c>
      <c r="H28">
        <v>0</v>
      </c>
      <c r="I28">
        <v>1</v>
      </c>
      <c r="J28">
        <v>155.44</v>
      </c>
      <c r="K28">
        <v>155.47999999999999</v>
      </c>
      <c r="L28">
        <v>154.15</v>
      </c>
      <c r="M28">
        <v>154.25</v>
      </c>
      <c r="N28">
        <v>3509558</v>
      </c>
    </row>
    <row r="29" spans="2:14" x14ac:dyDescent="0.45">
      <c r="B29" s="14">
        <v>42898</v>
      </c>
      <c r="C29">
        <v>154.19</v>
      </c>
      <c r="D29">
        <v>157.19999999999999</v>
      </c>
      <c r="E29">
        <v>154.02000000000001</v>
      </c>
      <c r="F29">
        <v>155.18</v>
      </c>
      <c r="G29">
        <v>6461725</v>
      </c>
      <c r="H29">
        <v>0</v>
      </c>
      <c r="I29">
        <v>1</v>
      </c>
      <c r="J29">
        <v>154.19</v>
      </c>
      <c r="K29">
        <v>157.19999999999999</v>
      </c>
      <c r="L29">
        <v>154.02000000000001</v>
      </c>
      <c r="M29">
        <v>155.18</v>
      </c>
      <c r="N29">
        <v>6461725</v>
      </c>
    </row>
    <row r="30" spans="2:14" x14ac:dyDescent="0.45">
      <c r="B30" s="14">
        <v>42895</v>
      </c>
      <c r="C30">
        <v>152</v>
      </c>
      <c r="D30">
        <v>154.26499999999999</v>
      </c>
      <c r="E30">
        <v>151.88</v>
      </c>
      <c r="F30">
        <v>154.1</v>
      </c>
      <c r="G30">
        <v>4355401</v>
      </c>
      <c r="H30">
        <v>0</v>
      </c>
      <c r="I30">
        <v>1</v>
      </c>
      <c r="J30">
        <v>152</v>
      </c>
      <c r="K30">
        <v>154.26499999999999</v>
      </c>
      <c r="L30">
        <v>151.88</v>
      </c>
      <c r="M30">
        <v>154.1</v>
      </c>
      <c r="N30">
        <v>4355401</v>
      </c>
    </row>
    <row r="31" spans="2:14" x14ac:dyDescent="0.45">
      <c r="B31" s="14">
        <v>42894</v>
      </c>
      <c r="C31">
        <v>151</v>
      </c>
      <c r="D31">
        <v>152.82</v>
      </c>
      <c r="E31">
        <v>150.91999999999999</v>
      </c>
      <c r="F31">
        <v>152.1</v>
      </c>
      <c r="G31">
        <v>3681319</v>
      </c>
      <c r="H31">
        <v>0</v>
      </c>
      <c r="I31">
        <v>1</v>
      </c>
      <c r="J31">
        <v>151</v>
      </c>
      <c r="K31">
        <v>152.82</v>
      </c>
      <c r="L31">
        <v>150.91999999999999</v>
      </c>
      <c r="M31">
        <v>152.1</v>
      </c>
      <c r="N31">
        <v>3681319</v>
      </c>
    </row>
    <row r="32" spans="2:14" x14ac:dyDescent="0.45">
      <c r="B32" s="14">
        <v>42893</v>
      </c>
      <c r="C32">
        <v>153.05000000000001</v>
      </c>
      <c r="D32">
        <v>154.19999999999999</v>
      </c>
      <c r="E32">
        <v>150.80000000000001</v>
      </c>
      <c r="F32">
        <v>150.97999999999999</v>
      </c>
      <c r="G32">
        <v>4858631</v>
      </c>
      <c r="H32">
        <v>0</v>
      </c>
      <c r="I32">
        <v>1</v>
      </c>
      <c r="J32">
        <v>153.05000000000001</v>
      </c>
      <c r="K32">
        <v>154.19999999999999</v>
      </c>
      <c r="L32">
        <v>150.80000000000001</v>
      </c>
      <c r="M32">
        <v>150.97999999999999</v>
      </c>
      <c r="N32">
        <v>4858631</v>
      </c>
    </row>
    <row r="33" spans="2:14" x14ac:dyDescent="0.45">
      <c r="B33" s="14">
        <v>42892</v>
      </c>
      <c r="C33">
        <v>152</v>
      </c>
      <c r="D33">
        <v>152.88999999999999</v>
      </c>
      <c r="E33">
        <v>152</v>
      </c>
      <c r="F33">
        <v>152.37</v>
      </c>
      <c r="G33">
        <v>3786593</v>
      </c>
      <c r="H33">
        <v>0</v>
      </c>
      <c r="I33">
        <v>1</v>
      </c>
      <c r="J33">
        <v>152</v>
      </c>
      <c r="K33">
        <v>152.88999999999999</v>
      </c>
      <c r="L33">
        <v>152</v>
      </c>
      <c r="M33">
        <v>152.37</v>
      </c>
      <c r="N33">
        <v>3786593</v>
      </c>
    </row>
    <row r="34" spans="2:14" x14ac:dyDescent="0.45">
      <c r="B34" s="14">
        <v>42891</v>
      </c>
      <c r="C34">
        <v>151.82</v>
      </c>
      <c r="D34">
        <v>152.93</v>
      </c>
      <c r="E34">
        <v>151.68260000000001</v>
      </c>
      <c r="F34">
        <v>152.41</v>
      </c>
      <c r="G34">
        <v>3971157</v>
      </c>
      <c r="H34">
        <v>0</v>
      </c>
      <c r="I34">
        <v>1</v>
      </c>
      <c r="J34">
        <v>151.82</v>
      </c>
      <c r="K34">
        <v>152.93</v>
      </c>
      <c r="L34">
        <v>151.68260000000001</v>
      </c>
      <c r="M34">
        <v>152.41</v>
      </c>
      <c r="N34">
        <v>3971157</v>
      </c>
    </row>
    <row r="35" spans="2:14" x14ac:dyDescent="0.45">
      <c r="B35" s="14">
        <v>42888</v>
      </c>
      <c r="C35">
        <v>153.07</v>
      </c>
      <c r="D35">
        <v>153.19999999999999</v>
      </c>
      <c r="E35">
        <v>151.80000000000001</v>
      </c>
      <c r="F35">
        <v>152.05000000000001</v>
      </c>
      <c r="G35">
        <v>3573193</v>
      </c>
      <c r="H35">
        <v>0</v>
      </c>
      <c r="I35">
        <v>1</v>
      </c>
      <c r="J35">
        <v>153.07</v>
      </c>
      <c r="K35">
        <v>153.19999999999999</v>
      </c>
      <c r="L35">
        <v>151.80000000000001</v>
      </c>
      <c r="M35">
        <v>152.05000000000001</v>
      </c>
      <c r="N35">
        <v>3573193</v>
      </c>
    </row>
    <row r="36" spans="2:14" x14ac:dyDescent="0.45">
      <c r="B36" s="14">
        <v>42887</v>
      </c>
      <c r="C36">
        <v>152.80000000000001</v>
      </c>
      <c r="D36">
        <v>152.87</v>
      </c>
      <c r="E36">
        <v>151.63</v>
      </c>
      <c r="F36">
        <v>152.66999999999999</v>
      </c>
      <c r="G36">
        <v>2904189</v>
      </c>
      <c r="H36">
        <v>0</v>
      </c>
      <c r="I36">
        <v>1</v>
      </c>
      <c r="J36">
        <v>152.80000000000001</v>
      </c>
      <c r="K36">
        <v>152.87</v>
      </c>
      <c r="L36">
        <v>151.63</v>
      </c>
      <c r="M36">
        <v>152.66999999999999</v>
      </c>
      <c r="N36">
        <v>2904189</v>
      </c>
    </row>
    <row r="37" spans="2:14" x14ac:dyDescent="0.45">
      <c r="B37" s="14">
        <v>42886</v>
      </c>
      <c r="C37">
        <v>152.03</v>
      </c>
      <c r="D37">
        <v>152.80000000000001</v>
      </c>
      <c r="E37">
        <v>151.65</v>
      </c>
      <c r="F37">
        <v>152.63</v>
      </c>
      <c r="G37">
        <v>3496466</v>
      </c>
      <c r="H37">
        <v>0</v>
      </c>
      <c r="I37">
        <v>1</v>
      </c>
      <c r="J37">
        <v>152.03</v>
      </c>
      <c r="K37">
        <v>152.80000000000001</v>
      </c>
      <c r="L37">
        <v>151.65</v>
      </c>
      <c r="M37">
        <v>152.63</v>
      </c>
      <c r="N37">
        <v>3496466</v>
      </c>
    </row>
    <row r="38" spans="2:14" x14ac:dyDescent="0.45">
      <c r="B38" s="14">
        <v>42885</v>
      </c>
      <c r="C38">
        <v>151.94999999999999</v>
      </c>
      <c r="D38">
        <v>152.66999999999999</v>
      </c>
      <c r="E38">
        <v>151.59</v>
      </c>
      <c r="F38">
        <v>151.72999999999999</v>
      </c>
      <c r="G38">
        <v>3609710</v>
      </c>
      <c r="H38">
        <v>0</v>
      </c>
      <c r="I38">
        <v>1</v>
      </c>
      <c r="J38">
        <v>151.94999999999999</v>
      </c>
      <c r="K38">
        <v>152.66999999999999</v>
      </c>
      <c r="L38">
        <v>151.59</v>
      </c>
      <c r="M38">
        <v>151.72999999999999</v>
      </c>
      <c r="N38">
        <v>3609710</v>
      </c>
    </row>
    <row r="39" spans="2:14" x14ac:dyDescent="0.45">
      <c r="B39" s="14">
        <v>42881</v>
      </c>
      <c r="C39">
        <v>152.85</v>
      </c>
      <c r="D39">
        <v>153</v>
      </c>
      <c r="E39">
        <v>152.06</v>
      </c>
      <c r="F39">
        <v>152.49</v>
      </c>
      <c r="G39">
        <v>2440117</v>
      </c>
      <c r="H39">
        <v>0</v>
      </c>
      <c r="I39">
        <v>1</v>
      </c>
      <c r="J39">
        <v>152.85</v>
      </c>
      <c r="K39">
        <v>153</v>
      </c>
      <c r="L39">
        <v>152.06</v>
      </c>
      <c r="M39">
        <v>152.49</v>
      </c>
      <c r="N39">
        <v>2440117</v>
      </c>
    </row>
    <row r="40" spans="2:14" x14ac:dyDescent="0.45">
      <c r="B40" s="14">
        <v>42880</v>
      </c>
      <c r="C40">
        <v>153.25</v>
      </c>
      <c r="D40">
        <v>153.72999999999999</v>
      </c>
      <c r="E40">
        <v>152.94589999999999</v>
      </c>
      <c r="F40">
        <v>153.19999999999999</v>
      </c>
      <c r="G40">
        <v>2579828</v>
      </c>
      <c r="H40">
        <v>0</v>
      </c>
      <c r="I40">
        <v>1</v>
      </c>
      <c r="J40">
        <v>153.25</v>
      </c>
      <c r="K40">
        <v>153.72999999999999</v>
      </c>
      <c r="L40">
        <v>152.94589999999999</v>
      </c>
      <c r="M40">
        <v>153.19999999999999</v>
      </c>
      <c r="N40">
        <v>2579828</v>
      </c>
    </row>
    <row r="41" spans="2:14" x14ac:dyDescent="0.45">
      <c r="B41" s="14">
        <v>42879</v>
      </c>
      <c r="C41">
        <v>152.21</v>
      </c>
      <c r="D41">
        <v>152.76</v>
      </c>
      <c r="E41">
        <v>151.22999999999999</v>
      </c>
      <c r="F41">
        <v>152.51</v>
      </c>
      <c r="G41">
        <v>3731333</v>
      </c>
      <c r="H41">
        <v>0</v>
      </c>
      <c r="I41">
        <v>1</v>
      </c>
      <c r="J41">
        <v>152.21</v>
      </c>
      <c r="K41">
        <v>152.76</v>
      </c>
      <c r="L41">
        <v>151.22999999999999</v>
      </c>
      <c r="M41">
        <v>152.51</v>
      </c>
      <c r="N41">
        <v>3731333</v>
      </c>
    </row>
    <row r="42" spans="2:14" x14ac:dyDescent="0.45">
      <c r="B42" s="14">
        <v>42878</v>
      </c>
      <c r="C42">
        <v>152.57</v>
      </c>
      <c r="D42">
        <v>153.68</v>
      </c>
      <c r="E42">
        <v>151.91999999999999</v>
      </c>
      <c r="F42">
        <v>152.03</v>
      </c>
      <c r="G42">
        <v>2563975</v>
      </c>
      <c r="H42">
        <v>0</v>
      </c>
      <c r="I42">
        <v>1</v>
      </c>
      <c r="J42">
        <v>152.57</v>
      </c>
      <c r="K42">
        <v>153.68</v>
      </c>
      <c r="L42">
        <v>151.91999999999999</v>
      </c>
      <c r="M42">
        <v>152.03</v>
      </c>
      <c r="N42">
        <v>2563975</v>
      </c>
    </row>
    <row r="43" spans="2:14" x14ac:dyDescent="0.45">
      <c r="B43" s="14">
        <v>42877</v>
      </c>
      <c r="C43">
        <v>152.1</v>
      </c>
      <c r="D43">
        <v>152.84</v>
      </c>
      <c r="E43">
        <v>151.5992</v>
      </c>
      <c r="F43">
        <v>152.63999999999999</v>
      </c>
      <c r="G43">
        <v>3248372</v>
      </c>
      <c r="H43">
        <v>0</v>
      </c>
      <c r="I43">
        <v>1</v>
      </c>
      <c r="J43">
        <v>152.1</v>
      </c>
      <c r="K43">
        <v>152.84</v>
      </c>
      <c r="L43">
        <v>151.5992</v>
      </c>
      <c r="M43">
        <v>152.63999999999999</v>
      </c>
      <c r="N43">
        <v>3248372</v>
      </c>
    </row>
    <row r="44" spans="2:14" x14ac:dyDescent="0.45">
      <c r="B44" s="14">
        <v>42874</v>
      </c>
      <c r="C44">
        <v>151.01</v>
      </c>
      <c r="D44">
        <v>152.46</v>
      </c>
      <c r="E44">
        <v>150.88999999999999</v>
      </c>
      <c r="F44">
        <v>151.97999999999999</v>
      </c>
      <c r="G44">
        <v>5617824</v>
      </c>
      <c r="H44">
        <v>0</v>
      </c>
      <c r="I44">
        <v>1</v>
      </c>
      <c r="J44">
        <v>151.01</v>
      </c>
      <c r="K44">
        <v>152.46</v>
      </c>
      <c r="L44">
        <v>150.88999999999999</v>
      </c>
      <c r="M44">
        <v>151.97999999999999</v>
      </c>
      <c r="N44">
        <v>5617824</v>
      </c>
    </row>
    <row r="45" spans="2:14" x14ac:dyDescent="0.45">
      <c r="B45" s="14">
        <v>42873</v>
      </c>
      <c r="C45">
        <v>150.86000000000001</v>
      </c>
      <c r="D45">
        <v>151.33000000000001</v>
      </c>
      <c r="E45">
        <v>150.11000000000001</v>
      </c>
      <c r="F45">
        <v>150.78</v>
      </c>
      <c r="G45">
        <v>3268772</v>
      </c>
      <c r="H45">
        <v>0</v>
      </c>
      <c r="I45">
        <v>1</v>
      </c>
      <c r="J45">
        <v>150.86000000000001</v>
      </c>
      <c r="K45">
        <v>151.33000000000001</v>
      </c>
      <c r="L45">
        <v>150.11000000000001</v>
      </c>
      <c r="M45">
        <v>150.78</v>
      </c>
      <c r="N45">
        <v>3268772</v>
      </c>
    </row>
    <row r="46" spans="2:14" x14ac:dyDescent="0.45">
      <c r="B46" s="14">
        <v>42872</v>
      </c>
      <c r="C46">
        <v>153.30000000000001</v>
      </c>
      <c r="D46">
        <v>154.13999999999999</v>
      </c>
      <c r="E46">
        <v>150.88999999999999</v>
      </c>
      <c r="F46">
        <v>150.93</v>
      </c>
      <c r="G46">
        <v>5048937</v>
      </c>
      <c r="H46">
        <v>0</v>
      </c>
      <c r="I46">
        <v>1</v>
      </c>
      <c r="J46">
        <v>153.30000000000001</v>
      </c>
      <c r="K46">
        <v>154.13999999999999</v>
      </c>
      <c r="L46">
        <v>150.88999999999999</v>
      </c>
      <c r="M46">
        <v>150.93</v>
      </c>
      <c r="N46">
        <v>5048937</v>
      </c>
    </row>
    <row r="47" spans="2:14" x14ac:dyDescent="0.45">
      <c r="B47" s="14">
        <v>42871</v>
      </c>
      <c r="C47">
        <v>151.66</v>
      </c>
      <c r="D47">
        <v>153.99</v>
      </c>
      <c r="E47">
        <v>151.66</v>
      </c>
      <c r="F47">
        <v>153.68</v>
      </c>
      <c r="G47">
        <v>5452539</v>
      </c>
      <c r="H47">
        <v>0</v>
      </c>
      <c r="I47">
        <v>1</v>
      </c>
      <c r="J47">
        <v>151.66</v>
      </c>
      <c r="K47">
        <v>153.99</v>
      </c>
      <c r="L47">
        <v>151.66</v>
      </c>
      <c r="M47">
        <v>153.68</v>
      </c>
      <c r="N47">
        <v>5452539</v>
      </c>
    </row>
    <row r="48" spans="2:14" x14ac:dyDescent="0.45">
      <c r="B48" s="14">
        <v>42870</v>
      </c>
      <c r="C48">
        <v>150.62</v>
      </c>
      <c r="D48">
        <v>151.83000000000001</v>
      </c>
      <c r="E48">
        <v>150.4502</v>
      </c>
      <c r="F48">
        <v>151.51</v>
      </c>
      <c r="G48">
        <v>4218359</v>
      </c>
      <c r="H48">
        <v>0</v>
      </c>
      <c r="I48">
        <v>1</v>
      </c>
      <c r="J48">
        <v>150.62</v>
      </c>
      <c r="K48">
        <v>151.83000000000001</v>
      </c>
      <c r="L48">
        <v>150.4502</v>
      </c>
      <c r="M48">
        <v>151.51</v>
      </c>
      <c r="N48">
        <v>4218359</v>
      </c>
    </row>
    <row r="49" spans="2:14" x14ac:dyDescent="0.45">
      <c r="B49" s="14">
        <v>42867</v>
      </c>
      <c r="C49">
        <v>150.30000000000001</v>
      </c>
      <c r="D49">
        <v>151.26499999999999</v>
      </c>
      <c r="E49">
        <v>150</v>
      </c>
      <c r="F49">
        <v>150.37</v>
      </c>
      <c r="G49">
        <v>3651964</v>
      </c>
      <c r="H49">
        <v>0</v>
      </c>
      <c r="I49">
        <v>1</v>
      </c>
      <c r="J49">
        <v>150.30000000000001</v>
      </c>
      <c r="K49">
        <v>151.26499999999999</v>
      </c>
      <c r="L49">
        <v>150</v>
      </c>
      <c r="M49">
        <v>150.37</v>
      </c>
      <c r="N49">
        <v>3651964</v>
      </c>
    </row>
    <row r="50" spans="2:14" x14ac:dyDescent="0.45">
      <c r="B50" s="14">
        <v>42866</v>
      </c>
      <c r="C50">
        <v>151.05000000000001</v>
      </c>
      <c r="D50">
        <v>151.15</v>
      </c>
      <c r="E50">
        <v>149.79</v>
      </c>
      <c r="F50">
        <v>150.65</v>
      </c>
      <c r="G50">
        <v>5546379</v>
      </c>
      <c r="H50">
        <v>0</v>
      </c>
      <c r="I50">
        <v>1</v>
      </c>
      <c r="J50">
        <v>151.05000000000001</v>
      </c>
      <c r="K50">
        <v>151.15</v>
      </c>
      <c r="L50">
        <v>149.79</v>
      </c>
      <c r="M50">
        <v>150.65</v>
      </c>
      <c r="N50">
        <v>5546379</v>
      </c>
    </row>
    <row r="51" spans="2:14" x14ac:dyDescent="0.45">
      <c r="B51" s="14">
        <v>42865</v>
      </c>
      <c r="C51">
        <v>151.65100000000001</v>
      </c>
      <c r="D51">
        <v>152.37</v>
      </c>
      <c r="E51">
        <v>151.13</v>
      </c>
      <c r="F51">
        <v>151.25</v>
      </c>
      <c r="G51">
        <v>4995590</v>
      </c>
      <c r="H51">
        <v>0</v>
      </c>
      <c r="I51">
        <v>1</v>
      </c>
      <c r="J51">
        <v>151.65100000000001</v>
      </c>
      <c r="K51">
        <v>152.37</v>
      </c>
      <c r="L51">
        <v>151.13</v>
      </c>
      <c r="M51">
        <v>151.25</v>
      </c>
      <c r="N51">
        <v>4995590</v>
      </c>
    </row>
    <row r="52" spans="2:14" x14ac:dyDescent="0.45">
      <c r="B52" s="14">
        <v>42864</v>
      </c>
      <c r="C52">
        <v>152.6</v>
      </c>
      <c r="D52">
        <v>153.1</v>
      </c>
      <c r="E52">
        <v>151.55520000000001</v>
      </c>
      <c r="F52">
        <v>152.11000000000001</v>
      </c>
      <c r="G52">
        <v>6823015</v>
      </c>
      <c r="H52">
        <v>0</v>
      </c>
      <c r="I52">
        <v>1</v>
      </c>
      <c r="J52">
        <v>152.6</v>
      </c>
      <c r="K52">
        <v>153.1</v>
      </c>
      <c r="L52">
        <v>151.55520000000001</v>
      </c>
      <c r="M52">
        <v>152.11000000000001</v>
      </c>
      <c r="N52">
        <v>6823015</v>
      </c>
    </row>
    <row r="53" spans="2:14" x14ac:dyDescent="0.45">
      <c r="B53" s="14">
        <v>42863</v>
      </c>
      <c r="C53">
        <v>152.80000000000001</v>
      </c>
      <c r="D53">
        <v>153.47</v>
      </c>
      <c r="E53">
        <v>152.19999999999999</v>
      </c>
      <c r="F53">
        <v>153.03</v>
      </c>
      <c r="G53">
        <v>7415765</v>
      </c>
      <c r="H53">
        <v>1.5</v>
      </c>
      <c r="I53">
        <v>1</v>
      </c>
      <c r="J53">
        <v>152.80000000000001</v>
      </c>
      <c r="K53">
        <v>153.47</v>
      </c>
      <c r="L53">
        <v>152.19999999999999</v>
      </c>
      <c r="M53">
        <v>153.03</v>
      </c>
      <c r="N53">
        <v>7415765</v>
      </c>
    </row>
    <row r="54" spans="2:14" x14ac:dyDescent="0.45">
      <c r="B54" s="14">
        <v>42860</v>
      </c>
      <c r="C54">
        <v>153.52000000000001</v>
      </c>
      <c r="D54">
        <v>155.78</v>
      </c>
      <c r="E54">
        <v>153</v>
      </c>
      <c r="F54">
        <v>155.05000000000001</v>
      </c>
      <c r="G54">
        <v>12415240</v>
      </c>
      <c r="H54">
        <v>0</v>
      </c>
      <c r="I54">
        <v>1</v>
      </c>
      <c r="J54">
        <v>152.02980392156999</v>
      </c>
      <c r="K54">
        <v>154.26786643369999</v>
      </c>
      <c r="L54">
        <v>151.51485148514999</v>
      </c>
      <c r="M54">
        <v>153.54495243642</v>
      </c>
      <c r="N54">
        <v>12415240</v>
      </c>
    </row>
    <row r="55" spans="2:14" x14ac:dyDescent="0.45">
      <c r="B55" s="14">
        <v>42859</v>
      </c>
      <c r="C55">
        <v>158.88999999999999</v>
      </c>
      <c r="D55">
        <v>159.13999999999999</v>
      </c>
      <c r="E55">
        <v>158.36000000000001</v>
      </c>
      <c r="F55">
        <v>159.05000000000001</v>
      </c>
      <c r="G55">
        <v>4271669</v>
      </c>
      <c r="H55">
        <v>0</v>
      </c>
      <c r="I55">
        <v>1</v>
      </c>
      <c r="J55">
        <v>157.34767812075</v>
      </c>
      <c r="K55">
        <v>157.59525140749</v>
      </c>
      <c r="L55">
        <v>156.82282275285999</v>
      </c>
      <c r="M55">
        <v>157.50612502427001</v>
      </c>
      <c r="N55">
        <v>4271669</v>
      </c>
    </row>
    <row r="56" spans="2:14" x14ac:dyDescent="0.45">
      <c r="B56" s="14">
        <v>42858</v>
      </c>
      <c r="C56">
        <v>158.74</v>
      </c>
      <c r="D56">
        <v>159.44999999999999</v>
      </c>
      <c r="E56">
        <v>158.52000000000001</v>
      </c>
      <c r="F56">
        <v>158.63</v>
      </c>
      <c r="G56">
        <v>3990429</v>
      </c>
      <c r="H56">
        <v>0</v>
      </c>
      <c r="I56">
        <v>1</v>
      </c>
      <c r="J56">
        <v>157.19913414870999</v>
      </c>
      <c r="K56">
        <v>157.90224228304999</v>
      </c>
      <c r="L56">
        <v>156.98126965637999</v>
      </c>
      <c r="M56">
        <v>157.09020190254</v>
      </c>
      <c r="N56">
        <v>3990429</v>
      </c>
    </row>
    <row r="57" spans="2:14" x14ac:dyDescent="0.45">
      <c r="B57" s="14">
        <v>42857</v>
      </c>
      <c r="C57">
        <v>159.44</v>
      </c>
      <c r="D57">
        <v>159.49</v>
      </c>
      <c r="E57">
        <v>158.63999999999999</v>
      </c>
      <c r="F57">
        <v>159.1</v>
      </c>
      <c r="G57">
        <v>3149949</v>
      </c>
      <c r="H57">
        <v>0</v>
      </c>
      <c r="I57">
        <v>1</v>
      </c>
      <c r="J57">
        <v>157.89233935158001</v>
      </c>
      <c r="K57">
        <v>157.94185400892999</v>
      </c>
      <c r="L57">
        <v>157.10010483401001</v>
      </c>
      <c r="M57">
        <v>157.55563968161999</v>
      </c>
      <c r="N57">
        <v>3149949</v>
      </c>
    </row>
    <row r="58" spans="2:14" x14ac:dyDescent="0.45">
      <c r="B58" s="14">
        <v>42856</v>
      </c>
      <c r="C58">
        <v>160.05000000000001</v>
      </c>
      <c r="D58">
        <v>160.41999999999999</v>
      </c>
      <c r="E58">
        <v>158.69999999999999</v>
      </c>
      <c r="F58">
        <v>158.84</v>
      </c>
      <c r="G58">
        <v>4919710</v>
      </c>
      <c r="H58">
        <v>0</v>
      </c>
      <c r="I58">
        <v>1</v>
      </c>
      <c r="J58">
        <v>158.49641817123</v>
      </c>
      <c r="K58">
        <v>158.86282663559999</v>
      </c>
      <c r="L58">
        <v>157.15952242283001</v>
      </c>
      <c r="M58">
        <v>157.29816346340999</v>
      </c>
      <c r="N58">
        <v>4919710</v>
      </c>
    </row>
    <row r="59" spans="2:14" x14ac:dyDescent="0.45">
      <c r="B59" s="14">
        <v>42853</v>
      </c>
      <c r="C59">
        <v>160.5</v>
      </c>
      <c r="D59">
        <v>160.59</v>
      </c>
      <c r="E59">
        <v>159.69999999999999</v>
      </c>
      <c r="F59">
        <v>160.29</v>
      </c>
      <c r="G59">
        <v>4029533</v>
      </c>
      <c r="H59">
        <v>0</v>
      </c>
      <c r="I59">
        <v>1</v>
      </c>
      <c r="J59">
        <v>158.94205008736</v>
      </c>
      <c r="K59">
        <v>159.03117647059</v>
      </c>
      <c r="L59">
        <v>158.14981556979001</v>
      </c>
      <c r="M59">
        <v>158.73408852649999</v>
      </c>
      <c r="N59">
        <v>4029533</v>
      </c>
    </row>
    <row r="60" spans="2:14" x14ac:dyDescent="0.45">
      <c r="B60" s="14">
        <v>42852</v>
      </c>
      <c r="C60">
        <v>160.29</v>
      </c>
      <c r="D60">
        <v>160.47999999999999</v>
      </c>
      <c r="E60">
        <v>159.63</v>
      </c>
      <c r="F60">
        <v>160.32</v>
      </c>
      <c r="G60">
        <v>4081640</v>
      </c>
      <c r="H60">
        <v>0</v>
      </c>
      <c r="I60">
        <v>1</v>
      </c>
      <c r="J60">
        <v>158.73408852649999</v>
      </c>
      <c r="K60">
        <v>158.92224422442001</v>
      </c>
      <c r="L60">
        <v>158.0804950495</v>
      </c>
      <c r="M60">
        <v>158.76379732090999</v>
      </c>
      <c r="N60">
        <v>4081640</v>
      </c>
    </row>
    <row r="61" spans="2:14" x14ac:dyDescent="0.45">
      <c r="B61" s="14">
        <v>42851</v>
      </c>
      <c r="C61">
        <v>160.53</v>
      </c>
      <c r="D61">
        <v>161.1</v>
      </c>
      <c r="E61">
        <v>159.88999999999999</v>
      </c>
      <c r="F61">
        <v>160.06</v>
      </c>
      <c r="G61">
        <v>4311484</v>
      </c>
      <c r="H61">
        <v>0</v>
      </c>
      <c r="I61">
        <v>1</v>
      </c>
      <c r="J61">
        <v>158.97175888177</v>
      </c>
      <c r="K61">
        <v>159.53622597553999</v>
      </c>
      <c r="L61">
        <v>158.33797126771</v>
      </c>
      <c r="M61">
        <v>158.50632110270001</v>
      </c>
      <c r="N61">
        <v>4311484</v>
      </c>
    </row>
    <row r="62" spans="2:14" x14ac:dyDescent="0.45">
      <c r="B62" s="14">
        <v>42850</v>
      </c>
      <c r="C62">
        <v>161.78</v>
      </c>
      <c r="D62">
        <v>162.04</v>
      </c>
      <c r="E62">
        <v>160.38</v>
      </c>
      <c r="F62">
        <v>160.38999999999999</v>
      </c>
      <c r="G62">
        <v>4842189</v>
      </c>
      <c r="H62">
        <v>0</v>
      </c>
      <c r="I62">
        <v>1</v>
      </c>
      <c r="J62">
        <v>160.20962531546999</v>
      </c>
      <c r="K62">
        <v>160.46710153367999</v>
      </c>
      <c r="L62">
        <v>158.82321490973001</v>
      </c>
      <c r="M62">
        <v>158.83311784119999</v>
      </c>
      <c r="N62">
        <v>4842189</v>
      </c>
    </row>
    <row r="63" spans="2:14" x14ac:dyDescent="0.45">
      <c r="B63" s="14">
        <v>42849</v>
      </c>
      <c r="C63">
        <v>161.29</v>
      </c>
      <c r="D63">
        <v>161.57</v>
      </c>
      <c r="E63">
        <v>160.41999999999999</v>
      </c>
      <c r="F63">
        <v>160.75</v>
      </c>
      <c r="G63">
        <v>5320608</v>
      </c>
      <c r="H63">
        <v>0</v>
      </c>
      <c r="I63">
        <v>1</v>
      </c>
      <c r="J63">
        <v>159.72438167345999</v>
      </c>
      <c r="K63">
        <v>160.00166375461001</v>
      </c>
      <c r="L63">
        <v>158.86282663559999</v>
      </c>
      <c r="M63">
        <v>159.18962337409999</v>
      </c>
      <c r="N63">
        <v>5320608</v>
      </c>
    </row>
    <row r="64" spans="2:14" x14ac:dyDescent="0.45">
      <c r="B64" s="14">
        <v>42846</v>
      </c>
      <c r="C64">
        <v>162.05000000000001</v>
      </c>
      <c r="D64">
        <v>162.11000000000001</v>
      </c>
      <c r="E64">
        <v>160.38</v>
      </c>
      <c r="F64">
        <v>160.38</v>
      </c>
      <c r="G64">
        <v>5607756</v>
      </c>
      <c r="H64">
        <v>0</v>
      </c>
      <c r="I64">
        <v>1</v>
      </c>
      <c r="J64">
        <v>160.47700446515</v>
      </c>
      <c r="K64">
        <v>160.53642205397</v>
      </c>
      <c r="L64">
        <v>158.82321490973001</v>
      </c>
      <c r="M64">
        <v>158.82321490973001</v>
      </c>
      <c r="N64">
        <v>5607756</v>
      </c>
    </row>
    <row r="65" spans="2:14" x14ac:dyDescent="0.45">
      <c r="B65" s="14">
        <v>42845</v>
      </c>
      <c r="C65">
        <v>161.32</v>
      </c>
      <c r="D65">
        <v>162.4</v>
      </c>
      <c r="E65">
        <v>160.5</v>
      </c>
      <c r="F65">
        <v>162.30000000000001</v>
      </c>
      <c r="G65">
        <v>6486809</v>
      </c>
      <c r="H65">
        <v>0</v>
      </c>
      <c r="I65">
        <v>1</v>
      </c>
      <c r="J65">
        <v>159.75409046786999</v>
      </c>
      <c r="K65">
        <v>160.82360706659</v>
      </c>
      <c r="L65">
        <v>158.94205008736</v>
      </c>
      <c r="M65">
        <v>160.72457775189</v>
      </c>
      <c r="N65">
        <v>6486809</v>
      </c>
    </row>
    <row r="66" spans="2:14" x14ac:dyDescent="0.45">
      <c r="B66" s="14">
        <v>42844</v>
      </c>
      <c r="C66">
        <v>161.76</v>
      </c>
      <c r="D66">
        <v>162.63999999999999</v>
      </c>
      <c r="E66">
        <v>159.6</v>
      </c>
      <c r="F66">
        <v>161.69</v>
      </c>
      <c r="G66">
        <v>19284284</v>
      </c>
      <c r="H66">
        <v>0</v>
      </c>
      <c r="I66">
        <v>1</v>
      </c>
      <c r="J66">
        <v>160.18981945253</v>
      </c>
      <c r="K66">
        <v>161.06127742186001</v>
      </c>
      <c r="L66">
        <v>158.05078625510001</v>
      </c>
      <c r="M66">
        <v>160.12049893225</v>
      </c>
      <c r="N66">
        <v>19284284</v>
      </c>
    </row>
    <row r="67" spans="2:14" x14ac:dyDescent="0.45">
      <c r="B67" s="14">
        <v>42843</v>
      </c>
      <c r="C67">
        <v>170.79</v>
      </c>
      <c r="D67">
        <v>171.69</v>
      </c>
      <c r="E67">
        <v>169.83</v>
      </c>
      <c r="F67">
        <v>170.05</v>
      </c>
      <c r="G67">
        <v>6345465</v>
      </c>
      <c r="H67">
        <v>0</v>
      </c>
      <c r="I67">
        <v>1</v>
      </c>
      <c r="J67">
        <v>169.1321665696</v>
      </c>
      <c r="K67">
        <v>170.02343040186</v>
      </c>
      <c r="L67">
        <v>168.18148514851001</v>
      </c>
      <c r="M67">
        <v>168.39934964085001</v>
      </c>
      <c r="N67">
        <v>6345465</v>
      </c>
    </row>
    <row r="68" spans="2:14" x14ac:dyDescent="0.45">
      <c r="B68" s="14">
        <v>42842</v>
      </c>
      <c r="C68">
        <v>169.75</v>
      </c>
      <c r="D68">
        <v>171.3</v>
      </c>
      <c r="E68">
        <v>169.62</v>
      </c>
      <c r="F68">
        <v>171.1</v>
      </c>
      <c r="G68">
        <v>3720218</v>
      </c>
      <c r="H68">
        <v>0</v>
      </c>
      <c r="I68">
        <v>1</v>
      </c>
      <c r="J68">
        <v>168.10226169676</v>
      </c>
      <c r="K68">
        <v>169.63721607455</v>
      </c>
      <c r="L68">
        <v>167.97352358764999</v>
      </c>
      <c r="M68">
        <v>169.43915744515999</v>
      </c>
      <c r="N68">
        <v>3720218</v>
      </c>
    </row>
    <row r="69" spans="2:14" x14ac:dyDescent="0.45">
      <c r="B69" s="14">
        <v>42838</v>
      </c>
      <c r="C69">
        <v>169.92</v>
      </c>
      <c r="D69">
        <v>171.36</v>
      </c>
      <c r="E69">
        <v>169.53</v>
      </c>
      <c r="F69">
        <v>169.53</v>
      </c>
      <c r="G69">
        <v>3205462</v>
      </c>
      <c r="H69">
        <v>0</v>
      </c>
      <c r="I69">
        <v>1</v>
      </c>
      <c r="J69">
        <v>168.27061153174</v>
      </c>
      <c r="K69">
        <v>169.69663366336999</v>
      </c>
      <c r="L69">
        <v>167.88439720443</v>
      </c>
      <c r="M69">
        <v>167.88439720443</v>
      </c>
      <c r="N69">
        <v>3205462</v>
      </c>
    </row>
    <row r="70" spans="2:14" x14ac:dyDescent="0.45">
      <c r="B70" s="14">
        <v>42837</v>
      </c>
      <c r="C70">
        <v>171.04</v>
      </c>
      <c r="D70">
        <v>171.2</v>
      </c>
      <c r="E70">
        <v>170.02</v>
      </c>
      <c r="F70">
        <v>170.66</v>
      </c>
      <c r="G70">
        <v>3276931</v>
      </c>
      <c r="H70">
        <v>0</v>
      </c>
      <c r="I70">
        <v>1</v>
      </c>
      <c r="J70">
        <v>169.37973985634</v>
      </c>
      <c r="K70">
        <v>169.53818675984999</v>
      </c>
      <c r="L70">
        <v>168.36964084644001</v>
      </c>
      <c r="M70">
        <v>169.00342846049</v>
      </c>
      <c r="N70">
        <v>3276931</v>
      </c>
    </row>
    <row r="71" spans="2:14" x14ac:dyDescent="0.45">
      <c r="B71" s="14">
        <v>42836</v>
      </c>
      <c r="C71">
        <v>170.65</v>
      </c>
      <c r="D71">
        <v>171.23</v>
      </c>
      <c r="E71">
        <v>168.98</v>
      </c>
      <c r="F71">
        <v>170.58</v>
      </c>
      <c r="G71">
        <v>4890163</v>
      </c>
      <c r="H71">
        <v>0</v>
      </c>
      <c r="I71">
        <v>1</v>
      </c>
      <c r="J71">
        <v>168.99352552901999</v>
      </c>
      <c r="K71">
        <v>169.56789555425999</v>
      </c>
      <c r="L71">
        <v>167.3397359736</v>
      </c>
      <c r="M71">
        <v>168.92420500873999</v>
      </c>
      <c r="N71">
        <v>4890163</v>
      </c>
    </row>
    <row r="72" spans="2:14" x14ac:dyDescent="0.45">
      <c r="B72" s="14">
        <v>42835</v>
      </c>
      <c r="C72">
        <v>172.53</v>
      </c>
      <c r="D72">
        <v>172.56</v>
      </c>
      <c r="E72">
        <v>171</v>
      </c>
      <c r="F72">
        <v>171.2</v>
      </c>
      <c r="G72">
        <v>3789936</v>
      </c>
      <c r="H72">
        <v>0</v>
      </c>
      <c r="I72">
        <v>1</v>
      </c>
      <c r="J72">
        <v>170.85527664531</v>
      </c>
      <c r="K72">
        <v>170.88498543972</v>
      </c>
      <c r="L72">
        <v>169.34012813045999</v>
      </c>
      <c r="M72">
        <v>169.53818675984999</v>
      </c>
      <c r="N72">
        <v>3789936</v>
      </c>
    </row>
    <row r="73" spans="2:14" x14ac:dyDescent="0.45">
      <c r="B73" s="14">
        <v>42832</v>
      </c>
      <c r="C73">
        <v>172.08</v>
      </c>
      <c r="D73">
        <v>172.93</v>
      </c>
      <c r="E73">
        <v>171.28</v>
      </c>
      <c r="F73">
        <v>172.14</v>
      </c>
      <c r="G73">
        <v>3588302</v>
      </c>
      <c r="H73">
        <v>0</v>
      </c>
      <c r="I73">
        <v>1</v>
      </c>
      <c r="J73">
        <v>170.40964472918</v>
      </c>
      <c r="K73">
        <v>171.25139390410001</v>
      </c>
      <c r="L73">
        <v>169.61741021161001</v>
      </c>
      <c r="M73">
        <v>170.469062318</v>
      </c>
      <c r="N73">
        <v>3588302</v>
      </c>
    </row>
    <row r="74" spans="2:14" x14ac:dyDescent="0.45">
      <c r="B74" s="14">
        <v>42831</v>
      </c>
      <c r="C74">
        <v>173.47</v>
      </c>
      <c r="D74">
        <v>173.47</v>
      </c>
      <c r="E74">
        <v>172.25</v>
      </c>
      <c r="F74">
        <v>172.45</v>
      </c>
      <c r="G74">
        <v>3435403</v>
      </c>
      <c r="H74">
        <v>0</v>
      </c>
      <c r="I74">
        <v>1</v>
      </c>
      <c r="J74">
        <v>171.78615220346001</v>
      </c>
      <c r="K74">
        <v>171.78615220346001</v>
      </c>
      <c r="L74">
        <v>170.57799456416001</v>
      </c>
      <c r="M74">
        <v>170.77605319355001</v>
      </c>
      <c r="N74">
        <v>3435403</v>
      </c>
    </row>
    <row r="75" spans="2:14" x14ac:dyDescent="0.45">
      <c r="B75" s="14">
        <v>42830</v>
      </c>
      <c r="C75">
        <v>174.7</v>
      </c>
      <c r="D75">
        <v>176.33</v>
      </c>
      <c r="E75">
        <v>172.81</v>
      </c>
      <c r="F75">
        <v>172.88</v>
      </c>
      <c r="G75">
        <v>6238894</v>
      </c>
      <c r="H75">
        <v>0</v>
      </c>
      <c r="I75">
        <v>1</v>
      </c>
      <c r="J75">
        <v>173.00421277422001</v>
      </c>
      <c r="K75">
        <v>174.61839060377</v>
      </c>
      <c r="L75">
        <v>171.13255872645999</v>
      </c>
      <c r="M75">
        <v>171.20187924675</v>
      </c>
      <c r="N75">
        <v>6238894</v>
      </c>
    </row>
    <row r="76" spans="2:14" x14ac:dyDescent="0.45">
      <c r="B76" s="14">
        <v>42829</v>
      </c>
      <c r="C76">
        <v>173.52</v>
      </c>
      <c r="D76">
        <v>174.96</v>
      </c>
      <c r="E76">
        <v>173.26</v>
      </c>
      <c r="F76">
        <v>174.52</v>
      </c>
      <c r="G76">
        <v>3108855</v>
      </c>
      <c r="H76">
        <v>0</v>
      </c>
      <c r="I76">
        <v>1</v>
      </c>
      <c r="J76">
        <v>171.83566686079999</v>
      </c>
      <c r="K76">
        <v>173.26168899243001</v>
      </c>
      <c r="L76">
        <v>171.57819064258999</v>
      </c>
      <c r="M76">
        <v>172.82596000776999</v>
      </c>
      <c r="N76">
        <v>3108855</v>
      </c>
    </row>
    <row r="77" spans="2:14" x14ac:dyDescent="0.45">
      <c r="B77" s="14">
        <v>42828</v>
      </c>
      <c r="C77">
        <v>173.82</v>
      </c>
      <c r="D77">
        <v>174.87</v>
      </c>
      <c r="E77">
        <v>173.38</v>
      </c>
      <c r="F77">
        <v>174.5</v>
      </c>
      <c r="G77">
        <v>4286498</v>
      </c>
      <c r="H77">
        <v>0</v>
      </c>
      <c r="I77">
        <v>1</v>
      </c>
      <c r="J77">
        <v>172.13275480489</v>
      </c>
      <c r="K77">
        <v>173.17256260920001</v>
      </c>
      <c r="L77">
        <v>171.69702582023001</v>
      </c>
      <c r="M77">
        <v>172.80615414483</v>
      </c>
      <c r="N77">
        <v>4286498</v>
      </c>
    </row>
    <row r="78" spans="2:14" x14ac:dyDescent="0.45">
      <c r="B78" s="14">
        <v>42825</v>
      </c>
      <c r="C78">
        <v>173.98</v>
      </c>
      <c r="D78">
        <v>174.95</v>
      </c>
      <c r="E78">
        <v>173.69</v>
      </c>
      <c r="F78">
        <v>174.14</v>
      </c>
      <c r="G78">
        <v>2913684</v>
      </c>
      <c r="H78">
        <v>0</v>
      </c>
      <c r="I78">
        <v>1</v>
      </c>
      <c r="J78">
        <v>172.29120170841</v>
      </c>
      <c r="K78">
        <v>173.25178606096</v>
      </c>
      <c r="L78">
        <v>172.00401669579</v>
      </c>
      <c r="M78">
        <v>172.44964861192</v>
      </c>
      <c r="N78">
        <v>2913684</v>
      </c>
    </row>
    <row r="79" spans="2:14" x14ac:dyDescent="0.45">
      <c r="B79" s="14">
        <v>42824</v>
      </c>
      <c r="C79">
        <v>173.86</v>
      </c>
      <c r="D79">
        <v>174.59</v>
      </c>
      <c r="E79">
        <v>173.69</v>
      </c>
      <c r="F79">
        <v>173.86</v>
      </c>
      <c r="G79">
        <v>3168254</v>
      </c>
      <c r="H79">
        <v>0</v>
      </c>
      <c r="I79">
        <v>1</v>
      </c>
      <c r="J79">
        <v>172.17236653077001</v>
      </c>
      <c r="K79">
        <v>172.89528052804999</v>
      </c>
      <c r="L79">
        <v>172.00401669579</v>
      </c>
      <c r="M79">
        <v>172.17236653077001</v>
      </c>
      <c r="N79">
        <v>3168254</v>
      </c>
    </row>
    <row r="80" spans="2:14" x14ac:dyDescent="0.45">
      <c r="B80" s="14">
        <v>42823</v>
      </c>
      <c r="C80">
        <v>174.3</v>
      </c>
      <c r="D80">
        <v>174.49</v>
      </c>
      <c r="E80">
        <v>173.46</v>
      </c>
      <c r="F80">
        <v>173.94</v>
      </c>
      <c r="G80">
        <v>3085606</v>
      </c>
      <c r="H80">
        <v>0</v>
      </c>
      <c r="I80">
        <v>1</v>
      </c>
      <c r="J80">
        <v>172.60809551542999</v>
      </c>
      <c r="K80">
        <v>172.79625121335999</v>
      </c>
      <c r="L80">
        <v>171.77624927199</v>
      </c>
      <c r="M80">
        <v>172.25158998252999</v>
      </c>
      <c r="N80">
        <v>3085606</v>
      </c>
    </row>
    <row r="81" spans="2:14" x14ac:dyDescent="0.45">
      <c r="B81" s="14">
        <v>42822</v>
      </c>
      <c r="C81">
        <v>173.94</v>
      </c>
      <c r="D81">
        <v>175</v>
      </c>
      <c r="E81">
        <v>173</v>
      </c>
      <c r="F81">
        <v>174.51</v>
      </c>
      <c r="G81">
        <v>3523345</v>
      </c>
      <c r="H81">
        <v>0</v>
      </c>
      <c r="I81">
        <v>1</v>
      </c>
      <c r="J81">
        <v>172.25158998252999</v>
      </c>
      <c r="K81">
        <v>173.30130071830999</v>
      </c>
      <c r="L81">
        <v>171.32071442437999</v>
      </c>
      <c r="M81">
        <v>172.81605707630001</v>
      </c>
      <c r="N81">
        <v>3523345</v>
      </c>
    </row>
    <row r="82" spans="2:14" x14ac:dyDescent="0.45">
      <c r="B82" s="14">
        <v>42821</v>
      </c>
      <c r="C82">
        <v>172.69</v>
      </c>
      <c r="D82">
        <v>174.16</v>
      </c>
      <c r="E82">
        <v>172.09370000000001</v>
      </c>
      <c r="F82">
        <v>173.77</v>
      </c>
      <c r="G82">
        <v>3259049</v>
      </c>
      <c r="H82">
        <v>0</v>
      </c>
      <c r="I82">
        <v>1</v>
      </c>
      <c r="J82">
        <v>171.01372354883</v>
      </c>
      <c r="K82">
        <v>172.46945447485999</v>
      </c>
      <c r="L82">
        <v>170.42321174528999</v>
      </c>
      <c r="M82">
        <v>172.08324014754001</v>
      </c>
      <c r="N82">
        <v>3259049</v>
      </c>
    </row>
    <row r="83" spans="2:14" x14ac:dyDescent="0.45">
      <c r="B83" s="14">
        <v>42818</v>
      </c>
      <c r="C83">
        <v>175.12</v>
      </c>
      <c r="D83">
        <v>175.5</v>
      </c>
      <c r="E83">
        <v>173.39</v>
      </c>
      <c r="F83">
        <v>173.83</v>
      </c>
      <c r="G83">
        <v>3221672</v>
      </c>
      <c r="H83">
        <v>0</v>
      </c>
      <c r="I83">
        <v>1</v>
      </c>
      <c r="J83">
        <v>173.42013589594001</v>
      </c>
      <c r="K83">
        <v>173.79644729179</v>
      </c>
      <c r="L83">
        <v>171.70692875169999</v>
      </c>
      <c r="M83">
        <v>172.14265773636001</v>
      </c>
      <c r="N83">
        <v>3221672</v>
      </c>
    </row>
    <row r="84" spans="2:14" x14ac:dyDescent="0.45">
      <c r="B84" s="14">
        <v>42817</v>
      </c>
      <c r="C84">
        <v>174.43</v>
      </c>
      <c r="D84">
        <v>175.67</v>
      </c>
      <c r="E84">
        <v>173.56</v>
      </c>
      <c r="F84">
        <v>174.82</v>
      </c>
      <c r="G84">
        <v>3739976</v>
      </c>
      <c r="H84">
        <v>0</v>
      </c>
      <c r="I84">
        <v>1</v>
      </c>
      <c r="J84">
        <v>172.73683362454</v>
      </c>
      <c r="K84">
        <v>173.96479712677001</v>
      </c>
      <c r="L84">
        <v>171.87527858668</v>
      </c>
      <c r="M84">
        <v>173.12304795185</v>
      </c>
      <c r="N84">
        <v>3739976</v>
      </c>
    </row>
    <row r="85" spans="2:14" x14ac:dyDescent="0.45">
      <c r="B85" s="14">
        <v>42816</v>
      </c>
      <c r="C85">
        <v>174.04</v>
      </c>
      <c r="D85">
        <v>175.06</v>
      </c>
      <c r="E85">
        <v>172.8</v>
      </c>
      <c r="F85">
        <v>174.78</v>
      </c>
      <c r="G85">
        <v>3450512</v>
      </c>
      <c r="H85">
        <v>0</v>
      </c>
      <c r="I85">
        <v>1</v>
      </c>
      <c r="J85">
        <v>172.35061929721999</v>
      </c>
      <c r="K85">
        <v>173.36071830712001</v>
      </c>
      <c r="L85">
        <v>171.12265579499001</v>
      </c>
      <c r="M85">
        <v>173.08343622597999</v>
      </c>
      <c r="N85">
        <v>3450512</v>
      </c>
    </row>
    <row r="86" spans="2:14" x14ac:dyDescent="0.45">
      <c r="B86" s="14">
        <v>42815</v>
      </c>
      <c r="C86">
        <v>176.01</v>
      </c>
      <c r="D86">
        <v>176.23</v>
      </c>
      <c r="E86">
        <v>173.84</v>
      </c>
      <c r="F86">
        <v>173.88</v>
      </c>
      <c r="G86">
        <v>3927741</v>
      </c>
      <c r="H86">
        <v>0</v>
      </c>
      <c r="I86">
        <v>1</v>
      </c>
      <c r="J86">
        <v>174.30149679674</v>
      </c>
      <c r="K86">
        <v>174.51936128906999</v>
      </c>
      <c r="L86">
        <v>172.15256066782999</v>
      </c>
      <c r="M86">
        <v>172.19217239371</v>
      </c>
      <c r="N86">
        <v>3927741</v>
      </c>
    </row>
    <row r="87" spans="2:14" x14ac:dyDescent="0.45">
      <c r="B87" s="14">
        <v>42814</v>
      </c>
      <c r="C87">
        <v>175.65</v>
      </c>
      <c r="D87">
        <v>176.18</v>
      </c>
      <c r="E87">
        <v>175.14</v>
      </c>
      <c r="F87">
        <v>175.7</v>
      </c>
      <c r="G87">
        <v>2476125</v>
      </c>
      <c r="H87">
        <v>0</v>
      </c>
      <c r="I87">
        <v>1</v>
      </c>
      <c r="J87">
        <v>173.94499126382999</v>
      </c>
      <c r="K87">
        <v>174.46984663172</v>
      </c>
      <c r="L87">
        <v>173.43994175888</v>
      </c>
      <c r="M87">
        <v>173.99450592118001</v>
      </c>
      <c r="N87">
        <v>2476125</v>
      </c>
    </row>
    <row r="88" spans="2:14" x14ac:dyDescent="0.45">
      <c r="B88" s="14">
        <v>42811</v>
      </c>
      <c r="C88">
        <v>176.29</v>
      </c>
      <c r="D88">
        <v>176.79</v>
      </c>
      <c r="E88">
        <v>175.65</v>
      </c>
      <c r="F88">
        <v>175.65</v>
      </c>
      <c r="G88">
        <v>5920967</v>
      </c>
      <c r="H88">
        <v>0</v>
      </c>
      <c r="I88">
        <v>1</v>
      </c>
      <c r="J88">
        <v>174.57877887788999</v>
      </c>
      <c r="K88">
        <v>175.07392545137</v>
      </c>
      <c r="L88">
        <v>173.94499126382999</v>
      </c>
      <c r="M88">
        <v>173.94499126382999</v>
      </c>
      <c r="N88">
        <v>5920967</v>
      </c>
    </row>
    <row r="89" spans="2:14" x14ac:dyDescent="0.45">
      <c r="B89" s="14">
        <v>42810</v>
      </c>
      <c r="C89">
        <v>178.46</v>
      </c>
      <c r="D89">
        <v>179</v>
      </c>
      <c r="E89">
        <v>176.82</v>
      </c>
      <c r="F89">
        <v>177.24</v>
      </c>
      <c r="G89">
        <v>4311848</v>
      </c>
      <c r="H89">
        <v>0</v>
      </c>
      <c r="I89">
        <v>1</v>
      </c>
      <c r="J89">
        <v>176.72771500678999</v>
      </c>
      <c r="K89">
        <v>177.26247330615001</v>
      </c>
      <c r="L89">
        <v>175.10363424578</v>
      </c>
      <c r="M89">
        <v>175.5195573675</v>
      </c>
      <c r="N89">
        <v>4311848</v>
      </c>
    </row>
    <row r="90" spans="2:14" x14ac:dyDescent="0.45">
      <c r="B90" s="14">
        <v>42809</v>
      </c>
      <c r="C90">
        <v>175.71</v>
      </c>
      <c r="D90">
        <v>176.28</v>
      </c>
      <c r="E90">
        <v>174.75</v>
      </c>
      <c r="F90">
        <v>175.81</v>
      </c>
      <c r="G90">
        <v>3815537</v>
      </c>
      <c r="H90">
        <v>0</v>
      </c>
      <c r="I90">
        <v>1</v>
      </c>
      <c r="J90">
        <v>174.00440885264999</v>
      </c>
      <c r="K90">
        <v>174.56887594642001</v>
      </c>
      <c r="L90">
        <v>173.05372743157</v>
      </c>
      <c r="M90">
        <v>174.10343816734999</v>
      </c>
      <c r="N90">
        <v>3815537</v>
      </c>
    </row>
    <row r="91" spans="2:14" x14ac:dyDescent="0.45">
      <c r="B91" s="14">
        <v>42808</v>
      </c>
      <c r="C91">
        <v>176.18</v>
      </c>
      <c r="D91">
        <v>176.82</v>
      </c>
      <c r="E91">
        <v>175.21100000000001</v>
      </c>
      <c r="F91">
        <v>175.72</v>
      </c>
      <c r="G91">
        <v>3147497</v>
      </c>
      <c r="H91">
        <v>0</v>
      </c>
      <c r="I91">
        <v>1</v>
      </c>
      <c r="J91">
        <v>174.46984663172</v>
      </c>
      <c r="K91">
        <v>175.10363424578</v>
      </c>
      <c r="L91">
        <v>173.51025257232001</v>
      </c>
      <c r="M91">
        <v>174.01431178412</v>
      </c>
      <c r="N91">
        <v>3147497</v>
      </c>
    </row>
    <row r="92" spans="2:14" x14ac:dyDescent="0.45">
      <c r="B92" s="14">
        <v>42807</v>
      </c>
      <c r="C92">
        <v>177.85</v>
      </c>
      <c r="D92">
        <v>178.06</v>
      </c>
      <c r="E92">
        <v>176.41499999999999</v>
      </c>
      <c r="F92">
        <v>176.46</v>
      </c>
      <c r="G92">
        <v>3482189</v>
      </c>
      <c r="H92">
        <v>0</v>
      </c>
      <c r="I92">
        <v>1</v>
      </c>
      <c r="J92">
        <v>176.12363618715</v>
      </c>
      <c r="K92">
        <v>176.33159774801001</v>
      </c>
      <c r="L92">
        <v>174.70256552126</v>
      </c>
      <c r="M92">
        <v>174.74712871286999</v>
      </c>
      <c r="N92">
        <v>3482189</v>
      </c>
    </row>
    <row r="93" spans="2:14" x14ac:dyDescent="0.45">
      <c r="B93" s="14">
        <v>42804</v>
      </c>
      <c r="C93">
        <v>178.21</v>
      </c>
      <c r="D93">
        <v>179.49</v>
      </c>
      <c r="E93">
        <v>177.42</v>
      </c>
      <c r="F93">
        <v>177.83</v>
      </c>
      <c r="G93">
        <v>3100116</v>
      </c>
      <c r="H93">
        <v>0</v>
      </c>
      <c r="I93">
        <v>1</v>
      </c>
      <c r="J93">
        <v>176.48014172005</v>
      </c>
      <c r="K93">
        <v>177.74771694816999</v>
      </c>
      <c r="L93">
        <v>175.69781013394999</v>
      </c>
      <c r="M93">
        <v>176.10383032421001</v>
      </c>
      <c r="N93">
        <v>3100116</v>
      </c>
    </row>
    <row r="94" spans="2:14" x14ac:dyDescent="0.45">
      <c r="B94" s="14">
        <v>42803</v>
      </c>
      <c r="C94">
        <v>179.15</v>
      </c>
      <c r="D94">
        <v>179.25</v>
      </c>
      <c r="E94">
        <v>175.88</v>
      </c>
      <c r="F94">
        <v>177.18</v>
      </c>
      <c r="G94">
        <v>5444076</v>
      </c>
      <c r="H94">
        <v>0</v>
      </c>
      <c r="I94">
        <v>1</v>
      </c>
      <c r="J94">
        <v>177.41101727820001</v>
      </c>
      <c r="K94">
        <v>177.51004659289001</v>
      </c>
      <c r="L94">
        <v>174.17275868762999</v>
      </c>
      <c r="M94">
        <v>175.46013977868</v>
      </c>
      <c r="N94">
        <v>5444076</v>
      </c>
    </row>
    <row r="95" spans="2:14" x14ac:dyDescent="0.45">
      <c r="B95" s="14">
        <v>42802</v>
      </c>
      <c r="C95">
        <v>180.75</v>
      </c>
      <c r="D95">
        <v>180.95</v>
      </c>
      <c r="E95">
        <v>179.3</v>
      </c>
      <c r="F95">
        <v>179.45</v>
      </c>
      <c r="G95">
        <v>3557396</v>
      </c>
      <c r="H95">
        <v>0</v>
      </c>
      <c r="I95">
        <v>1</v>
      </c>
      <c r="J95">
        <v>178.99548631334</v>
      </c>
      <c r="K95">
        <v>179.19354494273</v>
      </c>
      <c r="L95">
        <v>177.55956125023999</v>
      </c>
      <c r="M95">
        <v>177.70810522228999</v>
      </c>
      <c r="N95">
        <v>3557396</v>
      </c>
    </row>
    <row r="96" spans="2:14" x14ac:dyDescent="0.45">
      <c r="B96" s="14">
        <v>42801</v>
      </c>
      <c r="C96">
        <v>180.71</v>
      </c>
      <c r="D96">
        <v>181.29</v>
      </c>
      <c r="E96">
        <v>180.19970000000001</v>
      </c>
      <c r="F96">
        <v>180.38</v>
      </c>
      <c r="G96">
        <v>2977596</v>
      </c>
      <c r="H96">
        <v>0</v>
      </c>
      <c r="I96">
        <v>1</v>
      </c>
      <c r="J96">
        <v>178.95587458745999</v>
      </c>
      <c r="K96">
        <v>179.53024461269999</v>
      </c>
      <c r="L96">
        <v>178.45052799455999</v>
      </c>
      <c r="M96">
        <v>178.62907784896001</v>
      </c>
      <c r="N96">
        <v>2977596</v>
      </c>
    </row>
    <row r="97" spans="2:14" x14ac:dyDescent="0.45">
      <c r="B97" s="14">
        <v>42800</v>
      </c>
      <c r="C97">
        <v>179.72</v>
      </c>
      <c r="D97">
        <v>180.99</v>
      </c>
      <c r="E97">
        <v>179.57</v>
      </c>
      <c r="F97">
        <v>180.47</v>
      </c>
      <c r="G97">
        <v>3204434</v>
      </c>
      <c r="H97">
        <v>0</v>
      </c>
      <c r="I97">
        <v>1</v>
      </c>
      <c r="J97">
        <v>177.97548437197</v>
      </c>
      <c r="K97">
        <v>179.23315666861001</v>
      </c>
      <c r="L97">
        <v>177.82694039992001</v>
      </c>
      <c r="M97">
        <v>178.71820423219</v>
      </c>
      <c r="N97">
        <v>3204434</v>
      </c>
    </row>
    <row r="98" spans="2:14" x14ac:dyDescent="0.45">
      <c r="B98" s="14">
        <v>42797</v>
      </c>
      <c r="C98">
        <v>180.04</v>
      </c>
      <c r="D98">
        <v>181.32</v>
      </c>
      <c r="E98">
        <v>179.76490000000001</v>
      </c>
      <c r="F98">
        <v>180.05</v>
      </c>
      <c r="G98">
        <v>1825048</v>
      </c>
      <c r="H98">
        <v>0</v>
      </c>
      <c r="I98">
        <v>1</v>
      </c>
      <c r="J98">
        <v>178.29237817898999</v>
      </c>
      <c r="K98">
        <v>179.55995340710999</v>
      </c>
      <c r="L98">
        <v>178.01994853426999</v>
      </c>
      <c r="M98">
        <v>178.30228111046</v>
      </c>
      <c r="N98">
        <v>1825048</v>
      </c>
    </row>
    <row r="99" spans="2:14" x14ac:dyDescent="0.45">
      <c r="B99" s="14">
        <v>42796</v>
      </c>
      <c r="C99">
        <v>181.88</v>
      </c>
      <c r="D99">
        <v>181.88</v>
      </c>
      <c r="E99">
        <v>180.43</v>
      </c>
      <c r="F99">
        <v>180.53</v>
      </c>
      <c r="G99">
        <v>2918153</v>
      </c>
      <c r="H99">
        <v>0</v>
      </c>
      <c r="I99">
        <v>1</v>
      </c>
      <c r="J99">
        <v>180.11451756939999</v>
      </c>
      <c r="K99">
        <v>180.11451756939999</v>
      </c>
      <c r="L99">
        <v>178.67859250631</v>
      </c>
      <c r="M99">
        <v>178.77762182101</v>
      </c>
      <c r="N99">
        <v>2918153</v>
      </c>
    </row>
    <row r="100" spans="2:14" x14ac:dyDescent="0.45">
      <c r="B100" s="14">
        <v>42795</v>
      </c>
      <c r="C100">
        <v>180.48</v>
      </c>
      <c r="D100">
        <v>182.55</v>
      </c>
      <c r="E100">
        <v>180.03</v>
      </c>
      <c r="F100">
        <v>181.95</v>
      </c>
      <c r="G100">
        <v>3005564</v>
      </c>
      <c r="H100">
        <v>0</v>
      </c>
      <c r="I100">
        <v>1</v>
      </c>
      <c r="J100">
        <v>178.72810716366001</v>
      </c>
      <c r="K100">
        <v>180.77801397786999</v>
      </c>
      <c r="L100">
        <v>178.28247524752001</v>
      </c>
      <c r="M100">
        <v>180.18383808969</v>
      </c>
      <c r="N100">
        <v>3005564</v>
      </c>
    </row>
    <row r="101" spans="2:14" x14ac:dyDescent="0.45">
      <c r="B101" s="14">
        <v>42794</v>
      </c>
      <c r="C101">
        <v>179.38</v>
      </c>
      <c r="D101">
        <v>180.63</v>
      </c>
      <c r="E101">
        <v>179.35</v>
      </c>
      <c r="F101">
        <v>179.82</v>
      </c>
      <c r="G101">
        <v>3273335</v>
      </c>
      <c r="H101">
        <v>0</v>
      </c>
      <c r="I101">
        <v>1</v>
      </c>
      <c r="J101">
        <v>177.63878470200001</v>
      </c>
      <c r="K101">
        <v>178.8766511357</v>
      </c>
      <c r="L101">
        <v>177.60907590759001</v>
      </c>
      <c r="M101">
        <v>178.07451368666</v>
      </c>
      <c r="N101">
        <v>3273335</v>
      </c>
    </row>
    <row r="102" spans="2:14" x14ac:dyDescent="0.45">
      <c r="B102" s="14">
        <v>42793</v>
      </c>
      <c r="C102">
        <v>181.19</v>
      </c>
      <c r="D102">
        <v>181.25</v>
      </c>
      <c r="E102">
        <v>179.28</v>
      </c>
      <c r="F102">
        <v>179.4</v>
      </c>
      <c r="G102">
        <v>3691209</v>
      </c>
      <c r="H102">
        <v>0</v>
      </c>
      <c r="I102">
        <v>1</v>
      </c>
      <c r="J102">
        <v>179.43121529800001</v>
      </c>
      <c r="K102">
        <v>179.49063288682001</v>
      </c>
      <c r="L102">
        <v>177.5397553873</v>
      </c>
      <c r="M102">
        <v>177.65859056494</v>
      </c>
      <c r="N102">
        <v>3691209</v>
      </c>
    </row>
    <row r="103" spans="2:14" x14ac:dyDescent="0.45">
      <c r="B103" s="14">
        <v>42790</v>
      </c>
      <c r="C103">
        <v>180.21</v>
      </c>
      <c r="D103">
        <v>181.49</v>
      </c>
      <c r="E103">
        <v>179.89</v>
      </c>
      <c r="F103">
        <v>181.35</v>
      </c>
      <c r="G103">
        <v>3299019</v>
      </c>
      <c r="H103">
        <v>0</v>
      </c>
      <c r="I103">
        <v>1</v>
      </c>
      <c r="J103">
        <v>178.46072801398</v>
      </c>
      <c r="K103">
        <v>179.72830324208999</v>
      </c>
      <c r="L103">
        <v>178.14383420695</v>
      </c>
      <c r="M103">
        <v>179.58966220151001</v>
      </c>
      <c r="N103">
        <v>3299019</v>
      </c>
    </row>
    <row r="104" spans="2:14" x14ac:dyDescent="0.45">
      <c r="B104" s="14">
        <v>42789</v>
      </c>
      <c r="C104">
        <v>182</v>
      </c>
      <c r="D104">
        <v>182.5</v>
      </c>
      <c r="E104">
        <v>180.92</v>
      </c>
      <c r="F104">
        <v>181.65</v>
      </c>
      <c r="G104">
        <v>2282526</v>
      </c>
      <c r="H104">
        <v>0</v>
      </c>
      <c r="I104">
        <v>1</v>
      </c>
      <c r="J104">
        <v>180.23335274703999</v>
      </c>
      <c r="K104">
        <v>180.72849932052</v>
      </c>
      <c r="L104">
        <v>179.16383614832</v>
      </c>
      <c r="M104">
        <v>179.88675014559999</v>
      </c>
      <c r="N104">
        <v>2282526</v>
      </c>
    </row>
    <row r="105" spans="2:14" x14ac:dyDescent="0.45">
      <c r="B105" s="14">
        <v>42788</v>
      </c>
      <c r="C105">
        <v>180.09</v>
      </c>
      <c r="D105">
        <v>181.34</v>
      </c>
      <c r="E105">
        <v>180.09</v>
      </c>
      <c r="F105">
        <v>181.15</v>
      </c>
      <c r="G105">
        <v>3020540</v>
      </c>
      <c r="H105">
        <v>0</v>
      </c>
      <c r="I105">
        <v>1</v>
      </c>
      <c r="J105">
        <v>178.34189283634001</v>
      </c>
      <c r="K105">
        <v>179.57975927004</v>
      </c>
      <c r="L105">
        <v>178.34189283634001</v>
      </c>
      <c r="M105">
        <v>179.39160357212</v>
      </c>
      <c r="N105">
        <v>3020540</v>
      </c>
    </row>
    <row r="106" spans="2:14" x14ac:dyDescent="0.45">
      <c r="B106" s="14">
        <v>42787</v>
      </c>
      <c r="C106">
        <v>180.6</v>
      </c>
      <c r="D106">
        <v>180.79</v>
      </c>
      <c r="E106">
        <v>179.12</v>
      </c>
      <c r="F106">
        <v>180.26</v>
      </c>
      <c r="G106">
        <v>4480199</v>
      </c>
      <c r="H106">
        <v>0</v>
      </c>
      <c r="I106">
        <v>1</v>
      </c>
      <c r="J106">
        <v>178.84694234129</v>
      </c>
      <c r="K106">
        <v>179.03509803922</v>
      </c>
      <c r="L106">
        <v>177.38130848379001</v>
      </c>
      <c r="M106">
        <v>178.51024267132999</v>
      </c>
      <c r="N106">
        <v>4480199</v>
      </c>
    </row>
    <row r="107" spans="2:14" x14ac:dyDescent="0.45">
      <c r="B107" s="14">
        <v>42783</v>
      </c>
      <c r="C107">
        <v>181.25</v>
      </c>
      <c r="D107">
        <v>181.57</v>
      </c>
      <c r="E107">
        <v>180</v>
      </c>
      <c r="F107">
        <v>180.67</v>
      </c>
      <c r="G107">
        <v>3552305</v>
      </c>
      <c r="H107">
        <v>0</v>
      </c>
      <c r="I107">
        <v>1</v>
      </c>
      <c r="J107">
        <v>179.49063288682001</v>
      </c>
      <c r="K107">
        <v>179.80752669385001</v>
      </c>
      <c r="L107">
        <v>178.25276645311999</v>
      </c>
      <c r="M107">
        <v>178.91626286158001</v>
      </c>
      <c r="N107">
        <v>3552305</v>
      </c>
    </row>
    <row r="108" spans="2:14" x14ac:dyDescent="0.45">
      <c r="B108" s="14">
        <v>42782</v>
      </c>
      <c r="C108">
        <v>181.45</v>
      </c>
      <c r="D108">
        <v>182.79</v>
      </c>
      <c r="E108">
        <v>180.87</v>
      </c>
      <c r="F108">
        <v>181.43</v>
      </c>
      <c r="G108">
        <v>3251547</v>
      </c>
      <c r="H108">
        <v>0</v>
      </c>
      <c r="I108">
        <v>1</v>
      </c>
      <c r="J108">
        <v>179.68869151621001</v>
      </c>
      <c r="K108">
        <v>181.01568433314</v>
      </c>
      <c r="L108">
        <v>179.11432149097001</v>
      </c>
      <c r="M108">
        <v>179.66888565327</v>
      </c>
      <c r="N108">
        <v>3251547</v>
      </c>
    </row>
    <row r="109" spans="2:14" x14ac:dyDescent="0.45">
      <c r="B109" s="14">
        <v>42781</v>
      </c>
      <c r="C109">
        <v>180.2</v>
      </c>
      <c r="D109">
        <v>181.92</v>
      </c>
      <c r="E109">
        <v>179.81</v>
      </c>
      <c r="F109">
        <v>181.68</v>
      </c>
      <c r="G109">
        <v>2914292</v>
      </c>
      <c r="H109">
        <v>0</v>
      </c>
      <c r="I109">
        <v>1</v>
      </c>
      <c r="J109">
        <v>178.45082508250999</v>
      </c>
      <c r="K109">
        <v>180.15412929528</v>
      </c>
      <c r="L109">
        <v>178.06461075518999</v>
      </c>
      <c r="M109">
        <v>179.91645894000999</v>
      </c>
      <c r="N109">
        <v>2914292</v>
      </c>
    </row>
    <row r="110" spans="2:14" x14ac:dyDescent="0.45">
      <c r="B110" s="14">
        <v>42780</v>
      </c>
      <c r="C110">
        <v>178.57</v>
      </c>
      <c r="D110">
        <v>180.13</v>
      </c>
      <c r="E110">
        <v>178.35</v>
      </c>
      <c r="F110">
        <v>180.13</v>
      </c>
      <c r="G110">
        <v>2775818</v>
      </c>
      <c r="H110">
        <v>0</v>
      </c>
      <c r="I110">
        <v>1</v>
      </c>
      <c r="J110">
        <v>176.83664725296001</v>
      </c>
      <c r="K110">
        <v>178.38150456221999</v>
      </c>
      <c r="L110">
        <v>176.61878276063001</v>
      </c>
      <c r="M110">
        <v>178.38150456221999</v>
      </c>
      <c r="N110">
        <v>2775818</v>
      </c>
    </row>
    <row r="111" spans="2:14" x14ac:dyDescent="0.45">
      <c r="B111" s="14">
        <v>42779</v>
      </c>
      <c r="C111">
        <v>179.24</v>
      </c>
      <c r="D111">
        <v>179.9</v>
      </c>
      <c r="E111">
        <v>178.84</v>
      </c>
      <c r="F111">
        <v>179.36</v>
      </c>
      <c r="G111">
        <v>3093372</v>
      </c>
      <c r="H111">
        <v>0</v>
      </c>
      <c r="I111">
        <v>1</v>
      </c>
      <c r="J111">
        <v>177.50014366142</v>
      </c>
      <c r="K111">
        <v>178.15373713842001</v>
      </c>
      <c r="L111">
        <v>177.10402640263999</v>
      </c>
      <c r="M111">
        <v>177.61897883905999</v>
      </c>
      <c r="N111">
        <v>3093372</v>
      </c>
    </row>
    <row r="112" spans="2:14" x14ac:dyDescent="0.45">
      <c r="B112" s="14">
        <v>42776</v>
      </c>
      <c r="C112">
        <v>177.37</v>
      </c>
      <c r="D112">
        <v>178.87010000000001</v>
      </c>
      <c r="E112">
        <v>176.76</v>
      </c>
      <c r="F112">
        <v>178.68</v>
      </c>
      <c r="G112">
        <v>2930710</v>
      </c>
      <c r="H112">
        <v>0</v>
      </c>
      <c r="I112">
        <v>1</v>
      </c>
      <c r="J112">
        <v>175.64829547661</v>
      </c>
      <c r="K112">
        <v>177.13383422635999</v>
      </c>
      <c r="L112">
        <v>175.04421665696</v>
      </c>
      <c r="M112">
        <v>176.94557949912999</v>
      </c>
      <c r="N112">
        <v>2930710</v>
      </c>
    </row>
    <row r="113" spans="2:14" x14ac:dyDescent="0.45">
      <c r="B113" s="14">
        <v>42775</v>
      </c>
      <c r="C113">
        <v>176.17</v>
      </c>
      <c r="D113">
        <v>177.8</v>
      </c>
      <c r="E113">
        <v>175.91</v>
      </c>
      <c r="F113">
        <v>177.21</v>
      </c>
      <c r="G113">
        <v>3090710</v>
      </c>
      <c r="H113">
        <v>0</v>
      </c>
      <c r="I113">
        <v>1</v>
      </c>
      <c r="J113">
        <v>174.45994370024999</v>
      </c>
      <c r="K113">
        <v>176.07412152980001</v>
      </c>
      <c r="L113">
        <v>174.20246748203999</v>
      </c>
      <c r="M113">
        <v>175.48984857309</v>
      </c>
      <c r="N113">
        <v>3090710</v>
      </c>
    </row>
    <row r="114" spans="2:14" x14ac:dyDescent="0.45">
      <c r="B114" s="14">
        <v>42774</v>
      </c>
      <c r="C114">
        <v>177.5</v>
      </c>
      <c r="D114">
        <v>177.5</v>
      </c>
      <c r="E114">
        <v>175.88</v>
      </c>
      <c r="F114">
        <v>176.17</v>
      </c>
      <c r="G114">
        <v>2913126</v>
      </c>
      <c r="H114">
        <v>1.4</v>
      </c>
      <c r="I114">
        <v>1</v>
      </c>
      <c r="J114">
        <v>175.77703358571</v>
      </c>
      <c r="K114">
        <v>175.77703358571</v>
      </c>
      <c r="L114">
        <v>174.17275868762999</v>
      </c>
      <c r="M114">
        <v>174.45994370024999</v>
      </c>
      <c r="N114">
        <v>2913126</v>
      </c>
    </row>
    <row r="115" spans="2:14" x14ac:dyDescent="0.45">
      <c r="B115" s="14">
        <v>42773</v>
      </c>
      <c r="C115">
        <v>176</v>
      </c>
      <c r="D115">
        <v>178.62</v>
      </c>
      <c r="E115">
        <v>175.9</v>
      </c>
      <c r="F115">
        <v>178.46</v>
      </c>
      <c r="G115">
        <v>3873233</v>
      </c>
      <c r="H115">
        <v>0</v>
      </c>
      <c r="I115">
        <v>1</v>
      </c>
      <c r="J115">
        <v>172.91744152302999</v>
      </c>
      <c r="K115">
        <v>175.49155343660999</v>
      </c>
      <c r="L115">
        <v>172.81919297671001</v>
      </c>
      <c r="M115">
        <v>175.3343557625</v>
      </c>
      <c r="N115">
        <v>3873233</v>
      </c>
    </row>
    <row r="116" spans="2:14" x14ac:dyDescent="0.45">
      <c r="B116" s="14">
        <v>42772</v>
      </c>
      <c r="C116">
        <v>175.31</v>
      </c>
      <c r="D116">
        <v>175.98</v>
      </c>
      <c r="E116">
        <v>174.38</v>
      </c>
      <c r="F116">
        <v>175.86</v>
      </c>
      <c r="G116">
        <v>2650509</v>
      </c>
      <c r="H116">
        <v>0</v>
      </c>
      <c r="I116">
        <v>1</v>
      </c>
      <c r="J116">
        <v>172.23952655342001</v>
      </c>
      <c r="K116">
        <v>172.89779181377</v>
      </c>
      <c r="L116">
        <v>171.32581507264999</v>
      </c>
      <c r="M116">
        <v>172.77989355817999</v>
      </c>
      <c r="N116">
        <v>2650509</v>
      </c>
    </row>
    <row r="117" spans="2:14" x14ac:dyDescent="0.45">
      <c r="B117" s="14">
        <v>42769</v>
      </c>
      <c r="C117">
        <v>175</v>
      </c>
      <c r="D117">
        <v>176.34</v>
      </c>
      <c r="E117">
        <v>174.89</v>
      </c>
      <c r="F117">
        <v>175.82</v>
      </c>
      <c r="G117">
        <v>3309179</v>
      </c>
      <c r="H117">
        <v>0</v>
      </c>
      <c r="I117">
        <v>1</v>
      </c>
      <c r="J117">
        <v>171.93495605983</v>
      </c>
      <c r="K117">
        <v>173.25148658052001</v>
      </c>
      <c r="L117">
        <v>171.82688265888001</v>
      </c>
      <c r="M117">
        <v>172.74059413965</v>
      </c>
      <c r="N117">
        <v>3309179</v>
      </c>
    </row>
    <row r="118" spans="2:14" x14ac:dyDescent="0.45">
      <c r="B118" s="14">
        <v>42768</v>
      </c>
      <c r="C118">
        <v>174.23</v>
      </c>
      <c r="D118">
        <v>174.97</v>
      </c>
      <c r="E118">
        <v>173.55</v>
      </c>
      <c r="F118">
        <v>174.58</v>
      </c>
      <c r="G118">
        <v>2620526</v>
      </c>
      <c r="H118">
        <v>0</v>
      </c>
      <c r="I118">
        <v>1</v>
      </c>
      <c r="J118">
        <v>171.17844225317</v>
      </c>
      <c r="K118">
        <v>171.90548149592999</v>
      </c>
      <c r="L118">
        <v>170.51035213819</v>
      </c>
      <c r="M118">
        <v>171.52231216529</v>
      </c>
      <c r="N118">
        <v>2620526</v>
      </c>
    </row>
    <row r="119" spans="2:14" x14ac:dyDescent="0.45">
      <c r="B119" s="14">
        <v>42767</v>
      </c>
      <c r="C119">
        <v>175</v>
      </c>
      <c r="D119">
        <v>175.70249999999999</v>
      </c>
      <c r="E119">
        <v>172.89</v>
      </c>
      <c r="F119">
        <v>174.29</v>
      </c>
      <c r="G119">
        <v>2795445</v>
      </c>
      <c r="H119">
        <v>0</v>
      </c>
      <c r="I119">
        <v>1</v>
      </c>
      <c r="J119">
        <v>171.93495605983</v>
      </c>
      <c r="K119">
        <v>172.62515209772999</v>
      </c>
      <c r="L119">
        <v>169.86191173248</v>
      </c>
      <c r="M119">
        <v>171.23739138095999</v>
      </c>
      <c r="N119">
        <v>2795445</v>
      </c>
    </row>
    <row r="120" spans="2:14" x14ac:dyDescent="0.45">
      <c r="B120" s="14">
        <v>42766</v>
      </c>
      <c r="C120">
        <v>175.05</v>
      </c>
      <c r="D120">
        <v>175.58</v>
      </c>
      <c r="E120">
        <v>173.61</v>
      </c>
      <c r="F120">
        <v>174.52</v>
      </c>
      <c r="G120">
        <v>4134049</v>
      </c>
      <c r="H120">
        <v>0</v>
      </c>
      <c r="I120">
        <v>1</v>
      </c>
      <c r="J120">
        <v>171.98408033299</v>
      </c>
      <c r="K120">
        <v>172.50479762849</v>
      </c>
      <c r="L120">
        <v>170.56930126597999</v>
      </c>
      <c r="M120">
        <v>171.46336303749999</v>
      </c>
      <c r="N120">
        <v>4134049</v>
      </c>
    </row>
    <row r="121" spans="2:14" x14ac:dyDescent="0.45">
      <c r="B121" s="14">
        <v>42765</v>
      </c>
      <c r="C121">
        <v>176.98</v>
      </c>
      <c r="D121">
        <v>177.07</v>
      </c>
      <c r="E121">
        <v>174.57679999999999</v>
      </c>
      <c r="F121">
        <v>175.8</v>
      </c>
      <c r="G121">
        <v>4093555</v>
      </c>
      <c r="H121">
        <v>0</v>
      </c>
      <c r="I121">
        <v>1</v>
      </c>
      <c r="J121">
        <v>173.88027727695999</v>
      </c>
      <c r="K121">
        <v>173.96870096865001</v>
      </c>
      <c r="L121">
        <v>171.51916821181001</v>
      </c>
      <c r="M121">
        <v>172.72094443039001</v>
      </c>
      <c r="N121">
        <v>4093555</v>
      </c>
    </row>
    <row r="122" spans="2:14" x14ac:dyDescent="0.45">
      <c r="B122" s="14">
        <v>42762</v>
      </c>
      <c r="C122">
        <v>178.47</v>
      </c>
      <c r="D122">
        <v>179.2</v>
      </c>
      <c r="E122">
        <v>177.3</v>
      </c>
      <c r="F122">
        <v>177.3</v>
      </c>
      <c r="G122">
        <v>3482105</v>
      </c>
      <c r="H122">
        <v>0</v>
      </c>
      <c r="I122">
        <v>1</v>
      </c>
      <c r="J122">
        <v>175.34418061713001</v>
      </c>
      <c r="K122">
        <v>176.06139500526999</v>
      </c>
      <c r="L122">
        <v>174.19467262519001</v>
      </c>
      <c r="M122">
        <v>174.19467262519001</v>
      </c>
      <c r="N122">
        <v>3482105</v>
      </c>
    </row>
    <row r="123" spans="2:14" x14ac:dyDescent="0.45">
      <c r="B123" s="14">
        <v>42761</v>
      </c>
      <c r="C123">
        <v>178.06</v>
      </c>
      <c r="D123">
        <v>178.88</v>
      </c>
      <c r="E123">
        <v>177.51</v>
      </c>
      <c r="F123">
        <v>178.66</v>
      </c>
      <c r="G123">
        <v>3063911</v>
      </c>
      <c r="H123">
        <v>0</v>
      </c>
      <c r="I123">
        <v>1</v>
      </c>
      <c r="J123">
        <v>174.94136157721999</v>
      </c>
      <c r="K123">
        <v>175.74699965703999</v>
      </c>
      <c r="L123">
        <v>174.40099457246001</v>
      </c>
      <c r="M123">
        <v>175.53085285514001</v>
      </c>
      <c r="N123">
        <v>3063911</v>
      </c>
    </row>
    <row r="124" spans="2:14" x14ac:dyDescent="0.45">
      <c r="B124" s="14">
        <v>42760</v>
      </c>
      <c r="C124">
        <v>176.26</v>
      </c>
      <c r="D124">
        <v>179.25</v>
      </c>
      <c r="E124">
        <v>176.13</v>
      </c>
      <c r="F124">
        <v>178.29</v>
      </c>
      <c r="G124">
        <v>5922462</v>
      </c>
      <c r="H124">
        <v>0</v>
      </c>
      <c r="I124">
        <v>1</v>
      </c>
      <c r="J124">
        <v>173.17288774346</v>
      </c>
      <c r="K124">
        <v>176.11051927842999</v>
      </c>
      <c r="L124">
        <v>173.04516463325001</v>
      </c>
      <c r="M124">
        <v>175.16733323375999</v>
      </c>
      <c r="N124">
        <v>5922462</v>
      </c>
    </row>
    <row r="125" spans="2:14" x14ac:dyDescent="0.45">
      <c r="B125" s="14">
        <v>42759</v>
      </c>
      <c r="C125">
        <v>171.36</v>
      </c>
      <c r="D125">
        <v>176</v>
      </c>
      <c r="E125">
        <v>171.16</v>
      </c>
      <c r="F125">
        <v>175.9</v>
      </c>
      <c r="G125">
        <v>6952369</v>
      </c>
      <c r="H125">
        <v>0</v>
      </c>
      <c r="I125">
        <v>1</v>
      </c>
      <c r="J125">
        <v>168.35870897378999</v>
      </c>
      <c r="K125">
        <v>172.91744152302999</v>
      </c>
      <c r="L125">
        <v>168.16221188115</v>
      </c>
      <c r="M125">
        <v>172.81919297671001</v>
      </c>
      <c r="N125">
        <v>6952369</v>
      </c>
    </row>
    <row r="126" spans="2:14" x14ac:dyDescent="0.45">
      <c r="B126" s="14">
        <v>42758</v>
      </c>
      <c r="C126">
        <v>170.08</v>
      </c>
      <c r="D126">
        <v>171.25</v>
      </c>
      <c r="E126">
        <v>170.01</v>
      </c>
      <c r="F126">
        <v>171.03</v>
      </c>
      <c r="G126">
        <v>5477314</v>
      </c>
      <c r="H126">
        <v>0</v>
      </c>
      <c r="I126">
        <v>1</v>
      </c>
      <c r="J126">
        <v>167.10112758088999</v>
      </c>
      <c r="K126">
        <v>168.25063557282999</v>
      </c>
      <c r="L126">
        <v>167.03235359847</v>
      </c>
      <c r="M126">
        <v>168.03448877093001</v>
      </c>
      <c r="N126">
        <v>5477314</v>
      </c>
    </row>
    <row r="127" spans="2:14" x14ac:dyDescent="0.45">
      <c r="B127" s="14">
        <v>42755</v>
      </c>
      <c r="C127">
        <v>167.81</v>
      </c>
      <c r="D127">
        <v>170.64</v>
      </c>
      <c r="E127">
        <v>166</v>
      </c>
      <c r="F127">
        <v>170.55</v>
      </c>
      <c r="G127">
        <v>12606847</v>
      </c>
      <c r="H127">
        <v>0</v>
      </c>
      <c r="I127">
        <v>1</v>
      </c>
      <c r="J127">
        <v>164.87088557943</v>
      </c>
      <c r="K127">
        <v>167.65131944027999</v>
      </c>
      <c r="L127">
        <v>163.09258689104001</v>
      </c>
      <c r="M127">
        <v>167.5628957486</v>
      </c>
      <c r="N127">
        <v>12606847</v>
      </c>
    </row>
    <row r="128" spans="2:14" x14ac:dyDescent="0.45">
      <c r="B128" s="14">
        <v>42754</v>
      </c>
      <c r="C128">
        <v>166.96</v>
      </c>
      <c r="D128">
        <v>167.45</v>
      </c>
      <c r="E128">
        <v>165.8</v>
      </c>
      <c r="F128">
        <v>166.81</v>
      </c>
      <c r="G128">
        <v>6963386</v>
      </c>
      <c r="H128">
        <v>0</v>
      </c>
      <c r="I128">
        <v>1</v>
      </c>
      <c r="J128">
        <v>164.03577293571001</v>
      </c>
      <c r="K128">
        <v>164.51719081268001</v>
      </c>
      <c r="L128">
        <v>162.8960897984</v>
      </c>
      <c r="M128">
        <v>163.88840011623</v>
      </c>
      <c r="N128">
        <v>6963386</v>
      </c>
    </row>
    <row r="129" spans="2:14" x14ac:dyDescent="0.45">
      <c r="B129" s="14">
        <v>42753</v>
      </c>
      <c r="C129">
        <v>167.45</v>
      </c>
      <c r="D129">
        <v>168.59</v>
      </c>
      <c r="E129">
        <v>166.69</v>
      </c>
      <c r="F129">
        <v>166.8</v>
      </c>
      <c r="G129">
        <v>4005626</v>
      </c>
      <c r="H129">
        <v>0</v>
      </c>
      <c r="I129">
        <v>1</v>
      </c>
      <c r="J129">
        <v>164.51719081268001</v>
      </c>
      <c r="K129">
        <v>165.63722424073001</v>
      </c>
      <c r="L129">
        <v>163.77050186065</v>
      </c>
      <c r="M129">
        <v>163.87857526159999</v>
      </c>
      <c r="N129">
        <v>4005626</v>
      </c>
    </row>
    <row r="130" spans="2:14" x14ac:dyDescent="0.45">
      <c r="B130" s="14">
        <v>42752</v>
      </c>
      <c r="C130">
        <v>166.69</v>
      </c>
      <c r="D130">
        <v>168.18</v>
      </c>
      <c r="E130">
        <v>166.12010000000001</v>
      </c>
      <c r="F130">
        <v>167.89</v>
      </c>
      <c r="G130">
        <v>3315655</v>
      </c>
      <c r="H130">
        <v>0</v>
      </c>
      <c r="I130">
        <v>1</v>
      </c>
      <c r="J130">
        <v>163.77050186065</v>
      </c>
      <c r="K130">
        <v>165.23440520080999</v>
      </c>
      <c r="L130">
        <v>163.21058339517</v>
      </c>
      <c r="M130">
        <v>164.94948441649001</v>
      </c>
      <c r="N130">
        <v>3315655</v>
      </c>
    </row>
    <row r="131" spans="2:14" x14ac:dyDescent="0.45">
      <c r="B131" s="14">
        <v>42748</v>
      </c>
      <c r="C131">
        <v>167.97</v>
      </c>
      <c r="D131">
        <v>168.48</v>
      </c>
      <c r="E131">
        <v>166.875</v>
      </c>
      <c r="F131">
        <v>167.34</v>
      </c>
      <c r="G131">
        <v>2875319</v>
      </c>
      <c r="H131">
        <v>0</v>
      </c>
      <c r="I131">
        <v>1</v>
      </c>
      <c r="J131">
        <v>165.02808325353999</v>
      </c>
      <c r="K131">
        <v>165.52915083977001</v>
      </c>
      <c r="L131">
        <v>163.95226167134001</v>
      </c>
      <c r="M131">
        <v>164.40911741172999</v>
      </c>
      <c r="N131">
        <v>2875319</v>
      </c>
    </row>
    <row r="132" spans="2:14" x14ac:dyDescent="0.45">
      <c r="B132" s="14">
        <v>42747</v>
      </c>
      <c r="C132">
        <v>167.77</v>
      </c>
      <c r="D132">
        <v>168.01</v>
      </c>
      <c r="E132">
        <v>165.56</v>
      </c>
      <c r="F132">
        <v>167.95</v>
      </c>
      <c r="G132">
        <v>2927953</v>
      </c>
      <c r="H132">
        <v>0</v>
      </c>
      <c r="I132">
        <v>1</v>
      </c>
      <c r="J132">
        <v>164.8315861609</v>
      </c>
      <c r="K132">
        <v>165.06738267207001</v>
      </c>
      <c r="L132">
        <v>162.66029328722999</v>
      </c>
      <c r="M132">
        <v>165.00843354428</v>
      </c>
      <c r="N132">
        <v>2927953</v>
      </c>
    </row>
    <row r="133" spans="2:14" x14ac:dyDescent="0.45">
      <c r="B133" s="14">
        <v>42746</v>
      </c>
      <c r="C133">
        <v>166.05</v>
      </c>
      <c r="D133">
        <v>167.76</v>
      </c>
      <c r="E133">
        <v>165.6</v>
      </c>
      <c r="F133">
        <v>167.75</v>
      </c>
      <c r="G133">
        <v>3599464</v>
      </c>
      <c r="H133">
        <v>0</v>
      </c>
      <c r="I133">
        <v>1</v>
      </c>
      <c r="J133">
        <v>163.14171116419999</v>
      </c>
      <c r="K133">
        <v>164.82176130626999</v>
      </c>
      <c r="L133">
        <v>162.69959270576001</v>
      </c>
      <c r="M133">
        <v>164.81193645164001</v>
      </c>
      <c r="N133">
        <v>3599464</v>
      </c>
    </row>
    <row r="134" spans="2:14" x14ac:dyDescent="0.45">
      <c r="B134" s="14">
        <v>42745</v>
      </c>
      <c r="C134">
        <v>167.98</v>
      </c>
      <c r="D134">
        <v>168.09</v>
      </c>
      <c r="E134">
        <v>165.34</v>
      </c>
      <c r="F134">
        <v>165.52</v>
      </c>
      <c r="G134">
        <v>4118694</v>
      </c>
      <c r="H134">
        <v>0</v>
      </c>
      <c r="I134">
        <v>1</v>
      </c>
      <c r="J134">
        <v>165.03790810817</v>
      </c>
      <c r="K134">
        <v>165.14598150913</v>
      </c>
      <c r="L134">
        <v>162.44414648533001</v>
      </c>
      <c r="M134">
        <v>162.6209938687</v>
      </c>
      <c r="N134">
        <v>4118694</v>
      </c>
    </row>
    <row r="135" spans="2:14" x14ac:dyDescent="0.45">
      <c r="B135" s="14">
        <v>42744</v>
      </c>
      <c r="C135">
        <v>169.47</v>
      </c>
      <c r="D135">
        <v>169.8</v>
      </c>
      <c r="E135">
        <v>167.62</v>
      </c>
      <c r="F135">
        <v>167.65</v>
      </c>
      <c r="G135">
        <v>3189413</v>
      </c>
      <c r="H135">
        <v>0</v>
      </c>
      <c r="I135">
        <v>1</v>
      </c>
      <c r="J135">
        <v>166.50181144833999</v>
      </c>
      <c r="K135">
        <v>166.8260316512</v>
      </c>
      <c r="L135">
        <v>164.68421334141999</v>
      </c>
      <c r="M135">
        <v>164.71368790532</v>
      </c>
      <c r="N135">
        <v>3189413</v>
      </c>
    </row>
    <row r="136" spans="2:14" x14ac:dyDescent="0.45">
      <c r="B136" s="14">
        <v>42741</v>
      </c>
      <c r="C136">
        <v>168.69</v>
      </c>
      <c r="D136">
        <v>169.92</v>
      </c>
      <c r="E136">
        <v>167.52</v>
      </c>
      <c r="F136">
        <v>169.53</v>
      </c>
      <c r="G136">
        <v>2945536</v>
      </c>
      <c r="H136">
        <v>0</v>
      </c>
      <c r="I136">
        <v>1</v>
      </c>
      <c r="J136">
        <v>165.73547278704001</v>
      </c>
      <c r="K136">
        <v>166.94392990678</v>
      </c>
      <c r="L136">
        <v>164.58596479510001</v>
      </c>
      <c r="M136">
        <v>166.56076057613001</v>
      </c>
      <c r="N136">
        <v>2945536</v>
      </c>
    </row>
    <row r="137" spans="2:14" x14ac:dyDescent="0.45">
      <c r="B137" s="14">
        <v>42740</v>
      </c>
      <c r="C137">
        <v>169.25</v>
      </c>
      <c r="D137">
        <v>169.39</v>
      </c>
      <c r="E137">
        <v>167.26</v>
      </c>
      <c r="F137">
        <v>168.7</v>
      </c>
      <c r="G137">
        <v>2682181</v>
      </c>
      <c r="H137">
        <v>0</v>
      </c>
      <c r="I137">
        <v>1</v>
      </c>
      <c r="J137">
        <v>166.28566464644001</v>
      </c>
      <c r="K137">
        <v>166.42321261128001</v>
      </c>
      <c r="L137">
        <v>164.33051857467001</v>
      </c>
      <c r="M137">
        <v>165.74529764168</v>
      </c>
      <c r="N137">
        <v>2682181</v>
      </c>
    </row>
    <row r="138" spans="2:14" x14ac:dyDescent="0.45">
      <c r="B138" s="14">
        <v>42739</v>
      </c>
      <c r="C138">
        <v>167.77</v>
      </c>
      <c r="D138">
        <v>169.87</v>
      </c>
      <c r="E138">
        <v>167.36</v>
      </c>
      <c r="F138">
        <v>169.26</v>
      </c>
      <c r="G138">
        <v>3381232</v>
      </c>
      <c r="H138">
        <v>0</v>
      </c>
      <c r="I138">
        <v>1</v>
      </c>
      <c r="J138">
        <v>164.8315861609</v>
      </c>
      <c r="K138">
        <v>166.89480563362</v>
      </c>
      <c r="L138">
        <v>164.42876712098999</v>
      </c>
      <c r="M138">
        <v>166.29548950106999</v>
      </c>
      <c r="N138">
        <v>3381232</v>
      </c>
    </row>
    <row r="139" spans="2:14" x14ac:dyDescent="0.45">
      <c r="B139" s="14">
        <v>42738</v>
      </c>
      <c r="C139">
        <v>167</v>
      </c>
      <c r="D139">
        <v>167.87</v>
      </c>
      <c r="E139">
        <v>166.01</v>
      </c>
      <c r="F139">
        <v>167.19</v>
      </c>
      <c r="G139">
        <v>2934299</v>
      </c>
      <c r="H139">
        <v>0</v>
      </c>
      <c r="I139">
        <v>1</v>
      </c>
      <c r="J139">
        <v>164.07507235424001</v>
      </c>
      <c r="K139">
        <v>164.92983470722001</v>
      </c>
      <c r="L139">
        <v>163.10241174567</v>
      </c>
      <c r="M139">
        <v>164.26174459225001</v>
      </c>
      <c r="N139">
        <v>2934299</v>
      </c>
    </row>
    <row r="140" spans="2:14" x14ac:dyDescent="0.45">
      <c r="B140" s="14">
        <v>42734</v>
      </c>
      <c r="C140">
        <v>166.44</v>
      </c>
      <c r="D140">
        <v>166.7</v>
      </c>
      <c r="E140">
        <v>165.5</v>
      </c>
      <c r="F140">
        <v>165.99</v>
      </c>
      <c r="G140">
        <v>2952200</v>
      </c>
      <c r="H140">
        <v>0</v>
      </c>
      <c r="I140">
        <v>1</v>
      </c>
      <c r="J140">
        <v>163.52488049485001</v>
      </c>
      <c r="K140">
        <v>163.78032671528001</v>
      </c>
      <c r="L140">
        <v>162.60134415944</v>
      </c>
      <c r="M140">
        <v>163.08276203641</v>
      </c>
      <c r="N140">
        <v>2952200</v>
      </c>
    </row>
    <row r="141" spans="2:14" x14ac:dyDescent="0.45">
      <c r="B141" s="14">
        <v>42733</v>
      </c>
      <c r="C141">
        <v>166.02</v>
      </c>
      <c r="D141">
        <v>166.99</v>
      </c>
      <c r="E141">
        <v>166</v>
      </c>
      <c r="F141">
        <v>166.6</v>
      </c>
      <c r="G141">
        <v>1663542</v>
      </c>
      <c r="H141">
        <v>0</v>
      </c>
      <c r="I141">
        <v>1</v>
      </c>
      <c r="J141">
        <v>163.11223660030001</v>
      </c>
      <c r="K141">
        <v>164.06524749961</v>
      </c>
      <c r="L141">
        <v>163.09258689104001</v>
      </c>
      <c r="M141">
        <v>163.68207816896</v>
      </c>
      <c r="N141">
        <v>1663542</v>
      </c>
    </row>
    <row r="142" spans="2:14" x14ac:dyDescent="0.45">
      <c r="B142" s="14">
        <v>42732</v>
      </c>
      <c r="C142">
        <v>167.29</v>
      </c>
      <c r="D142">
        <v>167.74</v>
      </c>
      <c r="E142">
        <v>166</v>
      </c>
      <c r="F142">
        <v>166.19</v>
      </c>
      <c r="G142">
        <v>1757500</v>
      </c>
      <c r="H142">
        <v>0</v>
      </c>
      <c r="I142">
        <v>1</v>
      </c>
      <c r="J142">
        <v>164.35999313856999</v>
      </c>
      <c r="K142">
        <v>164.80211159701</v>
      </c>
      <c r="L142">
        <v>163.09258689104001</v>
      </c>
      <c r="M142">
        <v>163.27925912904999</v>
      </c>
      <c r="N142">
        <v>1757500</v>
      </c>
    </row>
    <row r="143" spans="2:14" x14ac:dyDescent="0.45">
      <c r="B143" s="14">
        <v>42731</v>
      </c>
      <c r="C143">
        <v>166.98</v>
      </c>
      <c r="D143">
        <v>167.98</v>
      </c>
      <c r="E143">
        <v>166.85</v>
      </c>
      <c r="F143">
        <v>167.14</v>
      </c>
      <c r="G143">
        <v>1397455</v>
      </c>
      <c r="H143">
        <v>0</v>
      </c>
      <c r="I143">
        <v>1</v>
      </c>
      <c r="J143">
        <v>164.05542264497001</v>
      </c>
      <c r="K143">
        <v>165.03790810817</v>
      </c>
      <c r="L143">
        <v>163.92769953476</v>
      </c>
      <c r="M143">
        <v>164.21262031909001</v>
      </c>
      <c r="N143">
        <v>1397455</v>
      </c>
    </row>
    <row r="144" spans="2:14" x14ac:dyDescent="0.45">
      <c r="B144" s="14">
        <v>42727</v>
      </c>
      <c r="C144">
        <v>167</v>
      </c>
      <c r="D144">
        <v>167.49</v>
      </c>
      <c r="E144">
        <v>166.45</v>
      </c>
      <c r="F144">
        <v>166.71</v>
      </c>
      <c r="G144">
        <v>1701228</v>
      </c>
      <c r="H144">
        <v>0</v>
      </c>
      <c r="I144">
        <v>1</v>
      </c>
      <c r="J144">
        <v>164.07507235424001</v>
      </c>
      <c r="K144">
        <v>164.55649023121001</v>
      </c>
      <c r="L144">
        <v>163.53470534947999</v>
      </c>
      <c r="M144">
        <v>163.79015156990999</v>
      </c>
      <c r="N144">
        <v>1701228</v>
      </c>
    </row>
    <row r="145" spans="2:14" x14ac:dyDescent="0.45">
      <c r="B145" s="14">
        <v>42726</v>
      </c>
      <c r="C145">
        <v>167.36</v>
      </c>
      <c r="D145">
        <v>168.23</v>
      </c>
      <c r="E145">
        <v>166.58</v>
      </c>
      <c r="F145">
        <v>167.06</v>
      </c>
      <c r="G145">
        <v>2802631</v>
      </c>
      <c r="H145">
        <v>0</v>
      </c>
      <c r="I145">
        <v>1</v>
      </c>
      <c r="J145">
        <v>164.42876712098999</v>
      </c>
      <c r="K145">
        <v>165.28352947396999</v>
      </c>
      <c r="L145">
        <v>163.66242845970001</v>
      </c>
      <c r="M145">
        <v>164.13402148202999</v>
      </c>
      <c r="N145">
        <v>2802631</v>
      </c>
    </row>
    <row r="146" spans="2:14" x14ac:dyDescent="0.45">
      <c r="B146" s="14">
        <v>42725</v>
      </c>
      <c r="C146">
        <v>166.25</v>
      </c>
      <c r="D146">
        <v>167.94</v>
      </c>
      <c r="E146">
        <v>165.25</v>
      </c>
      <c r="F146">
        <v>167.33</v>
      </c>
      <c r="G146">
        <v>3575210</v>
      </c>
      <c r="H146">
        <v>0</v>
      </c>
      <c r="I146">
        <v>1</v>
      </c>
      <c r="J146">
        <v>163.33820825684001</v>
      </c>
      <c r="K146">
        <v>164.99860868965001</v>
      </c>
      <c r="L146">
        <v>162.35572279364001</v>
      </c>
      <c r="M146">
        <v>164.39929255709001</v>
      </c>
      <c r="N146">
        <v>3575210</v>
      </c>
    </row>
    <row r="147" spans="2:14" x14ac:dyDescent="0.45">
      <c r="B147" s="14">
        <v>42724</v>
      </c>
      <c r="C147">
        <v>167.49</v>
      </c>
      <c r="D147">
        <v>168.25</v>
      </c>
      <c r="E147">
        <v>166.45</v>
      </c>
      <c r="F147">
        <v>167.6</v>
      </c>
      <c r="G147">
        <v>2174569</v>
      </c>
      <c r="H147">
        <v>0</v>
      </c>
      <c r="I147">
        <v>1</v>
      </c>
      <c r="J147">
        <v>164.55649023121001</v>
      </c>
      <c r="K147">
        <v>165.30317918323999</v>
      </c>
      <c r="L147">
        <v>163.53470534947999</v>
      </c>
      <c r="M147">
        <v>164.66456363216</v>
      </c>
      <c r="N147">
        <v>2174569</v>
      </c>
    </row>
    <row r="148" spans="2:14" x14ac:dyDescent="0.45">
      <c r="B148" s="14">
        <v>42723</v>
      </c>
      <c r="C148">
        <v>166.83</v>
      </c>
      <c r="D148">
        <v>167.26</v>
      </c>
      <c r="E148">
        <v>166</v>
      </c>
      <c r="F148">
        <v>166.68</v>
      </c>
      <c r="G148">
        <v>2955864</v>
      </c>
      <c r="H148">
        <v>0</v>
      </c>
      <c r="I148">
        <v>1</v>
      </c>
      <c r="J148">
        <v>163.90804982549</v>
      </c>
      <c r="K148">
        <v>164.33051857467001</v>
      </c>
      <c r="L148">
        <v>163.09258689104001</v>
      </c>
      <c r="M148">
        <v>163.76067700601001</v>
      </c>
      <c r="N148">
        <v>2955864</v>
      </c>
    </row>
    <row r="149" spans="2:14" x14ac:dyDescent="0.45">
      <c r="B149" s="14">
        <v>42720</v>
      </c>
      <c r="C149">
        <v>168.97</v>
      </c>
      <c r="D149">
        <v>169.11</v>
      </c>
      <c r="E149">
        <v>166.06</v>
      </c>
      <c r="F149">
        <v>166.73</v>
      </c>
      <c r="G149">
        <v>7117050</v>
      </c>
      <c r="H149">
        <v>0</v>
      </c>
      <c r="I149">
        <v>1</v>
      </c>
      <c r="J149">
        <v>166.01056871674001</v>
      </c>
      <c r="K149">
        <v>166.14811668159001</v>
      </c>
      <c r="L149">
        <v>163.15153601883</v>
      </c>
      <c r="M149">
        <v>163.80980127916999</v>
      </c>
      <c r="N149">
        <v>7117050</v>
      </c>
    </row>
    <row r="150" spans="2:14" x14ac:dyDescent="0.45">
      <c r="B150" s="14">
        <v>42719</v>
      </c>
      <c r="C150">
        <v>168.01</v>
      </c>
      <c r="D150">
        <v>169.85</v>
      </c>
      <c r="E150">
        <v>167.78</v>
      </c>
      <c r="F150">
        <v>168.02</v>
      </c>
      <c r="G150">
        <v>3388570</v>
      </c>
      <c r="H150">
        <v>0</v>
      </c>
      <c r="I150">
        <v>1</v>
      </c>
      <c r="J150">
        <v>165.06738267207001</v>
      </c>
      <c r="K150">
        <v>166.87515592436</v>
      </c>
      <c r="L150">
        <v>164.84141101553001</v>
      </c>
      <c r="M150">
        <v>165.07720752669999</v>
      </c>
      <c r="N150">
        <v>3388570</v>
      </c>
    </row>
    <row r="151" spans="2:14" x14ac:dyDescent="0.45">
      <c r="B151" s="14">
        <v>42718</v>
      </c>
      <c r="C151">
        <v>168.37</v>
      </c>
      <c r="D151">
        <v>169.89</v>
      </c>
      <c r="E151">
        <v>167.45</v>
      </c>
      <c r="F151">
        <v>168.51</v>
      </c>
      <c r="G151">
        <v>4123821</v>
      </c>
      <c r="H151">
        <v>0</v>
      </c>
      <c r="I151">
        <v>1</v>
      </c>
      <c r="J151">
        <v>165.42107743881999</v>
      </c>
      <c r="K151">
        <v>166.91445534287999</v>
      </c>
      <c r="L151">
        <v>164.51719081268001</v>
      </c>
      <c r="M151">
        <v>165.55862540366999</v>
      </c>
      <c r="N151">
        <v>4123821</v>
      </c>
    </row>
    <row r="152" spans="2:14" x14ac:dyDescent="0.45">
      <c r="B152" s="14">
        <v>42717</v>
      </c>
      <c r="C152">
        <v>165.68</v>
      </c>
      <c r="D152">
        <v>169.952</v>
      </c>
      <c r="E152">
        <v>165.68</v>
      </c>
      <c r="F152">
        <v>168.29</v>
      </c>
      <c r="G152">
        <v>5932271</v>
      </c>
      <c r="H152">
        <v>0</v>
      </c>
      <c r="I152">
        <v>1</v>
      </c>
      <c r="J152">
        <v>162.77819154282</v>
      </c>
      <c r="K152">
        <v>166.97536944160001</v>
      </c>
      <c r="L152">
        <v>162.77819154282</v>
      </c>
      <c r="M152">
        <v>165.34247860177001</v>
      </c>
      <c r="N152">
        <v>5932271</v>
      </c>
    </row>
    <row r="153" spans="2:14" x14ac:dyDescent="0.45">
      <c r="B153" s="14">
        <v>42716</v>
      </c>
      <c r="C153">
        <v>166.72</v>
      </c>
      <c r="D153">
        <v>166.79</v>
      </c>
      <c r="E153">
        <v>165.07</v>
      </c>
      <c r="F153">
        <v>165.5</v>
      </c>
      <c r="G153">
        <v>3392030</v>
      </c>
      <c r="H153">
        <v>0</v>
      </c>
      <c r="I153">
        <v>1</v>
      </c>
      <c r="J153">
        <v>163.79997642454001</v>
      </c>
      <c r="K153">
        <v>163.86875040697001</v>
      </c>
      <c r="L153">
        <v>162.17887541025999</v>
      </c>
      <c r="M153">
        <v>162.60134415944</v>
      </c>
      <c r="N153">
        <v>3392030</v>
      </c>
    </row>
    <row r="154" spans="2:14" x14ac:dyDescent="0.45">
      <c r="B154" s="14">
        <v>42713</v>
      </c>
      <c r="C154">
        <v>165.18</v>
      </c>
      <c r="D154">
        <v>166.72</v>
      </c>
      <c r="E154">
        <v>164.60419999999999</v>
      </c>
      <c r="F154">
        <v>166.52</v>
      </c>
      <c r="G154">
        <v>3146930</v>
      </c>
      <c r="H154">
        <v>0</v>
      </c>
      <c r="I154">
        <v>1</v>
      </c>
      <c r="J154">
        <v>162.28694881121999</v>
      </c>
      <c r="K154">
        <v>163.79997642454001</v>
      </c>
      <c r="L154">
        <v>161.72123368151</v>
      </c>
      <c r="M154">
        <v>163.60347933189999</v>
      </c>
      <c r="N154">
        <v>3146930</v>
      </c>
    </row>
    <row r="155" spans="2:14" x14ac:dyDescent="0.45">
      <c r="B155" s="14">
        <v>42712</v>
      </c>
      <c r="C155">
        <v>164.87</v>
      </c>
      <c r="D155">
        <v>166</v>
      </c>
      <c r="E155">
        <v>164.22</v>
      </c>
      <c r="F155">
        <v>165.36</v>
      </c>
      <c r="G155">
        <v>3266336</v>
      </c>
      <c r="H155">
        <v>0</v>
      </c>
      <c r="I155">
        <v>1</v>
      </c>
      <c r="J155">
        <v>161.98237831762</v>
      </c>
      <c r="K155">
        <v>163.09258689104001</v>
      </c>
      <c r="L155">
        <v>161.34376276654999</v>
      </c>
      <c r="M155">
        <v>162.46379619459</v>
      </c>
      <c r="N155">
        <v>3266336</v>
      </c>
    </row>
    <row r="156" spans="2:14" x14ac:dyDescent="0.45">
      <c r="B156" s="14">
        <v>42711</v>
      </c>
      <c r="C156">
        <v>160.6</v>
      </c>
      <c r="D156">
        <v>165.18</v>
      </c>
      <c r="E156">
        <v>160.38999999999999</v>
      </c>
      <c r="F156">
        <v>164.79</v>
      </c>
      <c r="G156">
        <v>4435050</v>
      </c>
      <c r="H156">
        <v>0</v>
      </c>
      <c r="I156">
        <v>1</v>
      </c>
      <c r="J156">
        <v>157.78716538975999</v>
      </c>
      <c r="K156">
        <v>162.28694881121999</v>
      </c>
      <c r="L156">
        <v>157.58084344248999</v>
      </c>
      <c r="M156">
        <v>161.90377948056999</v>
      </c>
      <c r="N156">
        <v>4435050</v>
      </c>
    </row>
    <row r="157" spans="2:14" x14ac:dyDescent="0.45">
      <c r="B157" s="14">
        <v>42710</v>
      </c>
      <c r="C157">
        <v>160.13</v>
      </c>
      <c r="D157">
        <v>160.79</v>
      </c>
      <c r="E157">
        <v>158.93</v>
      </c>
      <c r="F157">
        <v>160.35</v>
      </c>
      <c r="G157">
        <v>2858962</v>
      </c>
      <c r="H157">
        <v>0</v>
      </c>
      <c r="I157">
        <v>1</v>
      </c>
      <c r="J157">
        <v>157.32539722205999</v>
      </c>
      <c r="K157">
        <v>157.97383762777</v>
      </c>
      <c r="L157">
        <v>156.14641466622001</v>
      </c>
      <c r="M157">
        <v>157.54154402397</v>
      </c>
      <c r="N157">
        <v>2858962</v>
      </c>
    </row>
    <row r="158" spans="2:14" x14ac:dyDescent="0.45">
      <c r="B158" s="14">
        <v>42709</v>
      </c>
      <c r="C158">
        <v>160.85</v>
      </c>
      <c r="D158">
        <v>161.15</v>
      </c>
      <c r="E158">
        <v>159.58750000000001</v>
      </c>
      <c r="F158">
        <v>159.84</v>
      </c>
      <c r="G158">
        <v>3447052</v>
      </c>
      <c r="H158">
        <v>0</v>
      </c>
      <c r="I158">
        <v>1</v>
      </c>
      <c r="J158">
        <v>158.03278675556001</v>
      </c>
      <c r="K158">
        <v>158.32753239452001</v>
      </c>
      <c r="L158">
        <v>156.79239885828</v>
      </c>
      <c r="M158">
        <v>157.04047643773001</v>
      </c>
      <c r="N158">
        <v>3447052</v>
      </c>
    </row>
    <row r="159" spans="2:14" x14ac:dyDescent="0.45">
      <c r="B159" s="14">
        <v>42706</v>
      </c>
      <c r="C159">
        <v>159</v>
      </c>
      <c r="D159">
        <v>160.29</v>
      </c>
      <c r="E159">
        <v>158.41</v>
      </c>
      <c r="F159">
        <v>160.02000000000001</v>
      </c>
      <c r="G159">
        <v>2740782</v>
      </c>
      <c r="H159">
        <v>0</v>
      </c>
      <c r="I159">
        <v>1</v>
      </c>
      <c r="J159">
        <v>156.21518864865001</v>
      </c>
      <c r="K159">
        <v>157.48259489617001</v>
      </c>
      <c r="L159">
        <v>155.63552222536001</v>
      </c>
      <c r="M159">
        <v>157.21732382111</v>
      </c>
      <c r="N159">
        <v>2740782</v>
      </c>
    </row>
    <row r="160" spans="2:14" x14ac:dyDescent="0.45">
      <c r="B160" s="14">
        <v>42705</v>
      </c>
      <c r="C160">
        <v>161.94999999999999</v>
      </c>
      <c r="D160">
        <v>162.19499999999999</v>
      </c>
      <c r="E160">
        <v>158.30000000000001</v>
      </c>
      <c r="F160">
        <v>159.82</v>
      </c>
      <c r="G160">
        <v>4634740</v>
      </c>
      <c r="H160">
        <v>0</v>
      </c>
      <c r="I160">
        <v>1</v>
      </c>
      <c r="J160">
        <v>159.11352076508001</v>
      </c>
      <c r="K160">
        <v>159.35422970357001</v>
      </c>
      <c r="L160">
        <v>155.52744882440999</v>
      </c>
      <c r="M160">
        <v>157.02082672847001</v>
      </c>
      <c r="N160">
        <v>4634740</v>
      </c>
    </row>
    <row r="161" spans="2:14" x14ac:dyDescent="0.45">
      <c r="B161" s="14">
        <v>42704</v>
      </c>
      <c r="C161">
        <v>163.35</v>
      </c>
      <c r="D161">
        <v>163.80000000000001</v>
      </c>
      <c r="E161">
        <v>162.21</v>
      </c>
      <c r="F161">
        <v>162.22</v>
      </c>
      <c r="G161">
        <v>4397777</v>
      </c>
      <c r="H161">
        <v>0</v>
      </c>
      <c r="I161">
        <v>1</v>
      </c>
      <c r="J161">
        <v>160.48900041356001</v>
      </c>
      <c r="K161">
        <v>160.93111887200001</v>
      </c>
      <c r="L161">
        <v>159.36896698551999</v>
      </c>
      <c r="M161">
        <v>159.37879184015</v>
      </c>
      <c r="N161">
        <v>4397777</v>
      </c>
    </row>
    <row r="162" spans="2:14" x14ac:dyDescent="0.45">
      <c r="B162" s="14">
        <v>42703</v>
      </c>
      <c r="C162">
        <v>164</v>
      </c>
      <c r="D162">
        <v>164.41</v>
      </c>
      <c r="E162">
        <v>163.03</v>
      </c>
      <c r="F162">
        <v>163.53</v>
      </c>
      <c r="G162">
        <v>3148196</v>
      </c>
      <c r="H162">
        <v>0</v>
      </c>
      <c r="I162">
        <v>1</v>
      </c>
      <c r="J162">
        <v>161.12761596464</v>
      </c>
      <c r="K162">
        <v>161.53043500454999</v>
      </c>
      <c r="L162">
        <v>160.17460506533999</v>
      </c>
      <c r="M162">
        <v>160.66584779694</v>
      </c>
      <c r="N162">
        <v>3148196</v>
      </c>
    </row>
    <row r="163" spans="2:14" x14ac:dyDescent="0.45">
      <c r="B163" s="14">
        <v>42702</v>
      </c>
      <c r="C163">
        <v>163.19999999999999</v>
      </c>
      <c r="D163">
        <v>164.66</v>
      </c>
      <c r="E163">
        <v>162.69999999999999</v>
      </c>
      <c r="F163">
        <v>164.52</v>
      </c>
      <c r="G163">
        <v>4449355</v>
      </c>
      <c r="H163">
        <v>0</v>
      </c>
      <c r="I163">
        <v>1</v>
      </c>
      <c r="J163">
        <v>160.34162759407999</v>
      </c>
      <c r="K163">
        <v>161.77605637035001</v>
      </c>
      <c r="L163">
        <v>159.85038486248001</v>
      </c>
      <c r="M163">
        <v>161.6385084055</v>
      </c>
      <c r="N163">
        <v>4449355</v>
      </c>
    </row>
    <row r="164" spans="2:14" x14ac:dyDescent="0.45">
      <c r="B164" s="14">
        <v>42699</v>
      </c>
      <c r="C164">
        <v>161.83000000000001</v>
      </c>
      <c r="D164">
        <v>163.19</v>
      </c>
      <c r="E164">
        <v>161.83000000000001</v>
      </c>
      <c r="F164">
        <v>163.13999999999999</v>
      </c>
      <c r="G164">
        <v>1605344</v>
      </c>
      <c r="H164">
        <v>0</v>
      </c>
      <c r="I164">
        <v>1</v>
      </c>
      <c r="J164">
        <v>158.99562250950001</v>
      </c>
      <c r="K164">
        <v>160.33180273945001</v>
      </c>
      <c r="L164">
        <v>158.99562250950001</v>
      </c>
      <c r="M164">
        <v>160.28267846629001</v>
      </c>
      <c r="N164">
        <v>1605344</v>
      </c>
    </row>
    <row r="165" spans="2:14" x14ac:dyDescent="0.45">
      <c r="B165" s="14">
        <v>42697</v>
      </c>
      <c r="C165">
        <v>161.94</v>
      </c>
      <c r="D165">
        <v>162.38</v>
      </c>
      <c r="E165">
        <v>161.35570000000001</v>
      </c>
      <c r="F165">
        <v>161.97999999999999</v>
      </c>
      <c r="G165">
        <v>2256035</v>
      </c>
      <c r="H165">
        <v>0</v>
      </c>
      <c r="I165">
        <v>1</v>
      </c>
      <c r="J165">
        <v>159.10369591045</v>
      </c>
      <c r="K165">
        <v>159.53598951426</v>
      </c>
      <c r="L165">
        <v>158.52962965430001</v>
      </c>
      <c r="M165">
        <v>159.14299532897999</v>
      </c>
      <c r="N165">
        <v>2256035</v>
      </c>
    </row>
    <row r="166" spans="2:14" x14ac:dyDescent="0.45">
      <c r="B166" s="14">
        <v>42696</v>
      </c>
      <c r="C166">
        <v>163</v>
      </c>
      <c r="D166">
        <v>163</v>
      </c>
      <c r="E166">
        <v>161.94999999999999</v>
      </c>
      <c r="F166">
        <v>162.66999999999999</v>
      </c>
      <c r="G166">
        <v>2770736</v>
      </c>
      <c r="H166">
        <v>0</v>
      </c>
      <c r="I166">
        <v>1</v>
      </c>
      <c r="J166">
        <v>160.14513050144001</v>
      </c>
      <c r="K166">
        <v>160.14513050144001</v>
      </c>
      <c r="L166">
        <v>159.11352076508001</v>
      </c>
      <c r="M166">
        <v>159.82091029859001</v>
      </c>
      <c r="N166">
        <v>2770736</v>
      </c>
    </row>
    <row r="167" spans="2:14" x14ac:dyDescent="0.45">
      <c r="B167" s="14">
        <v>42695</v>
      </c>
      <c r="C167">
        <v>160.69</v>
      </c>
      <c r="D167">
        <v>163</v>
      </c>
      <c r="E167">
        <v>160.36969999999999</v>
      </c>
      <c r="F167">
        <v>162.77000000000001</v>
      </c>
      <c r="G167">
        <v>4637097</v>
      </c>
      <c r="H167">
        <v>0</v>
      </c>
      <c r="I167">
        <v>1</v>
      </c>
      <c r="J167">
        <v>157.87558908144999</v>
      </c>
      <c r="K167">
        <v>160.14513050144001</v>
      </c>
      <c r="L167">
        <v>157.56089898759001</v>
      </c>
      <c r="M167">
        <v>159.91915884490999</v>
      </c>
      <c r="N167">
        <v>4637097</v>
      </c>
    </row>
    <row r="168" spans="2:14" x14ac:dyDescent="0.45">
      <c r="B168" s="14">
        <v>42692</v>
      </c>
      <c r="C168">
        <v>159.80000000000001</v>
      </c>
      <c r="D168">
        <v>160.72</v>
      </c>
      <c r="E168">
        <v>159.21</v>
      </c>
      <c r="F168">
        <v>160.38999999999999</v>
      </c>
      <c r="G168">
        <v>2981633</v>
      </c>
      <c r="H168">
        <v>0</v>
      </c>
      <c r="I168">
        <v>1</v>
      </c>
      <c r="J168">
        <v>157.00117701920999</v>
      </c>
      <c r="K168">
        <v>157.90506364535</v>
      </c>
      <c r="L168">
        <v>156.42151059592001</v>
      </c>
      <c r="M168">
        <v>157.58084344248999</v>
      </c>
      <c r="N168">
        <v>2981633</v>
      </c>
    </row>
    <row r="169" spans="2:14" x14ac:dyDescent="0.45">
      <c r="B169" s="14">
        <v>42691</v>
      </c>
      <c r="C169">
        <v>159.22</v>
      </c>
      <c r="D169">
        <v>159.93</v>
      </c>
      <c r="E169">
        <v>158.85</v>
      </c>
      <c r="F169">
        <v>159.80000000000001</v>
      </c>
      <c r="G169">
        <v>2260984</v>
      </c>
      <c r="H169">
        <v>0</v>
      </c>
      <c r="I169">
        <v>1</v>
      </c>
      <c r="J169">
        <v>156.43133545054999</v>
      </c>
      <c r="K169">
        <v>157.12890012942</v>
      </c>
      <c r="L169">
        <v>156.06781582917</v>
      </c>
      <c r="M169">
        <v>157.00117701920999</v>
      </c>
      <c r="N169">
        <v>2260984</v>
      </c>
    </row>
    <row r="170" spans="2:14" x14ac:dyDescent="0.45">
      <c r="B170" s="14">
        <v>42690</v>
      </c>
      <c r="C170">
        <v>158.46</v>
      </c>
      <c r="D170">
        <v>159.55000000000001</v>
      </c>
      <c r="E170">
        <v>158.03</v>
      </c>
      <c r="F170">
        <v>159.29</v>
      </c>
      <c r="G170">
        <v>2252806</v>
      </c>
      <c r="H170">
        <v>0</v>
      </c>
      <c r="I170">
        <v>1</v>
      </c>
      <c r="J170">
        <v>155.68464649852001</v>
      </c>
      <c r="K170">
        <v>156.75555565341</v>
      </c>
      <c r="L170">
        <v>155.26217774934</v>
      </c>
      <c r="M170">
        <v>156.50010943296999</v>
      </c>
      <c r="N170">
        <v>2252806</v>
      </c>
    </row>
    <row r="171" spans="2:14" x14ac:dyDescent="0.45">
      <c r="B171" s="14">
        <v>42689</v>
      </c>
      <c r="C171">
        <v>158.41999999999999</v>
      </c>
      <c r="D171">
        <v>159.15</v>
      </c>
      <c r="E171">
        <v>157.55000000000001</v>
      </c>
      <c r="F171">
        <v>158.66999999999999</v>
      </c>
      <c r="G171">
        <v>3476996</v>
      </c>
      <c r="H171">
        <v>0</v>
      </c>
      <c r="I171">
        <v>1</v>
      </c>
      <c r="J171">
        <v>155.64534707998999</v>
      </c>
      <c r="K171">
        <v>156.36256146813</v>
      </c>
      <c r="L171">
        <v>154.79058472701001</v>
      </c>
      <c r="M171">
        <v>155.89096844579001</v>
      </c>
      <c r="N171">
        <v>3476996</v>
      </c>
    </row>
    <row r="172" spans="2:14" x14ac:dyDescent="0.45">
      <c r="B172" s="14">
        <v>42688</v>
      </c>
      <c r="C172">
        <v>161.25</v>
      </c>
      <c r="D172">
        <v>161.86000000000001</v>
      </c>
      <c r="E172">
        <v>157.58000000000001</v>
      </c>
      <c r="F172">
        <v>158.21</v>
      </c>
      <c r="G172">
        <v>5196498</v>
      </c>
      <c r="H172">
        <v>0</v>
      </c>
      <c r="I172">
        <v>1</v>
      </c>
      <c r="J172">
        <v>158.42578094084001</v>
      </c>
      <c r="K172">
        <v>159.02509707339999</v>
      </c>
      <c r="L172">
        <v>154.82005929089999</v>
      </c>
      <c r="M172">
        <v>155.43902513271999</v>
      </c>
      <c r="N172">
        <v>5196498</v>
      </c>
    </row>
    <row r="173" spans="2:14" x14ac:dyDescent="0.45">
      <c r="B173" s="14">
        <v>42685</v>
      </c>
      <c r="C173">
        <v>159.97</v>
      </c>
      <c r="D173">
        <v>161.34</v>
      </c>
      <c r="E173">
        <v>159.33000000000001</v>
      </c>
      <c r="F173">
        <v>161.27000000000001</v>
      </c>
      <c r="G173">
        <v>4446630</v>
      </c>
      <c r="H173">
        <v>0</v>
      </c>
      <c r="I173">
        <v>1</v>
      </c>
      <c r="J173">
        <v>157.16819954795</v>
      </c>
      <c r="K173">
        <v>158.51420463253001</v>
      </c>
      <c r="L173">
        <v>156.53940885150001</v>
      </c>
      <c r="M173">
        <v>158.44543065011001</v>
      </c>
      <c r="N173">
        <v>4446630</v>
      </c>
    </row>
    <row r="174" spans="2:14" x14ac:dyDescent="0.45">
      <c r="B174" s="14">
        <v>42684</v>
      </c>
      <c r="C174">
        <v>157.66</v>
      </c>
      <c r="D174">
        <v>161.16</v>
      </c>
      <c r="E174">
        <v>157.59</v>
      </c>
      <c r="F174">
        <v>160.22</v>
      </c>
      <c r="G174">
        <v>7715807</v>
      </c>
      <c r="H174">
        <v>0</v>
      </c>
      <c r="I174">
        <v>1</v>
      </c>
      <c r="J174">
        <v>154.89865812796</v>
      </c>
      <c r="K174">
        <v>158.33735724915999</v>
      </c>
      <c r="L174">
        <v>154.82988414554001</v>
      </c>
      <c r="M174">
        <v>157.41382091374999</v>
      </c>
      <c r="N174">
        <v>7715807</v>
      </c>
    </row>
    <row r="175" spans="2:14" x14ac:dyDescent="0.45">
      <c r="B175" s="14">
        <v>42683</v>
      </c>
      <c r="C175">
        <v>152.96</v>
      </c>
      <c r="D175">
        <v>155.56</v>
      </c>
      <c r="E175">
        <v>151</v>
      </c>
      <c r="F175">
        <v>154.81</v>
      </c>
      <c r="G175">
        <v>5403688</v>
      </c>
      <c r="H175">
        <v>0</v>
      </c>
      <c r="I175">
        <v>1</v>
      </c>
      <c r="J175">
        <v>150.28097645092001</v>
      </c>
      <c r="K175">
        <v>152.83543865524001</v>
      </c>
      <c r="L175">
        <v>148.35530494304999</v>
      </c>
      <c r="M175">
        <v>152.09857455784001</v>
      </c>
      <c r="N175">
        <v>5403688</v>
      </c>
    </row>
    <row r="176" spans="2:14" x14ac:dyDescent="0.45">
      <c r="B176" s="14">
        <v>42682</v>
      </c>
      <c r="C176">
        <v>154.56</v>
      </c>
      <c r="D176">
        <v>155.93</v>
      </c>
      <c r="E176">
        <v>153.06</v>
      </c>
      <c r="F176">
        <v>155.16999999999999</v>
      </c>
      <c r="G176">
        <v>3921044</v>
      </c>
      <c r="H176">
        <v>1.4</v>
      </c>
      <c r="I176">
        <v>1</v>
      </c>
      <c r="J176">
        <v>151.85295319203999</v>
      </c>
      <c r="K176">
        <v>153.19895827663001</v>
      </c>
      <c r="L176">
        <v>150.37922499723999</v>
      </c>
      <c r="M176">
        <v>152.45226932458999</v>
      </c>
      <c r="N176">
        <v>3921044</v>
      </c>
    </row>
    <row r="177" spans="2:14" x14ac:dyDescent="0.45">
      <c r="B177" s="14">
        <v>42681</v>
      </c>
      <c r="C177">
        <v>153.99</v>
      </c>
      <c r="D177">
        <v>156.11000000000001</v>
      </c>
      <c r="E177">
        <v>153.84</v>
      </c>
      <c r="F177">
        <v>155.72</v>
      </c>
      <c r="G177">
        <v>3804943</v>
      </c>
      <c r="H177">
        <v>0</v>
      </c>
      <c r="I177">
        <v>1</v>
      </c>
      <c r="J177">
        <v>149.94012233055</v>
      </c>
      <c r="K177">
        <v>152.00436714736</v>
      </c>
      <c r="L177">
        <v>149.79406727276</v>
      </c>
      <c r="M177">
        <v>151.6246239971</v>
      </c>
      <c r="N177">
        <v>3804943</v>
      </c>
    </row>
    <row r="178" spans="2:14" x14ac:dyDescent="0.45">
      <c r="B178" s="14">
        <v>42678</v>
      </c>
      <c r="C178">
        <v>152.4</v>
      </c>
      <c r="D178">
        <v>153.63999999999999</v>
      </c>
      <c r="E178">
        <v>151.87</v>
      </c>
      <c r="F178">
        <v>152.43</v>
      </c>
      <c r="G178">
        <v>2470353</v>
      </c>
      <c r="H178">
        <v>0</v>
      </c>
      <c r="I178">
        <v>1</v>
      </c>
      <c r="J178">
        <v>148.39193871794001</v>
      </c>
      <c r="K178">
        <v>149.5993271957</v>
      </c>
      <c r="L178">
        <v>147.87587751373999</v>
      </c>
      <c r="M178">
        <v>148.4211497295</v>
      </c>
      <c r="N178">
        <v>2470353</v>
      </c>
    </row>
    <row r="179" spans="2:14" x14ac:dyDescent="0.45">
      <c r="B179" s="14">
        <v>42677</v>
      </c>
      <c r="C179">
        <v>152.51</v>
      </c>
      <c r="D179">
        <v>153.74</v>
      </c>
      <c r="E179">
        <v>151.80000000000001</v>
      </c>
      <c r="F179">
        <v>152.37</v>
      </c>
      <c r="G179">
        <v>2878728</v>
      </c>
      <c r="H179">
        <v>0</v>
      </c>
      <c r="I179">
        <v>1</v>
      </c>
      <c r="J179">
        <v>148.49904576032</v>
      </c>
      <c r="K179">
        <v>149.69669723422999</v>
      </c>
      <c r="L179">
        <v>147.80771848677</v>
      </c>
      <c r="M179">
        <v>148.36272770638001</v>
      </c>
      <c r="N179">
        <v>2878728</v>
      </c>
    </row>
    <row r="180" spans="2:14" x14ac:dyDescent="0.45">
      <c r="B180" s="14">
        <v>42676</v>
      </c>
      <c r="C180">
        <v>152.47999999999999</v>
      </c>
      <c r="D180">
        <v>153.345</v>
      </c>
      <c r="E180">
        <v>151.66999999999999</v>
      </c>
      <c r="F180">
        <v>151.94999999999999</v>
      </c>
      <c r="G180">
        <v>3074338</v>
      </c>
      <c r="H180">
        <v>0</v>
      </c>
      <c r="I180">
        <v>1</v>
      </c>
      <c r="J180">
        <v>148.46983474876001</v>
      </c>
      <c r="K180">
        <v>149.31208558204</v>
      </c>
      <c r="L180">
        <v>147.68113743667999</v>
      </c>
      <c r="M180">
        <v>147.95377354455999</v>
      </c>
      <c r="N180">
        <v>3074338</v>
      </c>
    </row>
    <row r="181" spans="2:14" x14ac:dyDescent="0.45">
      <c r="B181" s="14">
        <v>42675</v>
      </c>
      <c r="C181">
        <v>153.5</v>
      </c>
      <c r="D181">
        <v>153.91</v>
      </c>
      <c r="E181">
        <v>151.74</v>
      </c>
      <c r="F181">
        <v>152.79</v>
      </c>
      <c r="G181">
        <v>3191924</v>
      </c>
      <c r="H181">
        <v>0</v>
      </c>
      <c r="I181">
        <v>1</v>
      </c>
      <c r="J181">
        <v>149.46300914176001</v>
      </c>
      <c r="K181">
        <v>149.86222629973</v>
      </c>
      <c r="L181">
        <v>147.74929646365001</v>
      </c>
      <c r="M181">
        <v>148.77168186820001</v>
      </c>
      <c r="N181">
        <v>3191924</v>
      </c>
    </row>
    <row r="182" spans="2:14" x14ac:dyDescent="0.45">
      <c r="B182" s="14">
        <v>42674</v>
      </c>
      <c r="C182">
        <v>152.76</v>
      </c>
      <c r="D182">
        <v>154.33000000000001</v>
      </c>
      <c r="E182">
        <v>152.76</v>
      </c>
      <c r="F182">
        <v>153.69</v>
      </c>
      <c r="G182">
        <v>3553172</v>
      </c>
      <c r="H182">
        <v>0</v>
      </c>
      <c r="I182">
        <v>1</v>
      </c>
      <c r="J182">
        <v>148.74247085664999</v>
      </c>
      <c r="K182">
        <v>150.27118046154999</v>
      </c>
      <c r="L182">
        <v>148.74247085664999</v>
      </c>
      <c r="M182">
        <v>149.64801221496</v>
      </c>
      <c r="N182">
        <v>3553172</v>
      </c>
    </row>
    <row r="183" spans="2:14" x14ac:dyDescent="0.45">
      <c r="B183" s="14">
        <v>42671</v>
      </c>
      <c r="C183">
        <v>154.05000000000001</v>
      </c>
      <c r="D183">
        <v>154.44</v>
      </c>
      <c r="E183">
        <v>152.18</v>
      </c>
      <c r="F183">
        <v>152.61000000000001</v>
      </c>
      <c r="G183">
        <v>3654446</v>
      </c>
      <c r="H183">
        <v>0</v>
      </c>
      <c r="I183">
        <v>1</v>
      </c>
      <c r="J183">
        <v>149.99854435367001</v>
      </c>
      <c r="K183">
        <v>150.37828750393001</v>
      </c>
      <c r="L183">
        <v>148.17772463317999</v>
      </c>
      <c r="M183">
        <v>148.59641579884999</v>
      </c>
      <c r="N183">
        <v>3654446</v>
      </c>
    </row>
    <row r="184" spans="2:14" x14ac:dyDescent="0.45">
      <c r="B184" s="14">
        <v>42670</v>
      </c>
      <c r="C184">
        <v>152.82</v>
      </c>
      <c r="D184">
        <v>154.06</v>
      </c>
      <c r="E184">
        <v>152.02000000000001</v>
      </c>
      <c r="F184">
        <v>153.35</v>
      </c>
      <c r="G184">
        <v>4229336</v>
      </c>
      <c r="H184">
        <v>0</v>
      </c>
      <c r="I184">
        <v>1</v>
      </c>
      <c r="J184">
        <v>148.80089287976</v>
      </c>
      <c r="K184">
        <v>150.00828135751999</v>
      </c>
      <c r="L184">
        <v>148.02193257152999</v>
      </c>
      <c r="M184">
        <v>149.31695408396999</v>
      </c>
      <c r="N184">
        <v>4229336</v>
      </c>
    </row>
    <row r="185" spans="2:14" x14ac:dyDescent="0.45">
      <c r="B185" s="14">
        <v>42669</v>
      </c>
      <c r="C185">
        <v>150.71</v>
      </c>
      <c r="D185">
        <v>152.94</v>
      </c>
      <c r="E185">
        <v>150.255</v>
      </c>
      <c r="F185">
        <v>151.81</v>
      </c>
      <c r="G185">
        <v>2811421</v>
      </c>
      <c r="H185">
        <v>0</v>
      </c>
      <c r="I185">
        <v>1</v>
      </c>
      <c r="J185">
        <v>146.7463850668</v>
      </c>
      <c r="K185">
        <v>148.917736926</v>
      </c>
      <c r="L185">
        <v>146.3033513915</v>
      </c>
      <c r="M185">
        <v>147.81745549062001</v>
      </c>
      <c r="N185">
        <v>2811421</v>
      </c>
    </row>
    <row r="186" spans="2:14" x14ac:dyDescent="0.45">
      <c r="B186" s="14">
        <v>42668</v>
      </c>
      <c r="C186">
        <v>150.69</v>
      </c>
      <c r="D186">
        <v>151.16</v>
      </c>
      <c r="E186">
        <v>149.83000000000001</v>
      </c>
      <c r="F186">
        <v>150.88</v>
      </c>
      <c r="G186">
        <v>2647416</v>
      </c>
      <c r="H186">
        <v>0</v>
      </c>
      <c r="I186">
        <v>1</v>
      </c>
      <c r="J186">
        <v>146.72691105909999</v>
      </c>
      <c r="K186">
        <v>147.18455024017999</v>
      </c>
      <c r="L186">
        <v>145.88952872774999</v>
      </c>
      <c r="M186">
        <v>146.91191413230001</v>
      </c>
      <c r="N186">
        <v>2647416</v>
      </c>
    </row>
    <row r="187" spans="2:14" x14ac:dyDescent="0.45">
      <c r="B187" s="14">
        <v>42667</v>
      </c>
      <c r="C187">
        <v>150.4</v>
      </c>
      <c r="D187">
        <v>151.52000000000001</v>
      </c>
      <c r="E187">
        <v>150.4</v>
      </c>
      <c r="F187">
        <v>150.57</v>
      </c>
      <c r="G187">
        <v>2666740</v>
      </c>
      <c r="H187">
        <v>0</v>
      </c>
      <c r="I187">
        <v>1</v>
      </c>
      <c r="J187">
        <v>146.44453794737001</v>
      </c>
      <c r="K187">
        <v>147.53508237889</v>
      </c>
      <c r="L187">
        <v>146.44453794737001</v>
      </c>
      <c r="M187">
        <v>146.61006701285999</v>
      </c>
      <c r="N187">
        <v>2666740</v>
      </c>
    </row>
    <row r="188" spans="2:14" x14ac:dyDescent="0.45">
      <c r="B188" s="14">
        <v>42664</v>
      </c>
      <c r="C188">
        <v>150.58000000000001</v>
      </c>
      <c r="D188">
        <v>151.15</v>
      </c>
      <c r="E188">
        <v>149.56</v>
      </c>
      <c r="F188">
        <v>149.63</v>
      </c>
      <c r="G188">
        <v>4414171</v>
      </c>
      <c r="H188">
        <v>0</v>
      </c>
      <c r="I188">
        <v>1</v>
      </c>
      <c r="J188">
        <v>146.61980401672</v>
      </c>
      <c r="K188">
        <v>147.17481323633001</v>
      </c>
      <c r="L188">
        <v>145.62662962371999</v>
      </c>
      <c r="M188">
        <v>145.69478865068999</v>
      </c>
      <c r="N188">
        <v>4414171</v>
      </c>
    </row>
    <row r="189" spans="2:14" x14ac:dyDescent="0.45">
      <c r="B189" s="14">
        <v>42663</v>
      </c>
      <c r="C189">
        <v>151.28</v>
      </c>
      <c r="D189">
        <v>152.9</v>
      </c>
      <c r="E189">
        <v>151.02000000000001</v>
      </c>
      <c r="F189">
        <v>151.52000000000001</v>
      </c>
      <c r="G189">
        <v>4023075</v>
      </c>
      <c r="H189">
        <v>0</v>
      </c>
      <c r="I189">
        <v>1</v>
      </c>
      <c r="J189">
        <v>147.30139428641999</v>
      </c>
      <c r="K189">
        <v>148.87878891059</v>
      </c>
      <c r="L189">
        <v>147.04823218624</v>
      </c>
      <c r="M189">
        <v>147.53508237889</v>
      </c>
      <c r="N189">
        <v>4023075</v>
      </c>
    </row>
    <row r="190" spans="2:14" x14ac:dyDescent="0.45">
      <c r="B190" s="14">
        <v>42662</v>
      </c>
      <c r="C190">
        <v>151.27000000000001</v>
      </c>
      <c r="D190">
        <v>152.44999999999999</v>
      </c>
      <c r="E190">
        <v>150.83000000000001</v>
      </c>
      <c r="F190">
        <v>151.26</v>
      </c>
      <c r="G190">
        <v>4632854</v>
      </c>
      <c r="H190">
        <v>0</v>
      </c>
      <c r="I190">
        <v>1</v>
      </c>
      <c r="J190">
        <v>147.29165728256999</v>
      </c>
      <c r="K190">
        <v>148.44062373720999</v>
      </c>
      <c r="L190">
        <v>146.86322911304001</v>
      </c>
      <c r="M190">
        <v>147.28192027871</v>
      </c>
      <c r="N190">
        <v>4632854</v>
      </c>
    </row>
    <row r="191" spans="2:14" x14ac:dyDescent="0.45">
      <c r="B191" s="14">
        <v>42661</v>
      </c>
      <c r="C191">
        <v>150.02000000000001</v>
      </c>
      <c r="D191">
        <v>151</v>
      </c>
      <c r="E191">
        <v>147.79</v>
      </c>
      <c r="F191">
        <v>150.72</v>
      </c>
      <c r="G191">
        <v>12770570</v>
      </c>
      <c r="H191">
        <v>0</v>
      </c>
      <c r="I191">
        <v>1</v>
      </c>
      <c r="J191">
        <v>146.07453180095999</v>
      </c>
      <c r="K191">
        <v>147.02875817853999</v>
      </c>
      <c r="L191">
        <v>143.90317994175999</v>
      </c>
      <c r="M191">
        <v>146.75612207066001</v>
      </c>
      <c r="N191">
        <v>12770570</v>
      </c>
    </row>
    <row r="192" spans="2:14" x14ac:dyDescent="0.45">
      <c r="B192" s="14">
        <v>42660</v>
      </c>
      <c r="C192">
        <v>154.44999999999999</v>
      </c>
      <c r="D192">
        <v>155.88999999999999</v>
      </c>
      <c r="E192">
        <v>154.34</v>
      </c>
      <c r="F192">
        <v>154.77000000000001</v>
      </c>
      <c r="G192">
        <v>5890421</v>
      </c>
      <c r="H192">
        <v>0</v>
      </c>
      <c r="I192">
        <v>1</v>
      </c>
      <c r="J192">
        <v>150.38802450777999</v>
      </c>
      <c r="K192">
        <v>151.79015306260001</v>
      </c>
      <c r="L192">
        <v>150.28091746539999</v>
      </c>
      <c r="M192">
        <v>150.69960863108</v>
      </c>
      <c r="N192">
        <v>5890421</v>
      </c>
    </row>
    <row r="193" spans="2:14" x14ac:dyDescent="0.45">
      <c r="B193" s="14">
        <v>42657</v>
      </c>
      <c r="C193">
        <v>154.47</v>
      </c>
      <c r="D193">
        <v>155.53</v>
      </c>
      <c r="E193">
        <v>154.09</v>
      </c>
      <c r="F193">
        <v>154.44999999999999</v>
      </c>
      <c r="G193">
        <v>4358147</v>
      </c>
      <c r="H193">
        <v>0</v>
      </c>
      <c r="I193">
        <v>1</v>
      </c>
      <c r="J193">
        <v>150.40749851549</v>
      </c>
      <c r="K193">
        <v>151.43962092389</v>
      </c>
      <c r="L193">
        <v>150.03749236908001</v>
      </c>
      <c r="M193">
        <v>150.38802450777999</v>
      </c>
      <c r="N193">
        <v>4358147</v>
      </c>
    </row>
    <row r="194" spans="2:14" x14ac:dyDescent="0.45">
      <c r="B194" s="14">
        <v>42656</v>
      </c>
      <c r="C194">
        <v>153.69999999999999</v>
      </c>
      <c r="D194">
        <v>154.22</v>
      </c>
      <c r="E194">
        <v>152.27000000000001</v>
      </c>
      <c r="F194">
        <v>153.72</v>
      </c>
      <c r="G194">
        <v>2909948</v>
      </c>
      <c r="H194">
        <v>0</v>
      </c>
      <c r="I194">
        <v>1</v>
      </c>
      <c r="J194">
        <v>149.65774921881999</v>
      </c>
      <c r="K194">
        <v>150.16407341916999</v>
      </c>
      <c r="L194">
        <v>148.26535766785</v>
      </c>
      <c r="M194">
        <v>149.67722322652</v>
      </c>
      <c r="N194">
        <v>2909948</v>
      </c>
    </row>
    <row r="195" spans="2:14" x14ac:dyDescent="0.45">
      <c r="B195" s="14">
        <v>42655</v>
      </c>
      <c r="C195">
        <v>154.97</v>
      </c>
      <c r="D195">
        <v>154.97</v>
      </c>
      <c r="E195">
        <v>153.08000000000001</v>
      </c>
      <c r="F195">
        <v>154.29</v>
      </c>
      <c r="G195">
        <v>2963843</v>
      </c>
      <c r="H195">
        <v>0</v>
      </c>
      <c r="I195">
        <v>1</v>
      </c>
      <c r="J195">
        <v>150.89434870813</v>
      </c>
      <c r="K195">
        <v>150.89434870813</v>
      </c>
      <c r="L195">
        <v>149.05405497993999</v>
      </c>
      <c r="M195">
        <v>150.23223244613999</v>
      </c>
      <c r="N195">
        <v>2963843</v>
      </c>
    </row>
    <row r="196" spans="2:14" x14ac:dyDescent="0.45">
      <c r="B196" s="14">
        <v>42654</v>
      </c>
      <c r="C196">
        <v>156.72999999999999</v>
      </c>
      <c r="D196">
        <v>156.94999999999999</v>
      </c>
      <c r="E196">
        <v>153.88999999999999</v>
      </c>
      <c r="F196">
        <v>154.79</v>
      </c>
      <c r="G196">
        <v>2901226</v>
      </c>
      <c r="H196">
        <v>0</v>
      </c>
      <c r="I196">
        <v>1</v>
      </c>
      <c r="J196">
        <v>152.60806138624</v>
      </c>
      <c r="K196">
        <v>152.82227547100001</v>
      </c>
      <c r="L196">
        <v>149.84275229202001</v>
      </c>
      <c r="M196">
        <v>150.71908263878001</v>
      </c>
      <c r="N196">
        <v>2901226</v>
      </c>
    </row>
    <row r="197" spans="2:14" x14ac:dyDescent="0.45">
      <c r="B197" s="14">
        <v>42653</v>
      </c>
      <c r="C197">
        <v>156.71</v>
      </c>
      <c r="D197">
        <v>158.49</v>
      </c>
      <c r="E197">
        <v>156.655</v>
      </c>
      <c r="F197">
        <v>157.02000000000001</v>
      </c>
      <c r="G197">
        <v>2481288</v>
      </c>
      <c r="H197">
        <v>0</v>
      </c>
      <c r="I197">
        <v>1</v>
      </c>
      <c r="J197">
        <v>152.58858737853001</v>
      </c>
      <c r="K197">
        <v>154.32177406435</v>
      </c>
      <c r="L197">
        <v>152.53503385734001</v>
      </c>
      <c r="M197">
        <v>152.89043449797001</v>
      </c>
      <c r="N197">
        <v>2481288</v>
      </c>
    </row>
    <row r="198" spans="2:14" x14ac:dyDescent="0.45">
      <c r="B198" s="14">
        <v>42650</v>
      </c>
      <c r="C198">
        <v>157.13999999999999</v>
      </c>
      <c r="D198">
        <v>157.69999999999999</v>
      </c>
      <c r="E198">
        <v>154.86000000000001</v>
      </c>
      <c r="F198">
        <v>155.66999999999999</v>
      </c>
      <c r="G198">
        <v>2671256</v>
      </c>
      <c r="H198">
        <v>0</v>
      </c>
      <c r="I198">
        <v>1</v>
      </c>
      <c r="J198">
        <v>153.00727854421001</v>
      </c>
      <c r="K198">
        <v>153.55255075996999</v>
      </c>
      <c r="L198">
        <v>150.78724166575</v>
      </c>
      <c r="M198">
        <v>151.57593897782999</v>
      </c>
      <c r="N198">
        <v>2671256</v>
      </c>
    </row>
    <row r="199" spans="2:14" x14ac:dyDescent="0.45">
      <c r="B199" s="14">
        <v>42649</v>
      </c>
      <c r="C199">
        <v>156.84</v>
      </c>
      <c r="D199">
        <v>157.43</v>
      </c>
      <c r="E199">
        <v>155.88999999999999</v>
      </c>
      <c r="F199">
        <v>156.88</v>
      </c>
      <c r="G199">
        <v>1950106</v>
      </c>
      <c r="H199">
        <v>0</v>
      </c>
      <c r="I199">
        <v>1</v>
      </c>
      <c r="J199">
        <v>152.71516842861999</v>
      </c>
      <c r="K199">
        <v>153.28965165593999</v>
      </c>
      <c r="L199">
        <v>151.79015306260001</v>
      </c>
      <c r="M199">
        <v>152.75411644402999</v>
      </c>
      <c r="N199">
        <v>1950106</v>
      </c>
    </row>
    <row r="200" spans="2:14" x14ac:dyDescent="0.45">
      <c r="B200" s="14">
        <v>42648</v>
      </c>
      <c r="C200">
        <v>157.07</v>
      </c>
      <c r="D200">
        <v>157.83000000000001</v>
      </c>
      <c r="E200">
        <v>156.72</v>
      </c>
      <c r="F200">
        <v>157.08000000000001</v>
      </c>
      <c r="G200">
        <v>1684458</v>
      </c>
      <c r="H200">
        <v>0</v>
      </c>
      <c r="I200">
        <v>1</v>
      </c>
      <c r="J200">
        <v>152.93911951723999</v>
      </c>
      <c r="K200">
        <v>153.67913181006</v>
      </c>
      <c r="L200">
        <v>152.59832438238999</v>
      </c>
      <c r="M200">
        <v>152.94885652108999</v>
      </c>
      <c r="N200">
        <v>1684458</v>
      </c>
    </row>
    <row r="201" spans="2:14" x14ac:dyDescent="0.45">
      <c r="B201" s="14">
        <v>42647</v>
      </c>
      <c r="C201">
        <v>157.66999999999999</v>
      </c>
      <c r="D201">
        <v>158.53</v>
      </c>
      <c r="E201">
        <v>155.82</v>
      </c>
      <c r="F201">
        <v>156.46</v>
      </c>
      <c r="G201">
        <v>2884146</v>
      </c>
      <c r="H201">
        <v>0</v>
      </c>
      <c r="I201">
        <v>1</v>
      </c>
      <c r="J201">
        <v>153.52333974841</v>
      </c>
      <c r="K201">
        <v>154.36072207976</v>
      </c>
      <c r="L201">
        <v>151.72199403562999</v>
      </c>
      <c r="M201">
        <v>152.34516228221</v>
      </c>
      <c r="N201">
        <v>2884146</v>
      </c>
    </row>
    <row r="202" spans="2:14" x14ac:dyDescent="0.45">
      <c r="B202" s="14">
        <v>42646</v>
      </c>
      <c r="C202">
        <v>158.06</v>
      </c>
      <c r="D202">
        <v>158.37</v>
      </c>
      <c r="E202">
        <v>157.02000000000001</v>
      </c>
      <c r="F202">
        <v>157.61000000000001</v>
      </c>
      <c r="G202">
        <v>2227800</v>
      </c>
      <c r="H202">
        <v>0</v>
      </c>
      <c r="I202">
        <v>1</v>
      </c>
      <c r="J202">
        <v>153.90308289866999</v>
      </c>
      <c r="K202">
        <v>154.20493001810999</v>
      </c>
      <c r="L202">
        <v>152.89043449797001</v>
      </c>
      <c r="M202">
        <v>153.46491772529001</v>
      </c>
      <c r="N202">
        <v>2227800</v>
      </c>
    </row>
    <row r="203" spans="2:14" x14ac:dyDescent="0.45">
      <c r="B203" s="14">
        <v>42643</v>
      </c>
      <c r="C203">
        <v>158.9</v>
      </c>
      <c r="D203">
        <v>159.83799999999999</v>
      </c>
      <c r="E203">
        <v>158.06</v>
      </c>
      <c r="F203">
        <v>158.85</v>
      </c>
      <c r="G203">
        <v>3596878</v>
      </c>
      <c r="H203">
        <v>0</v>
      </c>
      <c r="I203">
        <v>1</v>
      </c>
      <c r="J203">
        <v>154.72099122232001</v>
      </c>
      <c r="K203">
        <v>155.63432218372</v>
      </c>
      <c r="L203">
        <v>153.90308289866999</v>
      </c>
      <c r="M203">
        <v>154.67230620305</v>
      </c>
      <c r="N203">
        <v>3596878</v>
      </c>
    </row>
    <row r="204" spans="2:14" x14ac:dyDescent="0.45">
      <c r="B204" s="14">
        <v>42642</v>
      </c>
      <c r="C204">
        <v>158.63</v>
      </c>
      <c r="D204">
        <v>165</v>
      </c>
      <c r="E204">
        <v>157.46</v>
      </c>
      <c r="F204">
        <v>158.11000000000001</v>
      </c>
      <c r="G204">
        <v>3374838</v>
      </c>
      <c r="H204">
        <v>0</v>
      </c>
      <c r="I204">
        <v>1</v>
      </c>
      <c r="J204">
        <v>154.45809211829001</v>
      </c>
      <c r="K204">
        <v>160.66056357257</v>
      </c>
      <c r="L204">
        <v>153.31886266750001</v>
      </c>
      <c r="M204">
        <v>153.95176791794</v>
      </c>
      <c r="N204">
        <v>3374838</v>
      </c>
    </row>
    <row r="205" spans="2:14" x14ac:dyDescent="0.45">
      <c r="B205" s="14">
        <v>42641</v>
      </c>
      <c r="C205">
        <v>156.99</v>
      </c>
      <c r="D205">
        <v>158.625</v>
      </c>
      <c r="E205">
        <v>156.22999999999999</v>
      </c>
      <c r="F205">
        <v>158.29</v>
      </c>
      <c r="G205">
        <v>3309408</v>
      </c>
      <c r="H205">
        <v>0</v>
      </c>
      <c r="I205">
        <v>1</v>
      </c>
      <c r="J205">
        <v>152.86122348641999</v>
      </c>
      <c r="K205">
        <v>154.45322361635999</v>
      </c>
      <c r="L205">
        <v>152.1212111936</v>
      </c>
      <c r="M205">
        <v>154.12703398728999</v>
      </c>
      <c r="N205">
        <v>3309408</v>
      </c>
    </row>
    <row r="206" spans="2:14" x14ac:dyDescent="0.45">
      <c r="B206" s="14">
        <v>42640</v>
      </c>
      <c r="C206">
        <v>154.32</v>
      </c>
      <c r="D206">
        <v>156.77000000000001</v>
      </c>
      <c r="E206">
        <v>153.81</v>
      </c>
      <c r="F206">
        <v>156.77000000000001</v>
      </c>
      <c r="G206">
        <v>2987195</v>
      </c>
      <c r="H206">
        <v>0</v>
      </c>
      <c r="I206">
        <v>1</v>
      </c>
      <c r="J206">
        <v>150.26144345770001</v>
      </c>
      <c r="K206">
        <v>152.64700940165</v>
      </c>
      <c r="L206">
        <v>149.76485626120001</v>
      </c>
      <c r="M206">
        <v>152.64700940165</v>
      </c>
      <c r="N206">
        <v>2987195</v>
      </c>
    </row>
    <row r="207" spans="2:14" x14ac:dyDescent="0.45">
      <c r="B207" s="14">
        <v>42639</v>
      </c>
      <c r="C207">
        <v>154.46</v>
      </c>
      <c r="D207">
        <v>154.46</v>
      </c>
      <c r="E207">
        <v>153.46</v>
      </c>
      <c r="F207">
        <v>153.97999999999999</v>
      </c>
      <c r="G207">
        <v>2533325</v>
      </c>
      <c r="H207">
        <v>0</v>
      </c>
      <c r="I207">
        <v>1</v>
      </c>
      <c r="J207">
        <v>150.39776151164</v>
      </c>
      <c r="K207">
        <v>150.39776151164</v>
      </c>
      <c r="L207">
        <v>149.42406112635001</v>
      </c>
      <c r="M207">
        <v>149.93038532669999</v>
      </c>
      <c r="N207">
        <v>2533325</v>
      </c>
    </row>
    <row r="208" spans="2:14" x14ac:dyDescent="0.45">
      <c r="B208" s="14">
        <v>42636</v>
      </c>
      <c r="C208">
        <v>155.62</v>
      </c>
      <c r="D208">
        <v>156.04</v>
      </c>
      <c r="E208">
        <v>154.71</v>
      </c>
      <c r="F208">
        <v>154.97999999999999</v>
      </c>
      <c r="G208">
        <v>2702143</v>
      </c>
      <c r="H208">
        <v>0</v>
      </c>
      <c r="I208">
        <v>1</v>
      </c>
      <c r="J208">
        <v>151.52725395856999</v>
      </c>
      <c r="K208">
        <v>151.93620812039001</v>
      </c>
      <c r="L208">
        <v>150.64118660796001</v>
      </c>
      <c r="M208">
        <v>150.90408571199001</v>
      </c>
      <c r="N208">
        <v>2702143</v>
      </c>
    </row>
    <row r="209" spans="2:14" x14ac:dyDescent="0.45">
      <c r="B209" s="14">
        <v>42635</v>
      </c>
      <c r="C209">
        <v>156.15</v>
      </c>
      <c r="D209">
        <v>157.22</v>
      </c>
      <c r="E209">
        <v>155.69</v>
      </c>
      <c r="F209">
        <v>156.11000000000001</v>
      </c>
      <c r="G209">
        <v>2690915</v>
      </c>
      <c r="H209">
        <v>0</v>
      </c>
      <c r="I209">
        <v>1</v>
      </c>
      <c r="J209">
        <v>152.04331516277</v>
      </c>
      <c r="K209">
        <v>153.08517457503001</v>
      </c>
      <c r="L209">
        <v>151.59541298554001</v>
      </c>
      <c r="M209">
        <v>152.00436714736</v>
      </c>
      <c r="N209">
        <v>2690915</v>
      </c>
    </row>
    <row r="210" spans="2:14" x14ac:dyDescent="0.45">
      <c r="B210" s="14">
        <v>42634</v>
      </c>
      <c r="C210">
        <v>154.91</v>
      </c>
      <c r="D210">
        <v>155.68</v>
      </c>
      <c r="E210">
        <v>153.87</v>
      </c>
      <c r="F210">
        <v>155.53</v>
      </c>
      <c r="G210">
        <v>2473895</v>
      </c>
      <c r="H210">
        <v>0</v>
      </c>
      <c r="I210">
        <v>1</v>
      </c>
      <c r="J210">
        <v>150.83592668502001</v>
      </c>
      <c r="K210">
        <v>151.58567598169</v>
      </c>
      <c r="L210">
        <v>149.82327828432</v>
      </c>
      <c r="M210">
        <v>151.43962092389</v>
      </c>
      <c r="N210">
        <v>2473895</v>
      </c>
    </row>
    <row r="211" spans="2:14" x14ac:dyDescent="0.45">
      <c r="B211" s="14">
        <v>42633</v>
      </c>
      <c r="C211">
        <v>155.87</v>
      </c>
      <c r="D211">
        <v>156.57</v>
      </c>
      <c r="E211">
        <v>154.44999999999999</v>
      </c>
      <c r="F211">
        <v>154.44999999999999</v>
      </c>
      <c r="G211">
        <v>2159092</v>
      </c>
      <c r="H211">
        <v>0</v>
      </c>
      <c r="I211">
        <v>1</v>
      </c>
      <c r="J211">
        <v>151.77067905489</v>
      </c>
      <c r="K211">
        <v>152.45226932458999</v>
      </c>
      <c r="L211">
        <v>150.38802450777999</v>
      </c>
      <c r="M211">
        <v>150.38802450777999</v>
      </c>
      <c r="N211">
        <v>2159092</v>
      </c>
    </row>
    <row r="212" spans="2:14" x14ac:dyDescent="0.45">
      <c r="B212" s="14">
        <v>42632</v>
      </c>
      <c r="C212">
        <v>154.87</v>
      </c>
      <c r="D212">
        <v>156.19</v>
      </c>
      <c r="E212">
        <v>154.55000000000001</v>
      </c>
      <c r="F212">
        <v>154.87</v>
      </c>
      <c r="G212">
        <v>2450117</v>
      </c>
      <c r="H212">
        <v>0</v>
      </c>
      <c r="I212">
        <v>1</v>
      </c>
      <c r="J212">
        <v>150.79697866960001</v>
      </c>
      <c r="K212">
        <v>152.08226317818</v>
      </c>
      <c r="L212">
        <v>150.48539454631</v>
      </c>
      <c r="M212">
        <v>150.79697866960001</v>
      </c>
      <c r="N212">
        <v>2450117</v>
      </c>
    </row>
    <row r="213" spans="2:14" x14ac:dyDescent="0.45">
      <c r="B213" s="14">
        <v>42629</v>
      </c>
      <c r="C213">
        <v>155.04</v>
      </c>
      <c r="D213">
        <v>155.4</v>
      </c>
      <c r="E213">
        <v>153.47</v>
      </c>
      <c r="F213">
        <v>153.84</v>
      </c>
      <c r="G213">
        <v>6463213</v>
      </c>
      <c r="H213">
        <v>0</v>
      </c>
      <c r="I213">
        <v>1</v>
      </c>
      <c r="J213">
        <v>150.96250773509999</v>
      </c>
      <c r="K213">
        <v>151.31303987381</v>
      </c>
      <c r="L213">
        <v>149.43379813019999</v>
      </c>
      <c r="M213">
        <v>149.79406727276</v>
      </c>
      <c r="N213">
        <v>6463213</v>
      </c>
    </row>
    <row r="214" spans="2:14" x14ac:dyDescent="0.45">
      <c r="B214" s="14">
        <v>42628</v>
      </c>
      <c r="C214">
        <v>154.30000000000001</v>
      </c>
      <c r="D214">
        <v>156.33000000000001</v>
      </c>
      <c r="E214">
        <v>153.21</v>
      </c>
      <c r="F214">
        <v>155.66</v>
      </c>
      <c r="G214">
        <v>3662573</v>
      </c>
      <c r="H214">
        <v>0</v>
      </c>
      <c r="I214">
        <v>1</v>
      </c>
      <c r="J214">
        <v>150.24196944998999</v>
      </c>
      <c r="K214">
        <v>152.21858123211999</v>
      </c>
      <c r="L214">
        <v>149.18063603003</v>
      </c>
      <c r="M214">
        <v>151.56620197397999</v>
      </c>
      <c r="N214">
        <v>3662573</v>
      </c>
    </row>
    <row r="215" spans="2:14" x14ac:dyDescent="0.45">
      <c r="B215" s="14">
        <v>42627</v>
      </c>
      <c r="C215">
        <v>155.69999999999999</v>
      </c>
      <c r="D215">
        <v>155.87</v>
      </c>
      <c r="E215">
        <v>153.38999999999999</v>
      </c>
      <c r="F215">
        <v>154.05000000000001</v>
      </c>
      <c r="G215">
        <v>3860553</v>
      </c>
      <c r="H215">
        <v>0</v>
      </c>
      <c r="I215">
        <v>1</v>
      </c>
      <c r="J215">
        <v>151.60514998938999</v>
      </c>
      <c r="K215">
        <v>151.77067905489</v>
      </c>
      <c r="L215">
        <v>149.35590209937999</v>
      </c>
      <c r="M215">
        <v>149.99854435367001</v>
      </c>
      <c r="N215">
        <v>3860553</v>
      </c>
    </row>
    <row r="216" spans="2:14" x14ac:dyDescent="0.45">
      <c r="B216" s="14">
        <v>42626</v>
      </c>
      <c r="C216">
        <v>157.63</v>
      </c>
      <c r="D216">
        <v>157.93</v>
      </c>
      <c r="E216">
        <v>155.5</v>
      </c>
      <c r="F216">
        <v>155.81</v>
      </c>
      <c r="G216">
        <v>3636719</v>
      </c>
      <c r="H216">
        <v>0</v>
      </c>
      <c r="I216">
        <v>1</v>
      </c>
      <c r="J216">
        <v>153.484391733</v>
      </c>
      <c r="K216">
        <v>153.77650184858999</v>
      </c>
      <c r="L216">
        <v>151.41040991233999</v>
      </c>
      <c r="M216">
        <v>151.71225703177001</v>
      </c>
      <c r="N216">
        <v>3636719</v>
      </c>
    </row>
    <row r="217" spans="2:14" x14ac:dyDescent="0.45">
      <c r="B217" s="14">
        <v>42625</v>
      </c>
      <c r="C217">
        <v>155.26</v>
      </c>
      <c r="D217">
        <v>158.53</v>
      </c>
      <c r="E217">
        <v>154.84</v>
      </c>
      <c r="F217">
        <v>158.29</v>
      </c>
      <c r="G217">
        <v>4367529</v>
      </c>
      <c r="H217">
        <v>0</v>
      </c>
      <c r="I217">
        <v>1</v>
      </c>
      <c r="J217">
        <v>151.17672181987001</v>
      </c>
      <c r="K217">
        <v>154.36072207976</v>
      </c>
      <c r="L217">
        <v>150.76776765804999</v>
      </c>
      <c r="M217">
        <v>154.12703398728999</v>
      </c>
      <c r="N217">
        <v>4367529</v>
      </c>
    </row>
    <row r="218" spans="2:14" x14ac:dyDescent="0.45">
      <c r="B218" s="14">
        <v>42622</v>
      </c>
      <c r="C218">
        <v>158.03</v>
      </c>
      <c r="D218">
        <v>158.4</v>
      </c>
      <c r="E218">
        <v>155.65</v>
      </c>
      <c r="F218">
        <v>155.69</v>
      </c>
      <c r="G218">
        <v>5185972</v>
      </c>
      <c r="H218">
        <v>0</v>
      </c>
      <c r="I218">
        <v>1</v>
      </c>
      <c r="J218">
        <v>153.87387188711</v>
      </c>
      <c r="K218">
        <v>154.23414102967001</v>
      </c>
      <c r="L218">
        <v>151.55646497013001</v>
      </c>
      <c r="M218">
        <v>151.59541298554001</v>
      </c>
      <c r="N218">
        <v>5185972</v>
      </c>
    </row>
    <row r="219" spans="2:14" x14ac:dyDescent="0.45">
      <c r="B219" s="14">
        <v>42621</v>
      </c>
      <c r="C219">
        <v>160.55000000000001</v>
      </c>
      <c r="D219">
        <v>161.21</v>
      </c>
      <c r="E219">
        <v>158.76</v>
      </c>
      <c r="F219">
        <v>159</v>
      </c>
      <c r="G219">
        <v>3963164</v>
      </c>
      <c r="H219">
        <v>0</v>
      </c>
      <c r="I219">
        <v>1</v>
      </c>
      <c r="J219">
        <v>156.32759685804001</v>
      </c>
      <c r="K219">
        <v>156.97023911233001</v>
      </c>
      <c r="L219">
        <v>154.58467316837999</v>
      </c>
      <c r="M219">
        <v>154.81836126083999</v>
      </c>
      <c r="N219">
        <v>3963164</v>
      </c>
    </row>
    <row r="220" spans="2:14" x14ac:dyDescent="0.45">
      <c r="B220" s="14">
        <v>42620</v>
      </c>
      <c r="C220">
        <v>160.19</v>
      </c>
      <c r="D220">
        <v>161.76</v>
      </c>
      <c r="E220">
        <v>160</v>
      </c>
      <c r="F220">
        <v>161.63999999999999</v>
      </c>
      <c r="G220">
        <v>2866227</v>
      </c>
      <c r="H220">
        <v>0</v>
      </c>
      <c r="I220">
        <v>1</v>
      </c>
      <c r="J220">
        <v>155.97706471934001</v>
      </c>
      <c r="K220">
        <v>157.50577432424001</v>
      </c>
      <c r="L220">
        <v>155.79206164613001</v>
      </c>
      <c r="M220">
        <v>157.38893027801001</v>
      </c>
      <c r="N220">
        <v>2866227</v>
      </c>
    </row>
    <row r="221" spans="2:14" x14ac:dyDescent="0.45">
      <c r="B221" s="14">
        <v>42619</v>
      </c>
      <c r="C221">
        <v>159.88</v>
      </c>
      <c r="D221">
        <v>160.86000000000001</v>
      </c>
      <c r="E221">
        <v>159.11000000000001</v>
      </c>
      <c r="F221">
        <v>160.35</v>
      </c>
      <c r="G221">
        <v>2994056</v>
      </c>
      <c r="H221">
        <v>0</v>
      </c>
      <c r="I221">
        <v>1</v>
      </c>
      <c r="J221">
        <v>155.67521759990001</v>
      </c>
      <c r="K221">
        <v>156.62944397748001</v>
      </c>
      <c r="L221">
        <v>154.92546830322999</v>
      </c>
      <c r="M221">
        <v>156.13285678098001</v>
      </c>
      <c r="N221">
        <v>2994056</v>
      </c>
    </row>
    <row r="222" spans="2:14" x14ac:dyDescent="0.45">
      <c r="B222" s="14">
        <v>42615</v>
      </c>
      <c r="C222">
        <v>159.88</v>
      </c>
      <c r="D222">
        <v>160.57</v>
      </c>
      <c r="E222">
        <v>159.15</v>
      </c>
      <c r="F222">
        <v>159.55000000000001</v>
      </c>
      <c r="G222">
        <v>2315366</v>
      </c>
      <c r="H222">
        <v>0</v>
      </c>
      <c r="I222">
        <v>1</v>
      </c>
      <c r="J222">
        <v>155.67521759990001</v>
      </c>
      <c r="K222">
        <v>156.34707086575</v>
      </c>
      <c r="L222">
        <v>154.96441631863999</v>
      </c>
      <c r="M222">
        <v>155.35389647274999</v>
      </c>
      <c r="N222">
        <v>2315366</v>
      </c>
    </row>
    <row r="223" spans="2:14" x14ac:dyDescent="0.45">
      <c r="B223" s="14">
        <v>42614</v>
      </c>
      <c r="C223">
        <v>158.32</v>
      </c>
      <c r="D223">
        <v>159.62</v>
      </c>
      <c r="E223">
        <v>158.1</v>
      </c>
      <c r="F223">
        <v>159.54</v>
      </c>
      <c r="G223">
        <v>2358385</v>
      </c>
      <c r="H223">
        <v>0</v>
      </c>
      <c r="I223">
        <v>1</v>
      </c>
      <c r="J223">
        <v>154.15624499885001</v>
      </c>
      <c r="K223">
        <v>155.42205549971999</v>
      </c>
      <c r="L223">
        <v>153.94203091409</v>
      </c>
      <c r="M223">
        <v>155.34415946889999</v>
      </c>
      <c r="N223">
        <v>2358385</v>
      </c>
    </row>
    <row r="224" spans="2:14" x14ac:dyDescent="0.45">
      <c r="B224" s="14">
        <v>42613</v>
      </c>
      <c r="C224">
        <v>159.66</v>
      </c>
      <c r="D224">
        <v>159.66</v>
      </c>
      <c r="E224">
        <v>158.26</v>
      </c>
      <c r="F224">
        <v>158.88</v>
      </c>
      <c r="G224">
        <v>2323649</v>
      </c>
      <c r="H224">
        <v>0</v>
      </c>
      <c r="I224">
        <v>1</v>
      </c>
      <c r="J224">
        <v>155.46100351512999</v>
      </c>
      <c r="K224">
        <v>155.46100351512999</v>
      </c>
      <c r="L224">
        <v>154.09782297573</v>
      </c>
      <c r="M224">
        <v>154.70151721460999</v>
      </c>
      <c r="N224">
        <v>2323649</v>
      </c>
    </row>
    <row r="225" spans="2:14" x14ac:dyDescent="0.45">
      <c r="B225" s="14">
        <v>42612</v>
      </c>
      <c r="C225">
        <v>159.76</v>
      </c>
      <c r="D225">
        <v>160.15</v>
      </c>
      <c r="E225">
        <v>158.81</v>
      </c>
      <c r="F225">
        <v>159.4</v>
      </c>
      <c r="G225">
        <v>1813343</v>
      </c>
      <c r="H225">
        <v>0</v>
      </c>
      <c r="I225">
        <v>1</v>
      </c>
      <c r="J225">
        <v>155.55837355366</v>
      </c>
      <c r="K225">
        <v>155.93811670393001</v>
      </c>
      <c r="L225">
        <v>154.63335818764</v>
      </c>
      <c r="M225">
        <v>155.20784141496</v>
      </c>
      <c r="N225">
        <v>1813343</v>
      </c>
    </row>
    <row r="226" spans="2:14" x14ac:dyDescent="0.45">
      <c r="B226" s="14">
        <v>42611</v>
      </c>
      <c r="C226">
        <v>158.83000000000001</v>
      </c>
      <c r="D226">
        <v>160.21</v>
      </c>
      <c r="E226">
        <v>158.5</v>
      </c>
      <c r="F226">
        <v>159.72</v>
      </c>
      <c r="G226">
        <v>2475853</v>
      </c>
      <c r="H226">
        <v>0</v>
      </c>
      <c r="I226">
        <v>1</v>
      </c>
      <c r="J226">
        <v>154.65283219534999</v>
      </c>
      <c r="K226">
        <v>155.99653872703999</v>
      </c>
      <c r="L226">
        <v>154.3315110682</v>
      </c>
      <c r="M226">
        <v>155.51942553825</v>
      </c>
      <c r="N226">
        <v>2475853</v>
      </c>
    </row>
    <row r="227" spans="2:14" x14ac:dyDescent="0.45">
      <c r="B227" s="14">
        <v>42608</v>
      </c>
      <c r="C227">
        <v>158.88</v>
      </c>
      <c r="D227">
        <v>160.44</v>
      </c>
      <c r="E227">
        <v>157.85</v>
      </c>
      <c r="F227">
        <v>158.32</v>
      </c>
      <c r="G227">
        <v>2498909</v>
      </c>
      <c r="H227">
        <v>0</v>
      </c>
      <c r="I227">
        <v>1</v>
      </c>
      <c r="J227">
        <v>154.70151721460999</v>
      </c>
      <c r="K227">
        <v>156.22048981565999</v>
      </c>
      <c r="L227">
        <v>153.69860581776001</v>
      </c>
      <c r="M227">
        <v>154.15624499885001</v>
      </c>
      <c r="N227">
        <v>2498909</v>
      </c>
    </row>
    <row r="228" spans="2:14" x14ac:dyDescent="0.45">
      <c r="B228" s="14">
        <v>42607</v>
      </c>
      <c r="C228">
        <v>159</v>
      </c>
      <c r="D228">
        <v>159.54</v>
      </c>
      <c r="E228">
        <v>158.41999999999999</v>
      </c>
      <c r="F228">
        <v>158.63</v>
      </c>
      <c r="G228">
        <v>2575023</v>
      </c>
      <c r="H228">
        <v>0</v>
      </c>
      <c r="I228">
        <v>1</v>
      </c>
      <c r="J228">
        <v>154.81836126083999</v>
      </c>
      <c r="K228">
        <v>155.34415946889999</v>
      </c>
      <c r="L228">
        <v>154.25361503738</v>
      </c>
      <c r="M228">
        <v>154.45809211829001</v>
      </c>
      <c r="N228">
        <v>2575023</v>
      </c>
    </row>
    <row r="229" spans="2:14" x14ac:dyDescent="0.45">
      <c r="B229" s="14">
        <v>42606</v>
      </c>
      <c r="C229">
        <v>159.88999999999999</v>
      </c>
      <c r="D229">
        <v>160.18</v>
      </c>
      <c r="E229">
        <v>158.32</v>
      </c>
      <c r="F229">
        <v>159.05000000000001</v>
      </c>
      <c r="G229">
        <v>3620365</v>
      </c>
      <c r="H229">
        <v>0</v>
      </c>
      <c r="I229">
        <v>1</v>
      </c>
      <c r="J229">
        <v>155.68495460374999</v>
      </c>
      <c r="K229">
        <v>155.96732771548</v>
      </c>
      <c r="L229">
        <v>154.15624499885001</v>
      </c>
      <c r="M229">
        <v>154.86704628011</v>
      </c>
      <c r="N229">
        <v>3620365</v>
      </c>
    </row>
    <row r="230" spans="2:14" x14ac:dyDescent="0.45">
      <c r="B230" s="14">
        <v>42605</v>
      </c>
      <c r="C230">
        <v>160.33000000000001</v>
      </c>
      <c r="D230">
        <v>161.34</v>
      </c>
      <c r="E230">
        <v>160.22999999999999</v>
      </c>
      <c r="F230">
        <v>160.26</v>
      </c>
      <c r="G230">
        <v>2838137</v>
      </c>
      <c r="H230">
        <v>0</v>
      </c>
      <c r="I230">
        <v>1</v>
      </c>
      <c r="J230">
        <v>156.11338277327999</v>
      </c>
      <c r="K230">
        <v>157.09682016241999</v>
      </c>
      <c r="L230">
        <v>156.01601273475001</v>
      </c>
      <c r="M230">
        <v>156.04522374631</v>
      </c>
      <c r="N230">
        <v>2838137</v>
      </c>
    </row>
    <row r="231" spans="2:14" x14ac:dyDescent="0.45">
      <c r="B231" s="14">
        <v>42604</v>
      </c>
      <c r="C231">
        <v>160</v>
      </c>
      <c r="D231">
        <v>160.57</v>
      </c>
      <c r="E231">
        <v>159.13</v>
      </c>
      <c r="F231">
        <v>160</v>
      </c>
      <c r="G231">
        <v>2039331</v>
      </c>
      <c r="H231">
        <v>0</v>
      </c>
      <c r="I231">
        <v>1</v>
      </c>
      <c r="J231">
        <v>155.79206164613001</v>
      </c>
      <c r="K231">
        <v>156.34707086575</v>
      </c>
      <c r="L231">
        <v>154.94494231093</v>
      </c>
      <c r="M231">
        <v>155.79206164613001</v>
      </c>
      <c r="N231">
        <v>2039331</v>
      </c>
    </row>
    <row r="232" spans="2:14" x14ac:dyDescent="0.45">
      <c r="B232" s="14">
        <v>42601</v>
      </c>
      <c r="C232">
        <v>160.84</v>
      </c>
      <c r="D232">
        <v>160.91</v>
      </c>
      <c r="E232">
        <v>159.52000000000001</v>
      </c>
      <c r="F232">
        <v>160.04</v>
      </c>
      <c r="G232">
        <v>2815163</v>
      </c>
      <c r="H232">
        <v>0</v>
      </c>
      <c r="I232">
        <v>1</v>
      </c>
      <c r="J232">
        <v>156.60996996978</v>
      </c>
      <c r="K232">
        <v>156.67812899674999</v>
      </c>
      <c r="L232">
        <v>155.32468546119</v>
      </c>
      <c r="M232">
        <v>155.83100966154001</v>
      </c>
      <c r="N232">
        <v>2815163</v>
      </c>
    </row>
    <row r="233" spans="2:14" x14ac:dyDescent="0.45">
      <c r="B233" s="14">
        <v>42600</v>
      </c>
      <c r="C233">
        <v>160.88999999999999</v>
      </c>
      <c r="D233">
        <v>162</v>
      </c>
      <c r="E233">
        <v>160.4401</v>
      </c>
      <c r="F233">
        <v>161.36000000000001</v>
      </c>
      <c r="G233">
        <v>3652013</v>
      </c>
      <c r="H233">
        <v>0</v>
      </c>
      <c r="I233">
        <v>1</v>
      </c>
      <c r="J233">
        <v>156.65865498904</v>
      </c>
      <c r="K233">
        <v>157.73946241671001</v>
      </c>
      <c r="L233">
        <v>156.2205871857</v>
      </c>
      <c r="M233">
        <v>157.11629417013</v>
      </c>
      <c r="N233">
        <v>3652013</v>
      </c>
    </row>
    <row r="234" spans="2:14" x14ac:dyDescent="0.45">
      <c r="B234" s="14">
        <v>42599</v>
      </c>
      <c r="C234">
        <v>160.97</v>
      </c>
      <c r="D234">
        <v>161.16</v>
      </c>
      <c r="E234">
        <v>159.84</v>
      </c>
      <c r="F234">
        <v>160.44</v>
      </c>
      <c r="G234">
        <v>3225919</v>
      </c>
      <c r="H234">
        <v>0</v>
      </c>
      <c r="I234">
        <v>1</v>
      </c>
      <c r="J234">
        <v>156.73655101986</v>
      </c>
      <c r="K234">
        <v>156.92155409307</v>
      </c>
      <c r="L234">
        <v>155.63626958449001</v>
      </c>
      <c r="M234">
        <v>156.22048981565999</v>
      </c>
      <c r="N234">
        <v>3225919</v>
      </c>
    </row>
    <row r="235" spans="2:14" x14ac:dyDescent="0.45">
      <c r="B235" s="14">
        <v>42598</v>
      </c>
      <c r="C235">
        <v>161.11000000000001</v>
      </c>
      <c r="D235">
        <v>161.93</v>
      </c>
      <c r="E235">
        <v>160.69</v>
      </c>
      <c r="F235">
        <v>160.69999999999999</v>
      </c>
      <c r="G235">
        <v>2210229</v>
      </c>
      <c r="H235">
        <v>0</v>
      </c>
      <c r="I235">
        <v>1</v>
      </c>
      <c r="J235">
        <v>156.87286907379999</v>
      </c>
      <c r="K235">
        <v>157.67130338973999</v>
      </c>
      <c r="L235">
        <v>156.46391491198</v>
      </c>
      <c r="M235">
        <v>156.47365191583</v>
      </c>
      <c r="N235">
        <v>2210229</v>
      </c>
    </row>
    <row r="236" spans="2:14" x14ac:dyDescent="0.45">
      <c r="B236" s="14">
        <v>42597</v>
      </c>
      <c r="C236">
        <v>162.4</v>
      </c>
      <c r="D236">
        <v>162.97</v>
      </c>
      <c r="E236">
        <v>161.78</v>
      </c>
      <c r="F236">
        <v>161.88</v>
      </c>
      <c r="G236">
        <v>2970415</v>
      </c>
      <c r="H236">
        <v>0</v>
      </c>
      <c r="I236">
        <v>1</v>
      </c>
      <c r="J236">
        <v>158.12894257081999</v>
      </c>
      <c r="K236">
        <v>158.68395179044001</v>
      </c>
      <c r="L236">
        <v>157.52524833195</v>
      </c>
      <c r="M236">
        <v>157.62261837048001</v>
      </c>
      <c r="N236">
        <v>2970415</v>
      </c>
    </row>
    <row r="237" spans="2:14" x14ac:dyDescent="0.45">
      <c r="B237" s="14">
        <v>42594</v>
      </c>
      <c r="C237">
        <v>163.19</v>
      </c>
      <c r="D237">
        <v>163.46</v>
      </c>
      <c r="E237">
        <v>161.52000000000001</v>
      </c>
      <c r="F237">
        <v>161.94999999999999</v>
      </c>
      <c r="G237">
        <v>2543079</v>
      </c>
      <c r="H237">
        <v>0</v>
      </c>
      <c r="I237">
        <v>1</v>
      </c>
      <c r="J237">
        <v>158.89816587519999</v>
      </c>
      <c r="K237">
        <v>159.16106497922999</v>
      </c>
      <c r="L237">
        <v>157.27208623177</v>
      </c>
      <c r="M237">
        <v>157.69077739745001</v>
      </c>
      <c r="N237">
        <v>2543079</v>
      </c>
    </row>
    <row r="238" spans="2:14" x14ac:dyDescent="0.45">
      <c r="B238" s="14">
        <v>42593</v>
      </c>
      <c r="C238">
        <v>162.25</v>
      </c>
      <c r="D238">
        <v>164.95</v>
      </c>
      <c r="E238">
        <v>162.18</v>
      </c>
      <c r="F238">
        <v>163.53</v>
      </c>
      <c r="G238">
        <v>8768585</v>
      </c>
      <c r="H238">
        <v>0</v>
      </c>
      <c r="I238">
        <v>1</v>
      </c>
      <c r="J238">
        <v>157.98288751302999</v>
      </c>
      <c r="K238">
        <v>160.61187855330999</v>
      </c>
      <c r="L238">
        <v>157.91472848606</v>
      </c>
      <c r="M238">
        <v>159.22922400620001</v>
      </c>
      <c r="N238">
        <v>8768585</v>
      </c>
    </row>
    <row r="239" spans="2:14" x14ac:dyDescent="0.45">
      <c r="B239" s="14">
        <v>42592</v>
      </c>
      <c r="C239">
        <v>162.19</v>
      </c>
      <c r="D239">
        <v>162.66</v>
      </c>
      <c r="E239">
        <v>161.95500000000001</v>
      </c>
      <c r="F239">
        <v>162.08000000000001</v>
      </c>
      <c r="G239">
        <v>2466675</v>
      </c>
      <c r="H239">
        <v>0</v>
      </c>
      <c r="I239">
        <v>1</v>
      </c>
      <c r="J239">
        <v>157.92446548991001</v>
      </c>
      <c r="K239">
        <v>158.38210467100001</v>
      </c>
      <c r="L239">
        <v>157.69564589936999</v>
      </c>
      <c r="M239">
        <v>157.81735844753001</v>
      </c>
      <c r="N239">
        <v>2466675</v>
      </c>
    </row>
    <row r="240" spans="2:14" x14ac:dyDescent="0.45">
      <c r="B240" s="14">
        <v>42591</v>
      </c>
      <c r="C240">
        <v>162.22</v>
      </c>
      <c r="D240">
        <v>162.77199999999999</v>
      </c>
      <c r="E240">
        <v>161.64500000000001</v>
      </c>
      <c r="F240">
        <v>161.77000000000001</v>
      </c>
      <c r="G240">
        <v>2737530</v>
      </c>
      <c r="H240">
        <v>0</v>
      </c>
      <c r="I240">
        <v>1</v>
      </c>
      <c r="J240">
        <v>157.95367650147</v>
      </c>
      <c r="K240">
        <v>158.49115911415001</v>
      </c>
      <c r="L240">
        <v>157.39379877992999</v>
      </c>
      <c r="M240">
        <v>157.51551132809001</v>
      </c>
      <c r="N240">
        <v>2737530</v>
      </c>
    </row>
    <row r="241" spans="2:14" x14ac:dyDescent="0.45">
      <c r="B241" s="14">
        <v>42590</v>
      </c>
      <c r="C241">
        <v>162.72999999999999</v>
      </c>
      <c r="D241">
        <v>163.27000000000001</v>
      </c>
      <c r="E241">
        <v>161.58000000000001</v>
      </c>
      <c r="F241">
        <v>162.04</v>
      </c>
      <c r="G241">
        <v>3039081</v>
      </c>
      <c r="H241">
        <v>1.4</v>
      </c>
      <c r="I241">
        <v>1</v>
      </c>
      <c r="J241">
        <v>158.45026369797</v>
      </c>
      <c r="K241">
        <v>158.97606190603</v>
      </c>
      <c r="L241">
        <v>157.33050825488999</v>
      </c>
      <c r="M241">
        <v>157.77841043212001</v>
      </c>
      <c r="N241">
        <v>3039081</v>
      </c>
    </row>
    <row r="242" spans="2:14" x14ac:dyDescent="0.45">
      <c r="B242" s="14">
        <v>42587</v>
      </c>
      <c r="C242">
        <v>162</v>
      </c>
      <c r="D242">
        <v>163.51</v>
      </c>
      <c r="E242">
        <v>161.57</v>
      </c>
      <c r="F242">
        <v>163.5</v>
      </c>
      <c r="G242">
        <v>3812370</v>
      </c>
      <c r="H242">
        <v>0</v>
      </c>
      <c r="I242">
        <v>1</v>
      </c>
      <c r="J242">
        <v>156.38829227853</v>
      </c>
      <c r="K242">
        <v>157.84598562014</v>
      </c>
      <c r="L242">
        <v>155.97318755212001</v>
      </c>
      <c r="M242">
        <v>157.83633202185001</v>
      </c>
      <c r="N242">
        <v>3812370</v>
      </c>
    </row>
    <row r="243" spans="2:14" x14ac:dyDescent="0.45">
      <c r="B243" s="14">
        <v>42586</v>
      </c>
      <c r="C243">
        <v>160.86000000000001</v>
      </c>
      <c r="D243">
        <v>161.69999999999999</v>
      </c>
      <c r="E243">
        <v>160.12</v>
      </c>
      <c r="F243">
        <v>161.55000000000001</v>
      </c>
      <c r="G243">
        <v>2488878</v>
      </c>
      <c r="H243">
        <v>0</v>
      </c>
      <c r="I243">
        <v>1</v>
      </c>
      <c r="J243">
        <v>155.28778207361</v>
      </c>
      <c r="K243">
        <v>156.09868432987</v>
      </c>
      <c r="L243">
        <v>154.57341580024001</v>
      </c>
      <c r="M243">
        <v>155.95388035554001</v>
      </c>
      <c r="N243">
        <v>2488878</v>
      </c>
    </row>
    <row r="244" spans="2:14" x14ac:dyDescent="0.45">
      <c r="B244" s="14">
        <v>42585</v>
      </c>
      <c r="C244">
        <v>160.13</v>
      </c>
      <c r="D244">
        <v>160.86000000000001</v>
      </c>
      <c r="E244">
        <v>159.80000000000001</v>
      </c>
      <c r="F244">
        <v>160.66999999999999</v>
      </c>
      <c r="G244">
        <v>2861558</v>
      </c>
      <c r="H244">
        <v>0</v>
      </c>
      <c r="I244">
        <v>1</v>
      </c>
      <c r="J244">
        <v>154.58306939853</v>
      </c>
      <c r="K244">
        <v>155.28778207361</v>
      </c>
      <c r="L244">
        <v>154.26450065500001</v>
      </c>
      <c r="M244">
        <v>155.10436370612001</v>
      </c>
      <c r="N244">
        <v>2861558</v>
      </c>
    </row>
    <row r="245" spans="2:14" x14ac:dyDescent="0.45">
      <c r="B245" s="14">
        <v>42584</v>
      </c>
      <c r="C245">
        <v>161.27000000000001</v>
      </c>
      <c r="D245">
        <v>161.44990000000001</v>
      </c>
      <c r="E245">
        <v>160.36000000000001</v>
      </c>
      <c r="F245">
        <v>160.58000000000001</v>
      </c>
      <c r="G245">
        <v>3080899</v>
      </c>
      <c r="H245">
        <v>0</v>
      </c>
      <c r="I245">
        <v>1</v>
      </c>
      <c r="J245">
        <v>155.68357960345</v>
      </c>
      <c r="K245">
        <v>155.85724783667001</v>
      </c>
      <c r="L245">
        <v>154.80510215916999</v>
      </c>
      <c r="M245">
        <v>155.01748132151999</v>
      </c>
      <c r="N245">
        <v>3080899</v>
      </c>
    </row>
    <row r="246" spans="2:14" x14ac:dyDescent="0.45">
      <c r="B246" s="14">
        <v>42583</v>
      </c>
      <c r="C246">
        <v>160.65</v>
      </c>
      <c r="D246">
        <v>161.65</v>
      </c>
      <c r="E246">
        <v>159.84</v>
      </c>
      <c r="F246">
        <v>161.44999999999999</v>
      </c>
      <c r="G246">
        <v>2823578</v>
      </c>
      <c r="H246">
        <v>0</v>
      </c>
      <c r="I246">
        <v>1</v>
      </c>
      <c r="J246">
        <v>155.08505650954999</v>
      </c>
      <c r="K246">
        <v>156.05041633843001</v>
      </c>
      <c r="L246">
        <v>154.30311504815</v>
      </c>
      <c r="M246">
        <v>155.85734437265</v>
      </c>
      <c r="N246">
        <v>2823578</v>
      </c>
    </row>
    <row r="247" spans="2:14" x14ac:dyDescent="0.45">
      <c r="B247" s="14">
        <v>42580</v>
      </c>
      <c r="C247">
        <v>161.36000000000001</v>
      </c>
      <c r="D247">
        <v>161.66999999999999</v>
      </c>
      <c r="E247">
        <v>160.03</v>
      </c>
      <c r="F247">
        <v>160.62</v>
      </c>
      <c r="G247">
        <v>3547395</v>
      </c>
      <c r="H247">
        <v>0</v>
      </c>
      <c r="I247">
        <v>1</v>
      </c>
      <c r="J247">
        <v>155.77046198804999</v>
      </c>
      <c r="K247">
        <v>156.06972353500001</v>
      </c>
      <c r="L247">
        <v>154.48653341564</v>
      </c>
      <c r="M247">
        <v>155.05609571468</v>
      </c>
      <c r="N247">
        <v>3547395</v>
      </c>
    </row>
    <row r="248" spans="2:14" x14ac:dyDescent="0.45">
      <c r="B248" s="14">
        <v>42579</v>
      </c>
      <c r="C248">
        <v>161.38</v>
      </c>
      <c r="D248">
        <v>161.81</v>
      </c>
      <c r="E248">
        <v>160.71</v>
      </c>
      <c r="F248">
        <v>161.37</v>
      </c>
      <c r="G248">
        <v>2340369</v>
      </c>
      <c r="H248">
        <v>0</v>
      </c>
      <c r="I248">
        <v>1</v>
      </c>
      <c r="J248">
        <v>155.78976918462999</v>
      </c>
      <c r="K248">
        <v>156.20487391104999</v>
      </c>
      <c r="L248">
        <v>155.14297809927999</v>
      </c>
      <c r="M248">
        <v>155.78011558634</v>
      </c>
      <c r="N248">
        <v>2340369</v>
      </c>
    </row>
    <row r="249" spans="2:14" x14ac:dyDescent="0.45">
      <c r="B249" s="14">
        <v>42578</v>
      </c>
      <c r="C249">
        <v>162.12</v>
      </c>
      <c r="D249">
        <v>162.57</v>
      </c>
      <c r="E249">
        <v>161.18</v>
      </c>
      <c r="F249">
        <v>161.83000000000001</v>
      </c>
      <c r="G249">
        <v>2162680</v>
      </c>
      <c r="H249">
        <v>0</v>
      </c>
      <c r="I249">
        <v>1</v>
      </c>
      <c r="J249">
        <v>156.50413545800001</v>
      </c>
      <c r="K249">
        <v>156.93854738100001</v>
      </c>
      <c r="L249">
        <v>155.59669721885001</v>
      </c>
      <c r="M249">
        <v>156.22418110762001</v>
      </c>
      <c r="N249">
        <v>2162680</v>
      </c>
    </row>
    <row r="250" spans="2:14" x14ac:dyDescent="0.45">
      <c r="B250" s="14">
        <v>42577</v>
      </c>
      <c r="C250">
        <v>162.65</v>
      </c>
      <c r="D250">
        <v>163.6</v>
      </c>
      <c r="E250">
        <v>161.37</v>
      </c>
      <c r="F250">
        <v>162.12</v>
      </c>
      <c r="G250">
        <v>2892969</v>
      </c>
      <c r="H250">
        <v>0</v>
      </c>
      <c r="I250">
        <v>1</v>
      </c>
      <c r="J250">
        <v>157.01577616731001</v>
      </c>
      <c r="K250">
        <v>157.93286800473999</v>
      </c>
      <c r="L250">
        <v>155.78011558634</v>
      </c>
      <c r="M250">
        <v>156.50413545800001</v>
      </c>
      <c r="N250">
        <v>2892969</v>
      </c>
    </row>
    <row r="251" spans="2:14" x14ac:dyDescent="0.45">
      <c r="B251" s="14">
        <v>42576</v>
      </c>
      <c r="C251">
        <v>162</v>
      </c>
      <c r="D251">
        <v>162.88</v>
      </c>
      <c r="E251">
        <v>161.75</v>
      </c>
      <c r="F251">
        <v>162.65</v>
      </c>
      <c r="G251">
        <v>2804578</v>
      </c>
      <c r="H251">
        <v>0</v>
      </c>
      <c r="I251">
        <v>1</v>
      </c>
      <c r="J251">
        <v>156.38829227853</v>
      </c>
      <c r="K251">
        <v>157.23780892795</v>
      </c>
      <c r="L251">
        <v>156.14695232131001</v>
      </c>
      <c r="M251">
        <v>157.01577616731001</v>
      </c>
      <c r="N251">
        <v>2804578</v>
      </c>
    </row>
    <row r="252" spans="2:14" x14ac:dyDescent="0.45">
      <c r="B252" s="14">
        <v>42573</v>
      </c>
      <c r="C252">
        <v>160.78</v>
      </c>
      <c r="D252">
        <v>162.16999999999999</v>
      </c>
      <c r="E252">
        <v>160.47900000000001</v>
      </c>
      <c r="F252">
        <v>162.07</v>
      </c>
      <c r="G252">
        <v>2520077</v>
      </c>
      <c r="H252">
        <v>0</v>
      </c>
      <c r="I252">
        <v>1</v>
      </c>
      <c r="J252">
        <v>155.2105532873</v>
      </c>
      <c r="K252">
        <v>156.55240344943999</v>
      </c>
      <c r="L252">
        <v>154.91997997881001</v>
      </c>
      <c r="M252">
        <v>156.45586746655999</v>
      </c>
      <c r="N252">
        <v>2520077</v>
      </c>
    </row>
    <row r="253" spans="2:14" x14ac:dyDescent="0.45">
      <c r="B253" s="14">
        <v>42572</v>
      </c>
      <c r="C253">
        <v>160.75</v>
      </c>
      <c r="D253">
        <v>161.85</v>
      </c>
      <c r="E253">
        <v>159.88999999999999</v>
      </c>
      <c r="F253">
        <v>160.44999999999999</v>
      </c>
      <c r="G253">
        <v>4046030</v>
      </c>
      <c r="H253">
        <v>0</v>
      </c>
      <c r="I253">
        <v>1</v>
      </c>
      <c r="J253">
        <v>155.18159249243001</v>
      </c>
      <c r="K253">
        <v>156.24348830420001</v>
      </c>
      <c r="L253">
        <v>154.35138303959999</v>
      </c>
      <c r="M253">
        <v>154.89198454377001</v>
      </c>
      <c r="N253">
        <v>4046030</v>
      </c>
    </row>
    <row r="254" spans="2:14" x14ac:dyDescent="0.45">
      <c r="B254" s="14">
        <v>42571</v>
      </c>
      <c r="C254">
        <v>159.97</v>
      </c>
      <c r="D254">
        <v>161.71</v>
      </c>
      <c r="E254">
        <v>159.6</v>
      </c>
      <c r="F254">
        <v>161.36000000000001</v>
      </c>
      <c r="G254">
        <v>4373609</v>
      </c>
      <c r="H254">
        <v>0</v>
      </c>
      <c r="I254">
        <v>1</v>
      </c>
      <c r="J254">
        <v>154.42861182591</v>
      </c>
      <c r="K254">
        <v>156.10833792816001</v>
      </c>
      <c r="L254">
        <v>154.07142868922</v>
      </c>
      <c r="M254">
        <v>155.77046198804999</v>
      </c>
      <c r="N254">
        <v>4373609</v>
      </c>
    </row>
    <row r="255" spans="2:14" x14ac:dyDescent="0.45">
      <c r="B255" s="14">
        <v>42570</v>
      </c>
      <c r="C255">
        <v>161.78</v>
      </c>
      <c r="D255">
        <v>162.13999999999999</v>
      </c>
      <c r="E255">
        <v>157.88999999999999</v>
      </c>
      <c r="F255">
        <v>159.58000000000001</v>
      </c>
      <c r="G255">
        <v>7119917</v>
      </c>
      <c r="H255">
        <v>0</v>
      </c>
      <c r="I255">
        <v>1</v>
      </c>
      <c r="J255">
        <v>156.17591311618</v>
      </c>
      <c r="K255">
        <v>156.52344265458001</v>
      </c>
      <c r="L255">
        <v>152.42066338184</v>
      </c>
      <c r="M255">
        <v>154.05212149264</v>
      </c>
      <c r="N255">
        <v>7119917</v>
      </c>
    </row>
    <row r="256" spans="2:14" x14ac:dyDescent="0.45">
      <c r="B256" s="14">
        <v>42569</v>
      </c>
      <c r="C256">
        <v>159.30000000000001</v>
      </c>
      <c r="D256">
        <v>160.75</v>
      </c>
      <c r="E256">
        <v>158.72999999999999</v>
      </c>
      <c r="F256">
        <v>159.86000000000001</v>
      </c>
      <c r="G256">
        <v>6716340</v>
      </c>
      <c r="H256">
        <v>0</v>
      </c>
      <c r="I256">
        <v>1</v>
      </c>
      <c r="J256">
        <v>153.78182074055999</v>
      </c>
      <c r="K256">
        <v>155.18159249243001</v>
      </c>
      <c r="L256">
        <v>153.23156563809999</v>
      </c>
      <c r="M256">
        <v>154.32242224473001</v>
      </c>
      <c r="N256">
        <v>6716340</v>
      </c>
    </row>
  </sheetData>
  <mergeCells count="2">
    <mergeCell ref="F1:J1"/>
    <mergeCell ref="F2:J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zoomScaleNormal="100" workbookViewId="0">
      <selection activeCell="I1" sqref="I1:M8"/>
    </sheetView>
  </sheetViews>
  <sheetFormatPr defaultRowHeight="28.5" x14ac:dyDescent="0.45"/>
  <cols>
    <col min="6" max="6" width="9.796875" bestFit="1" customWidth="1"/>
  </cols>
  <sheetData>
    <row r="1" spans="1:13" x14ac:dyDescent="0.45">
      <c r="A1" t="s">
        <v>74</v>
      </c>
      <c r="B1" t="s">
        <v>75</v>
      </c>
      <c r="C1" t="s">
        <v>76</v>
      </c>
      <c r="D1" t="s">
        <v>77</v>
      </c>
      <c r="E1" t="s">
        <v>78</v>
      </c>
      <c r="F1" t="s">
        <v>79</v>
      </c>
      <c r="G1" t="s">
        <v>80</v>
      </c>
      <c r="I1" s="19" t="s">
        <v>85</v>
      </c>
      <c r="J1" s="19"/>
      <c r="K1" s="19"/>
      <c r="L1" s="19"/>
      <c r="M1" s="19"/>
    </row>
    <row r="2" spans="1:13" ht="28.5" customHeight="1" x14ac:dyDescent="0.45">
      <c r="A2" s="15">
        <v>42930</v>
      </c>
      <c r="B2">
        <v>154.01</v>
      </c>
      <c r="C2">
        <v>154.62</v>
      </c>
      <c r="D2">
        <v>153.4</v>
      </c>
      <c r="E2">
        <v>154.24</v>
      </c>
      <c r="F2">
        <v>154.24</v>
      </c>
      <c r="G2" s="16">
        <v>3214300</v>
      </c>
      <c r="I2" s="20" t="s">
        <v>90</v>
      </c>
      <c r="J2" s="20"/>
      <c r="K2" s="20"/>
      <c r="L2" s="20"/>
      <c r="M2" s="20"/>
    </row>
    <row r="3" spans="1:13" x14ac:dyDescent="0.45">
      <c r="A3" s="15">
        <v>42929</v>
      </c>
      <c r="B3">
        <v>153.69999999999999</v>
      </c>
      <c r="C3">
        <v>154.19</v>
      </c>
      <c r="D3">
        <v>153.19</v>
      </c>
      <c r="E3">
        <v>153.63</v>
      </c>
      <c r="F3">
        <v>153.63</v>
      </c>
      <c r="G3" s="16">
        <v>2476100</v>
      </c>
      <c r="I3" s="20"/>
      <c r="J3" s="20"/>
      <c r="K3" s="20"/>
      <c r="L3" s="20"/>
      <c r="M3" s="20"/>
    </row>
    <row r="4" spans="1:13" x14ac:dyDescent="0.45">
      <c r="A4" s="15">
        <v>42928</v>
      </c>
      <c r="B4">
        <v>153.47999999999999</v>
      </c>
      <c r="C4">
        <v>154.24</v>
      </c>
      <c r="D4">
        <v>153.05000000000001</v>
      </c>
      <c r="E4">
        <v>153.69999999999999</v>
      </c>
      <c r="F4">
        <v>153.69999999999999</v>
      </c>
      <c r="G4" s="16">
        <v>3097900</v>
      </c>
      <c r="I4" s="20"/>
      <c r="J4" s="20"/>
      <c r="K4" s="20"/>
      <c r="L4" s="20"/>
      <c r="M4" s="20"/>
    </row>
    <row r="5" spans="1:13" x14ac:dyDescent="0.45">
      <c r="A5" s="15">
        <v>42927</v>
      </c>
      <c r="B5">
        <v>153.26</v>
      </c>
      <c r="C5">
        <v>153.65</v>
      </c>
      <c r="D5">
        <v>152.05000000000001</v>
      </c>
      <c r="E5">
        <v>153.19</v>
      </c>
      <c r="F5">
        <v>153.19</v>
      </c>
      <c r="G5" s="16">
        <v>3447500</v>
      </c>
      <c r="I5" s="20"/>
      <c r="J5" s="20"/>
      <c r="K5" s="20"/>
      <c r="L5" s="20"/>
      <c r="M5" s="20"/>
    </row>
    <row r="6" spans="1:13" x14ac:dyDescent="0.45">
      <c r="I6" s="20"/>
      <c r="J6" s="20"/>
      <c r="K6" s="20"/>
      <c r="L6" s="20"/>
      <c r="M6" s="20"/>
    </row>
    <row r="7" spans="1:13" x14ac:dyDescent="0.45">
      <c r="A7" t="s">
        <v>89</v>
      </c>
      <c r="B7">
        <f>AVERAGE(B2:B5)</f>
        <v>153.61249999999998</v>
      </c>
      <c r="C7">
        <f t="shared" ref="C7:G7" si="0">AVERAGE(C2:C5)</f>
        <v>154.17500000000001</v>
      </c>
      <c r="D7">
        <f t="shared" si="0"/>
        <v>152.92250000000001</v>
      </c>
      <c r="E7">
        <f t="shared" si="0"/>
        <v>153.69</v>
      </c>
      <c r="F7">
        <f t="shared" si="0"/>
        <v>153.69</v>
      </c>
      <c r="G7">
        <f t="shared" si="0"/>
        <v>3058950</v>
      </c>
      <c r="I7" s="20"/>
      <c r="J7" s="20"/>
      <c r="K7" s="20"/>
      <c r="L7" s="20"/>
      <c r="M7" s="20"/>
    </row>
    <row r="8" spans="1:13" x14ac:dyDescent="0.45">
      <c r="I8" s="20"/>
      <c r="J8" s="20"/>
      <c r="K8" s="20"/>
      <c r="L8" s="20"/>
      <c r="M8" s="20"/>
    </row>
  </sheetData>
  <mergeCells count="2">
    <mergeCell ref="I1:M1"/>
    <mergeCell ref="I2:M8"/>
  </mergeCells>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
  <sheetViews>
    <sheetView zoomScaleNormal="100" workbookViewId="0">
      <selection activeCell="H9" sqref="H9"/>
    </sheetView>
  </sheetViews>
  <sheetFormatPr defaultRowHeight="28.5" x14ac:dyDescent="0.45"/>
  <cols>
    <col min="3" max="3" width="10.86328125" bestFit="1" customWidth="1"/>
    <col min="4" max="4" width="11.53125" bestFit="1" customWidth="1"/>
    <col min="6" max="6" width="11.796875" bestFit="1" customWidth="1"/>
  </cols>
  <sheetData>
    <row r="1" spans="2:12" x14ac:dyDescent="0.45">
      <c r="F1" t="s">
        <v>84</v>
      </c>
      <c r="G1">
        <v>479</v>
      </c>
      <c r="H1" s="19" t="s">
        <v>85</v>
      </c>
      <c r="I1" s="19"/>
      <c r="J1" s="19"/>
      <c r="K1" s="19"/>
      <c r="L1" s="19"/>
    </row>
    <row r="2" spans="2:12" x14ac:dyDescent="0.45">
      <c r="B2" t="s">
        <v>81</v>
      </c>
      <c r="C2" t="s">
        <v>82</v>
      </c>
      <c r="D2" t="s">
        <v>83</v>
      </c>
      <c r="H2" s="20" t="s">
        <v>91</v>
      </c>
      <c r="I2" s="20"/>
      <c r="J2" s="20"/>
      <c r="K2" s="20"/>
      <c r="L2" s="20"/>
    </row>
    <row r="3" spans="2:12" x14ac:dyDescent="0.45">
      <c r="B3">
        <v>1</v>
      </c>
      <c r="C3" s="17">
        <v>100</v>
      </c>
      <c r="D3" s="18">
        <f>C3*$G$1</f>
        <v>47900</v>
      </c>
      <c r="H3" s="20"/>
      <c r="I3" s="20"/>
      <c r="J3" s="20"/>
      <c r="K3" s="20"/>
      <c r="L3" s="20"/>
    </row>
    <row r="4" spans="2:12" x14ac:dyDescent="0.45">
      <c r="B4">
        <v>2</v>
      </c>
      <c r="C4" s="17">
        <v>150</v>
      </c>
      <c r="D4" s="18">
        <f t="shared" ref="D4:D7" si="0">C4*$G$1</f>
        <v>71850</v>
      </c>
      <c r="H4" s="20"/>
      <c r="I4" s="20"/>
      <c r="J4" s="20"/>
      <c r="K4" s="20"/>
      <c r="L4" s="20"/>
    </row>
    <row r="5" spans="2:12" x14ac:dyDescent="0.45">
      <c r="B5">
        <v>3</v>
      </c>
      <c r="C5" s="17">
        <v>30</v>
      </c>
      <c r="D5" s="18">
        <f t="shared" si="0"/>
        <v>14370</v>
      </c>
      <c r="H5" s="20"/>
      <c r="I5" s="20"/>
      <c r="J5" s="20"/>
      <c r="K5" s="20"/>
      <c r="L5" s="20"/>
    </row>
    <row r="6" spans="2:12" x14ac:dyDescent="0.45">
      <c r="B6">
        <v>4</v>
      </c>
      <c r="C6" s="17">
        <v>45</v>
      </c>
      <c r="D6" s="18">
        <f t="shared" si="0"/>
        <v>21555</v>
      </c>
      <c r="H6" s="20"/>
      <c r="I6" s="20"/>
      <c r="J6" s="20"/>
      <c r="K6" s="20"/>
      <c r="L6" s="20"/>
    </row>
    <row r="7" spans="2:12" x14ac:dyDescent="0.45">
      <c r="B7">
        <v>5</v>
      </c>
      <c r="C7" s="17">
        <v>78</v>
      </c>
      <c r="D7" s="18">
        <f t="shared" si="0"/>
        <v>37362</v>
      </c>
      <c r="H7" s="20"/>
      <c r="I7" s="20"/>
      <c r="J7" s="20"/>
      <c r="K7" s="20"/>
      <c r="L7" s="20"/>
    </row>
    <row r="8" spans="2:12" x14ac:dyDescent="0.45">
      <c r="H8" s="20"/>
      <c r="I8" s="20"/>
      <c r="J8" s="20"/>
      <c r="K8" s="20"/>
      <c r="L8" s="20"/>
    </row>
  </sheetData>
  <mergeCells count="2">
    <mergeCell ref="H1:L1"/>
    <mergeCell ref="H2:L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0) Summary</vt:lpstr>
      <vt:lpstr>1) Not_table</vt:lpstr>
      <vt:lpstr>2) Table</vt:lpstr>
      <vt:lpstr>3) Pivot_table</vt:lpstr>
      <vt:lpstr>4) Quandl</vt:lpstr>
      <vt:lpstr>5) Plot</vt:lpstr>
      <vt:lpstr>6) Fixing_cell</vt:lpstr>
      <vt:lpstr>actor</vt:lpstr>
      <vt:lpstr>actors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 Generic Account</dc:creator>
  <cp:lastModifiedBy>Hrant Davtyan</cp:lastModifiedBy>
  <dcterms:created xsi:type="dcterms:W3CDTF">2017-07-17T09:34:30Z</dcterms:created>
  <dcterms:modified xsi:type="dcterms:W3CDTF">2017-07-17T13:52:54Z</dcterms:modified>
</cp:coreProperties>
</file>